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ddnalab/Dropbox (UGA_EHS)/Adapterama/3_Adapterama_III_3RAD/for_PeerJ/Resubmission/Supplemental/"/>
    </mc:Choice>
  </mc:AlternateContent>
  <xr:revisionPtr revIDLastSave="0" documentId="13_ncr:1_{91F5CDA2-B7CD-0F43-A3FC-BDF3962DB6E6}" xr6:coauthVersionLast="43" xr6:coauthVersionMax="43" xr10:uidLastSave="{00000000-0000-0000-0000-000000000000}"/>
  <bookViews>
    <workbookView xWindow="2020" yWindow="540" windowWidth="25600" windowHeight="14420" tabRatio="741" xr2:uid="{00000000-000D-0000-FFFF-FFFF00000000}"/>
  </bookViews>
  <sheets>
    <sheet name="Design_1" sheetId="5" r:id="rId1"/>
    <sheet name="Design_2" sheetId="8" r:id="rId2"/>
    <sheet name="Design_3" sheetId="9" r:id="rId3"/>
    <sheet name="Design_4" sheetId="7" r:id="rId4"/>
    <sheet name="internal_indexes_for_96wells" sheetId="12" r:id="rId5"/>
    <sheet name="i5_Adapters" sheetId="13" r:id="rId6"/>
    <sheet name="i7_Adapters" sheetId="14" r:id="rId7"/>
    <sheet name="comparison_of_indexes" sheetId="15" r:id="rId8"/>
    <sheet name="Concentration_Calcs" sheetId="11" r:id="rId9"/>
    <sheet name="iTru_i5_primers" sheetId="10" r:id="rId10"/>
    <sheet name="iTru_i7_primers" sheetId="4" r:id="rId11"/>
    <sheet name="Library_prep_costs" sheetId="16" r:id="rId12"/>
  </sheets>
  <definedNames>
    <definedName name="indexes" localSheetId="4">internal_indexes_for_96wells!$B$1:$D$96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6" l="1"/>
  <c r="E8" i="16"/>
  <c r="E9" i="16"/>
  <c r="E10" i="16"/>
  <c r="E4" i="16" s="1"/>
  <c r="E11" i="16"/>
  <c r="E12" i="16"/>
  <c r="E13" i="16"/>
  <c r="E15" i="16"/>
  <c r="E16" i="16"/>
  <c r="E18" i="16"/>
  <c r="E19" i="16"/>
  <c r="E20" i="16"/>
  <c r="E24" i="16"/>
  <c r="E21" i="16" s="1"/>
  <c r="E26" i="16"/>
  <c r="E27" i="16"/>
  <c r="E25" i="16" s="1"/>
  <c r="E29" i="16"/>
  <c r="E28" i="16" s="1"/>
  <c r="E31" i="16"/>
  <c r="E32" i="16"/>
  <c r="E6" i="16"/>
  <c r="E5" i="16"/>
  <c r="E50" i="15"/>
  <c r="E49" i="15"/>
  <c r="E48" i="15"/>
  <c r="E47" i="15"/>
  <c r="E46" i="15"/>
  <c r="E45" i="15"/>
  <c r="E44" i="15"/>
  <c r="E43" i="15"/>
  <c r="E42" i="15"/>
  <c r="E41" i="15"/>
  <c r="E40" i="15"/>
  <c r="E39" i="15"/>
  <c r="E37" i="15"/>
  <c r="E36" i="15"/>
  <c r="E35" i="15"/>
  <c r="E34" i="15"/>
  <c r="E33" i="15"/>
  <c r="E32" i="15"/>
  <c r="E31" i="15"/>
  <c r="E29" i="15"/>
  <c r="E28" i="15"/>
  <c r="E27" i="15"/>
  <c r="E26" i="15"/>
  <c r="E23" i="15"/>
  <c r="E22" i="15"/>
  <c r="E21" i="15"/>
  <c r="E20" i="15"/>
  <c r="E19" i="15"/>
  <c r="E18" i="15"/>
  <c r="E17" i="15"/>
  <c r="E16" i="15"/>
  <c r="E14" i="15"/>
  <c r="E13" i="15"/>
  <c r="E12" i="15"/>
  <c r="E11" i="15"/>
  <c r="E10" i="15"/>
  <c r="E9" i="15"/>
  <c r="E8" i="15"/>
  <c r="E7" i="15"/>
  <c r="E30" i="15"/>
  <c r="F44" i="14"/>
  <c r="F43" i="14"/>
  <c r="F42" i="14"/>
  <c r="F41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3" i="14"/>
  <c r="F12" i="14"/>
  <c r="F11" i="14"/>
  <c r="F10" i="14"/>
  <c r="F9" i="14"/>
  <c r="F8" i="14"/>
  <c r="F7" i="14"/>
  <c r="F6" i="14"/>
  <c r="F5" i="14"/>
  <c r="F4" i="14"/>
  <c r="F3" i="14"/>
  <c r="F2" i="14"/>
  <c r="F61" i="13"/>
  <c r="F60" i="13"/>
  <c r="F59" i="13"/>
  <c r="F58" i="13"/>
  <c r="F56" i="13"/>
  <c r="F55" i="13"/>
  <c r="F54" i="13"/>
  <c r="F53" i="13"/>
  <c r="F51" i="13"/>
  <c r="F50" i="13"/>
  <c r="F49" i="13"/>
  <c r="F48" i="13"/>
  <c r="F46" i="13"/>
  <c r="F45" i="13"/>
  <c r="F44" i="13"/>
  <c r="F43" i="13"/>
  <c r="F41" i="13"/>
  <c r="F40" i="13"/>
  <c r="F39" i="13"/>
  <c r="F38" i="13"/>
  <c r="F36" i="13"/>
  <c r="F35" i="13"/>
  <c r="F34" i="13"/>
  <c r="F33" i="13"/>
  <c r="F32" i="13"/>
  <c r="F31" i="13"/>
  <c r="F30" i="13"/>
  <c r="F29" i="13"/>
  <c r="F27" i="13"/>
  <c r="F26" i="13"/>
  <c r="F25" i="13"/>
  <c r="F24" i="13"/>
  <c r="F23" i="13"/>
  <c r="F22" i="13"/>
  <c r="F21" i="13"/>
  <c r="F20" i="13"/>
  <c r="F18" i="13"/>
  <c r="F17" i="13"/>
  <c r="F16" i="13"/>
  <c r="F15" i="13"/>
  <c r="F14" i="13"/>
  <c r="F13" i="13"/>
  <c r="F12" i="13"/>
  <c r="F11" i="13"/>
  <c r="F9" i="13"/>
  <c r="F8" i="13"/>
  <c r="F7" i="13"/>
  <c r="F6" i="13"/>
  <c r="F5" i="13"/>
  <c r="F4" i="13"/>
  <c r="F3" i="13"/>
  <c r="F2" i="13"/>
  <c r="F8" i="11"/>
  <c r="G8" i="11"/>
  <c r="H8" i="11" s="1"/>
  <c r="F7" i="11"/>
  <c r="G7" i="11" s="1"/>
  <c r="H7" i="11" s="1"/>
  <c r="F11" i="11"/>
  <c r="G11" i="11" s="1"/>
  <c r="H11" i="11" s="1"/>
  <c r="F10" i="11"/>
  <c r="G10" i="11" s="1"/>
  <c r="H10" i="11" s="1"/>
  <c r="F5" i="11"/>
  <c r="G5" i="11" s="1"/>
  <c r="H5" i="11" s="1"/>
  <c r="F4" i="11"/>
  <c r="G4" i="11"/>
  <c r="H4" i="11" s="1"/>
  <c r="C22" i="7"/>
  <c r="D22" i="7"/>
  <c r="C21" i="7"/>
  <c r="D21" i="7" s="1"/>
  <c r="C20" i="7"/>
  <c r="D20" i="7" s="1"/>
  <c r="C19" i="7"/>
  <c r="D19" i="7"/>
  <c r="D16" i="7"/>
  <c r="D15" i="7"/>
  <c r="D14" i="7"/>
  <c r="D13" i="7"/>
  <c r="C22" i="9"/>
  <c r="D22" i="9"/>
  <c r="C21" i="9"/>
  <c r="D21" i="9" s="1"/>
  <c r="C20" i="9"/>
  <c r="D20" i="9" s="1"/>
  <c r="C19" i="9"/>
  <c r="D19" i="9" s="1"/>
  <c r="D16" i="9"/>
  <c r="D15" i="9"/>
  <c r="D14" i="9"/>
  <c r="D13" i="9"/>
  <c r="C22" i="8"/>
  <c r="D22" i="8" s="1"/>
  <c r="C21" i="8"/>
  <c r="D21" i="8" s="1"/>
  <c r="C20" i="8"/>
  <c r="D20" i="8" s="1"/>
  <c r="C19" i="8"/>
  <c r="D19" i="8"/>
  <c r="D16" i="8"/>
  <c r="D15" i="8"/>
  <c r="D14" i="8"/>
  <c r="D13" i="8"/>
  <c r="C22" i="5"/>
  <c r="D22" i="5" s="1"/>
  <c r="C21" i="5"/>
  <c r="D21" i="5" s="1"/>
  <c r="C20" i="5"/>
  <c r="D20" i="5" s="1"/>
  <c r="C19" i="5"/>
  <c r="D19" i="5"/>
  <c r="D73" i="7"/>
  <c r="C72" i="7"/>
  <c r="D72" i="7" s="1"/>
  <c r="C25" i="7"/>
  <c r="D25" i="7" s="1"/>
  <c r="C26" i="7"/>
  <c r="D26" i="7" s="1"/>
  <c r="N26" i="7" s="1"/>
  <c r="C27" i="7"/>
  <c r="D27" i="7" s="1"/>
  <c r="C28" i="7"/>
  <c r="D28" i="7"/>
  <c r="P28" i="7" s="1"/>
  <c r="C29" i="7"/>
  <c r="D29" i="7" s="1"/>
  <c r="M29" i="7" s="1"/>
  <c r="C30" i="7"/>
  <c r="D30" i="7"/>
  <c r="C31" i="7"/>
  <c r="D31" i="7" s="1"/>
  <c r="P31" i="7" s="1"/>
  <c r="C32" i="7"/>
  <c r="D32" i="7" s="1"/>
  <c r="M32" i="7" s="1"/>
  <c r="C34" i="7"/>
  <c r="D34" i="7" s="1"/>
  <c r="C35" i="7"/>
  <c r="D35" i="7" s="1"/>
  <c r="C36" i="7"/>
  <c r="D36" i="7"/>
  <c r="P36" i="7" s="1"/>
  <c r="C37" i="7"/>
  <c r="D37" i="7" s="1"/>
  <c r="N37" i="7" s="1"/>
  <c r="C38" i="7"/>
  <c r="D38" i="7"/>
  <c r="M38" i="7" s="1"/>
  <c r="C39" i="7"/>
  <c r="D39" i="7" s="1"/>
  <c r="N39" i="7" s="1"/>
  <c r="C40" i="7"/>
  <c r="D40" i="7" s="1"/>
  <c r="M40" i="7" s="1"/>
  <c r="C41" i="7"/>
  <c r="D41" i="7"/>
  <c r="O41" i="7" s="1"/>
  <c r="C44" i="7"/>
  <c r="D44" i="7" s="1"/>
  <c r="C45" i="7"/>
  <c r="D45" i="7" s="1"/>
  <c r="C46" i="7"/>
  <c r="D46" i="7"/>
  <c r="P46" i="7" s="1"/>
  <c r="C47" i="7"/>
  <c r="D47" i="7" s="1"/>
  <c r="C48" i="7"/>
  <c r="D48" i="7" s="1"/>
  <c r="C49" i="7"/>
  <c r="D49" i="7"/>
  <c r="P49" i="7" s="1"/>
  <c r="C50" i="7"/>
  <c r="D50" i="7" s="1"/>
  <c r="C51" i="7"/>
  <c r="D51" i="7"/>
  <c r="M51" i="7" s="1"/>
  <c r="C52" i="7"/>
  <c r="D52" i="7" s="1"/>
  <c r="C53" i="7"/>
  <c r="D53" i="7" s="1"/>
  <c r="C54" i="7"/>
  <c r="D54" i="7" s="1"/>
  <c r="C55" i="7"/>
  <c r="D55" i="7" s="1"/>
  <c r="C57" i="7"/>
  <c r="D57" i="7"/>
  <c r="M57" i="7" s="1"/>
  <c r="P57" i="7"/>
  <c r="C58" i="7"/>
  <c r="D58" i="7"/>
  <c r="O58" i="7" s="1"/>
  <c r="C59" i="7"/>
  <c r="D59" i="7"/>
  <c r="P59" i="7" s="1"/>
  <c r="C60" i="7"/>
  <c r="D60" i="7" s="1"/>
  <c r="C61" i="7"/>
  <c r="D61" i="7" s="1"/>
  <c r="C62" i="7"/>
  <c r="D62" i="7" s="1"/>
  <c r="C63" i="7"/>
  <c r="D63" i="7"/>
  <c r="P63" i="7" s="1"/>
  <c r="C64" i="7"/>
  <c r="D64" i="7" s="1"/>
  <c r="C65" i="7"/>
  <c r="D65" i="7" s="1"/>
  <c r="C66" i="7"/>
  <c r="D66" i="7" s="1"/>
  <c r="L66" i="7" s="1"/>
  <c r="C67" i="7"/>
  <c r="D67" i="7" s="1"/>
  <c r="C68" i="7"/>
  <c r="D68" i="7" s="1"/>
  <c r="P68" i="7" s="1"/>
  <c r="O28" i="7"/>
  <c r="O38" i="7"/>
  <c r="O46" i="7"/>
  <c r="N38" i="7"/>
  <c r="N46" i="7"/>
  <c r="N57" i="7"/>
  <c r="M28" i="7"/>
  <c r="L28" i="7"/>
  <c r="L38" i="7"/>
  <c r="L46" i="7"/>
  <c r="L50" i="7"/>
  <c r="L58" i="7"/>
  <c r="L67" i="7"/>
  <c r="J68" i="7"/>
  <c r="B22" i="7"/>
  <c r="B62" i="7" s="1"/>
  <c r="J67" i="7"/>
  <c r="J66" i="7"/>
  <c r="J65" i="7"/>
  <c r="J64" i="7"/>
  <c r="J63" i="7"/>
  <c r="J62" i="7"/>
  <c r="J61" i="7"/>
  <c r="J60" i="7"/>
  <c r="J59" i="7"/>
  <c r="J58" i="7"/>
  <c r="J57" i="7"/>
  <c r="J55" i="7"/>
  <c r="B21" i="7"/>
  <c r="B54" i="7" s="1"/>
  <c r="J54" i="7"/>
  <c r="J53" i="7"/>
  <c r="J52" i="7"/>
  <c r="J51" i="7"/>
  <c r="J50" i="7"/>
  <c r="J49" i="7"/>
  <c r="J48" i="7"/>
  <c r="J47" i="7"/>
  <c r="J46" i="7"/>
  <c r="J45" i="7"/>
  <c r="J44" i="7"/>
  <c r="J41" i="7"/>
  <c r="B20" i="7"/>
  <c r="B40" i="7" s="1"/>
  <c r="B41" i="7"/>
  <c r="J40" i="7"/>
  <c r="J39" i="7"/>
  <c r="J38" i="7"/>
  <c r="B38" i="7"/>
  <c r="J37" i="7"/>
  <c r="J36" i="7"/>
  <c r="B36" i="7"/>
  <c r="J35" i="7"/>
  <c r="J34" i="7"/>
  <c r="B34" i="7"/>
  <c r="J33" i="7"/>
  <c r="J32" i="7"/>
  <c r="B19" i="7"/>
  <c r="B31" i="7" s="1"/>
  <c r="J31" i="7"/>
  <c r="J30" i="7"/>
  <c r="B30" i="7"/>
  <c r="J29" i="7"/>
  <c r="J28" i="7"/>
  <c r="B28" i="7"/>
  <c r="J27" i="7"/>
  <c r="J26" i="7"/>
  <c r="B26" i="7"/>
  <c r="J25" i="7"/>
  <c r="D10" i="7"/>
  <c r="D9" i="7"/>
  <c r="D8" i="7"/>
  <c r="D7" i="7"/>
  <c r="D73" i="9"/>
  <c r="C72" i="9"/>
  <c r="D72" i="9" s="1"/>
  <c r="C25" i="9"/>
  <c r="D25" i="9" s="1"/>
  <c r="C26" i="9"/>
  <c r="D26" i="9" s="1"/>
  <c r="C27" i="9"/>
  <c r="D27" i="9" s="1"/>
  <c r="C28" i="9"/>
  <c r="D28" i="9" s="1"/>
  <c r="C29" i="9"/>
  <c r="D29" i="9"/>
  <c r="O29" i="9" s="1"/>
  <c r="C30" i="9"/>
  <c r="D30" i="9"/>
  <c r="N30" i="9" s="1"/>
  <c r="C31" i="9"/>
  <c r="D31" i="9"/>
  <c r="L31" i="9" s="1"/>
  <c r="C32" i="9"/>
  <c r="D32" i="9" s="1"/>
  <c r="C34" i="9"/>
  <c r="D34" i="9" s="1"/>
  <c r="C35" i="9"/>
  <c r="D35" i="9" s="1"/>
  <c r="C36" i="9"/>
  <c r="D36" i="9" s="1"/>
  <c r="L36" i="9" s="1"/>
  <c r="C37" i="9"/>
  <c r="D37" i="9" s="1"/>
  <c r="C38" i="9"/>
  <c r="D38" i="9" s="1"/>
  <c r="O38" i="9" s="1"/>
  <c r="C39" i="9"/>
  <c r="D39" i="9" s="1"/>
  <c r="C40" i="9"/>
  <c r="D40" i="9"/>
  <c r="M40" i="9" s="1"/>
  <c r="C41" i="9"/>
  <c r="D41" i="9" s="1"/>
  <c r="N41" i="9" s="1"/>
  <c r="C44" i="9"/>
  <c r="D44" i="9" s="1"/>
  <c r="O44" i="9" s="1"/>
  <c r="C45" i="9"/>
  <c r="D45" i="9" s="1"/>
  <c r="C46" i="9"/>
  <c r="D46" i="9"/>
  <c r="P46" i="9" s="1"/>
  <c r="C47" i="9"/>
  <c r="D47" i="9"/>
  <c r="L47" i="9" s="1"/>
  <c r="C48" i="9"/>
  <c r="D48" i="9" s="1"/>
  <c r="N48" i="9" s="1"/>
  <c r="C49" i="9"/>
  <c r="D49" i="9" s="1"/>
  <c r="C50" i="9"/>
  <c r="D50" i="9" s="1"/>
  <c r="C51" i="9"/>
  <c r="D51" i="9" s="1"/>
  <c r="C52" i="9"/>
  <c r="D52" i="9"/>
  <c r="O52" i="9" s="1"/>
  <c r="C53" i="9"/>
  <c r="D53" i="9"/>
  <c r="O53" i="9" s="1"/>
  <c r="C54" i="9"/>
  <c r="D54" i="9" s="1"/>
  <c r="C55" i="9"/>
  <c r="D55" i="9" s="1"/>
  <c r="P55" i="9" s="1"/>
  <c r="C57" i="9"/>
  <c r="D57" i="9" s="1"/>
  <c r="C58" i="9"/>
  <c r="D58" i="9" s="1"/>
  <c r="C59" i="9"/>
  <c r="D59" i="9" s="1"/>
  <c r="C60" i="9"/>
  <c r="D60" i="9" s="1"/>
  <c r="P60" i="9" s="1"/>
  <c r="C61" i="9"/>
  <c r="D61" i="9" s="1"/>
  <c r="C62" i="9"/>
  <c r="D62" i="9" s="1"/>
  <c r="C63" i="9"/>
  <c r="D63" i="9" s="1"/>
  <c r="O63" i="9" s="1"/>
  <c r="C64" i="9"/>
  <c r="D64" i="9" s="1"/>
  <c r="P64" i="9" s="1"/>
  <c r="C65" i="9"/>
  <c r="D65" i="9" s="1"/>
  <c r="N65" i="9" s="1"/>
  <c r="C66" i="9"/>
  <c r="D66" i="9" s="1"/>
  <c r="C67" i="9"/>
  <c r="D67" i="9"/>
  <c r="P67" i="9"/>
  <c r="C68" i="9"/>
  <c r="D68" i="9" s="1"/>
  <c r="O46" i="9"/>
  <c r="N46" i="9"/>
  <c r="M31" i="9"/>
  <c r="M32" i="9"/>
  <c r="M36" i="9"/>
  <c r="M53" i="9"/>
  <c r="M54" i="9"/>
  <c r="L27" i="9"/>
  <c r="L28" i="9"/>
  <c r="L40" i="9"/>
  <c r="J68" i="9"/>
  <c r="B22" i="9"/>
  <c r="B68" i="9" s="1"/>
  <c r="J67" i="9"/>
  <c r="B67" i="9"/>
  <c r="J66" i="9"/>
  <c r="J65" i="9"/>
  <c r="J64" i="9"/>
  <c r="J63" i="9"/>
  <c r="B63" i="9"/>
  <c r="J62" i="9"/>
  <c r="J61" i="9"/>
  <c r="J60" i="9"/>
  <c r="J59" i="9"/>
  <c r="B59" i="9"/>
  <c r="J58" i="9"/>
  <c r="J57" i="9"/>
  <c r="J55" i="9"/>
  <c r="B21" i="9"/>
  <c r="B49" i="9" s="1"/>
  <c r="J54" i="9"/>
  <c r="J53" i="9"/>
  <c r="J52" i="9"/>
  <c r="J51" i="9"/>
  <c r="J50" i="9"/>
  <c r="J49" i="9"/>
  <c r="J48" i="9"/>
  <c r="J47" i="9"/>
  <c r="J46" i="9"/>
  <c r="J45" i="9"/>
  <c r="J44" i="9"/>
  <c r="J41" i="9"/>
  <c r="B20" i="9"/>
  <c r="B35" i="9" s="1"/>
  <c r="J40" i="9"/>
  <c r="J39" i="9"/>
  <c r="J38" i="9"/>
  <c r="J37" i="9"/>
  <c r="J36" i="9"/>
  <c r="J35" i="9"/>
  <c r="J34" i="9"/>
  <c r="J33" i="9"/>
  <c r="J32" i="9"/>
  <c r="B19" i="9"/>
  <c r="B32" i="9"/>
  <c r="J31" i="9"/>
  <c r="J30" i="9"/>
  <c r="J29" i="9"/>
  <c r="J28" i="9"/>
  <c r="J27" i="9"/>
  <c r="J26" i="9"/>
  <c r="J25" i="9"/>
  <c r="B25" i="9"/>
  <c r="D10" i="9"/>
  <c r="D9" i="9"/>
  <c r="D8" i="9"/>
  <c r="D7" i="9"/>
  <c r="D73" i="8"/>
  <c r="C72" i="8"/>
  <c r="D72" i="8" s="1"/>
  <c r="C25" i="8"/>
  <c r="D25" i="8" s="1"/>
  <c r="C26" i="8"/>
  <c r="D26" i="8" s="1"/>
  <c r="C27" i="8"/>
  <c r="D27" i="8"/>
  <c r="N27" i="8" s="1"/>
  <c r="C28" i="8"/>
  <c r="D28" i="8" s="1"/>
  <c r="C29" i="8"/>
  <c r="D29" i="8" s="1"/>
  <c r="N29" i="8" s="1"/>
  <c r="C30" i="8"/>
  <c r="D30" i="8"/>
  <c r="C31" i="8"/>
  <c r="D31" i="8"/>
  <c r="O31" i="8" s="1"/>
  <c r="C32" i="8"/>
  <c r="D32" i="8"/>
  <c r="O32" i="8" s="1"/>
  <c r="C34" i="8"/>
  <c r="D34" i="8" s="1"/>
  <c r="C35" i="8"/>
  <c r="D35" i="8" s="1"/>
  <c r="C36" i="8"/>
  <c r="D36" i="8"/>
  <c r="N36" i="8" s="1"/>
  <c r="O36" i="8"/>
  <c r="C37" i="8"/>
  <c r="D37" i="8" s="1"/>
  <c r="C38" i="8"/>
  <c r="D38" i="8"/>
  <c r="O38" i="8" s="1"/>
  <c r="C39" i="8"/>
  <c r="D39" i="8" s="1"/>
  <c r="C40" i="8"/>
  <c r="D40" i="8" s="1"/>
  <c r="C41" i="8"/>
  <c r="D41" i="8" s="1"/>
  <c r="C44" i="8"/>
  <c r="D44" i="8" s="1"/>
  <c r="C45" i="8"/>
  <c r="D45" i="8" s="1"/>
  <c r="M45" i="8" s="1"/>
  <c r="C46" i="8"/>
  <c r="D46" i="8"/>
  <c r="O46" i="8" s="1"/>
  <c r="C47" i="8"/>
  <c r="D47" i="8" s="1"/>
  <c r="C48" i="8"/>
  <c r="D48" i="8" s="1"/>
  <c r="C49" i="8"/>
  <c r="D49" i="8" s="1"/>
  <c r="C50" i="8"/>
  <c r="D50" i="8" s="1"/>
  <c r="C51" i="8"/>
  <c r="D51" i="8"/>
  <c r="N51" i="8" s="1"/>
  <c r="C52" i="8"/>
  <c r="D52" i="8"/>
  <c r="P52" i="8" s="1"/>
  <c r="C53" i="8"/>
  <c r="D53" i="8"/>
  <c r="L53" i="8" s="1"/>
  <c r="C54" i="8"/>
  <c r="D54" i="8" s="1"/>
  <c r="C55" i="8"/>
  <c r="D55" i="8"/>
  <c r="O55" i="8" s="1"/>
  <c r="N55" i="8"/>
  <c r="C57" i="8"/>
  <c r="D57" i="8" s="1"/>
  <c r="N57" i="8" s="1"/>
  <c r="C58" i="8"/>
  <c r="D58" i="8" s="1"/>
  <c r="C59" i="8"/>
  <c r="D59" i="8" s="1"/>
  <c r="N59" i="8" s="1"/>
  <c r="C60" i="8"/>
  <c r="D60" i="8" s="1"/>
  <c r="N60" i="8" s="1"/>
  <c r="C61" i="8"/>
  <c r="D61" i="8"/>
  <c r="C62" i="8"/>
  <c r="D62" i="8" s="1"/>
  <c r="C63" i="8"/>
  <c r="D63" i="8"/>
  <c r="C64" i="8"/>
  <c r="D64" i="8" s="1"/>
  <c r="C65" i="8"/>
  <c r="D65" i="8" s="1"/>
  <c r="C66" i="8"/>
  <c r="D66" i="8" s="1"/>
  <c r="C67" i="8"/>
  <c r="D67" i="8" s="1"/>
  <c r="C68" i="8"/>
  <c r="D68" i="8" s="1"/>
  <c r="P68" i="8" s="1"/>
  <c r="O52" i="8"/>
  <c r="N30" i="8"/>
  <c r="N52" i="8"/>
  <c r="M32" i="8"/>
  <c r="L25" i="8"/>
  <c r="L44" i="8"/>
  <c r="J68" i="8"/>
  <c r="B22" i="8"/>
  <c r="B67" i="8" s="1"/>
  <c r="B68" i="8"/>
  <c r="J67" i="8"/>
  <c r="J66" i="8"/>
  <c r="J65" i="8"/>
  <c r="J64" i="8"/>
  <c r="J63" i="8"/>
  <c r="J62" i="8"/>
  <c r="J61" i="8"/>
  <c r="B61" i="8"/>
  <c r="J60" i="8"/>
  <c r="J59" i="8"/>
  <c r="J58" i="8"/>
  <c r="J57" i="8"/>
  <c r="J55" i="8"/>
  <c r="B21" i="8"/>
  <c r="B52" i="8" s="1"/>
  <c r="J54" i="8"/>
  <c r="J53" i="8"/>
  <c r="B53" i="8"/>
  <c r="J52" i="8"/>
  <c r="J51" i="8"/>
  <c r="J50" i="8"/>
  <c r="B50" i="8"/>
  <c r="J49" i="8"/>
  <c r="J48" i="8"/>
  <c r="J47" i="8"/>
  <c r="J46" i="8"/>
  <c r="J45" i="8"/>
  <c r="J44" i="8"/>
  <c r="B44" i="8"/>
  <c r="J41" i="8"/>
  <c r="B20" i="8"/>
  <c r="B40" i="8" s="1"/>
  <c r="J40" i="8"/>
  <c r="J39" i="8"/>
  <c r="J38" i="8"/>
  <c r="J37" i="8"/>
  <c r="J36" i="8"/>
  <c r="J35" i="8"/>
  <c r="J34" i="8"/>
  <c r="J33" i="8"/>
  <c r="J32" i="8"/>
  <c r="B19" i="8"/>
  <c r="B27" i="8" s="1"/>
  <c r="J31" i="8"/>
  <c r="J30" i="8"/>
  <c r="J29" i="8"/>
  <c r="J28" i="8"/>
  <c r="J27" i="8"/>
  <c r="J26" i="8"/>
  <c r="J25" i="8"/>
  <c r="D10" i="8"/>
  <c r="D9" i="8"/>
  <c r="D8" i="8"/>
  <c r="D7" i="8"/>
  <c r="D73" i="5"/>
  <c r="C72" i="5"/>
  <c r="D72" i="5" s="1"/>
  <c r="C68" i="5"/>
  <c r="D68" i="5" s="1"/>
  <c r="M68" i="5" s="1"/>
  <c r="C67" i="5"/>
  <c r="D67" i="5" s="1"/>
  <c r="C66" i="5"/>
  <c r="D66" i="5" s="1"/>
  <c r="C65" i="5"/>
  <c r="D65" i="5" s="1"/>
  <c r="N65" i="5" s="1"/>
  <c r="C64" i="5"/>
  <c r="D64" i="5"/>
  <c r="M64" i="5" s="1"/>
  <c r="C63" i="5"/>
  <c r="D63" i="5" s="1"/>
  <c r="M63" i="5" s="1"/>
  <c r="C62" i="5"/>
  <c r="D62" i="5" s="1"/>
  <c r="C61" i="5"/>
  <c r="D61" i="5"/>
  <c r="C60" i="5"/>
  <c r="D60" i="5" s="1"/>
  <c r="C59" i="5"/>
  <c r="D59" i="5" s="1"/>
  <c r="C58" i="5"/>
  <c r="D58" i="5"/>
  <c r="O58" i="5"/>
  <c r="C57" i="5"/>
  <c r="D57" i="5" s="1"/>
  <c r="C55" i="5"/>
  <c r="D55" i="5" s="1"/>
  <c r="C54" i="5"/>
  <c r="D54" i="5" s="1"/>
  <c r="C53" i="5"/>
  <c r="D53" i="5"/>
  <c r="C52" i="5"/>
  <c r="D52" i="5" s="1"/>
  <c r="L52" i="5" s="1"/>
  <c r="C51" i="5"/>
  <c r="D51" i="5" s="1"/>
  <c r="C50" i="5"/>
  <c r="D50" i="5"/>
  <c r="M50" i="5" s="1"/>
  <c r="P50" i="5"/>
  <c r="C49" i="5"/>
  <c r="D49" i="5" s="1"/>
  <c r="C48" i="5"/>
  <c r="D48" i="5" s="1"/>
  <c r="O48" i="5" s="1"/>
  <c r="C47" i="5"/>
  <c r="D47" i="5" s="1"/>
  <c r="C46" i="5"/>
  <c r="D46" i="5"/>
  <c r="O46" i="5" s="1"/>
  <c r="P46" i="5"/>
  <c r="C45" i="5"/>
  <c r="D45" i="5" s="1"/>
  <c r="C44" i="5"/>
  <c r="D44" i="5" s="1"/>
  <c r="C41" i="5"/>
  <c r="D41" i="5" s="1"/>
  <c r="C40" i="5"/>
  <c r="D40" i="5" s="1"/>
  <c r="C39" i="5"/>
  <c r="D39" i="5" s="1"/>
  <c r="C38" i="5"/>
  <c r="D38" i="5" s="1"/>
  <c r="C37" i="5"/>
  <c r="D37" i="5"/>
  <c r="M37" i="5" s="1"/>
  <c r="C36" i="5"/>
  <c r="D36" i="5"/>
  <c r="C35" i="5"/>
  <c r="D35" i="5" s="1"/>
  <c r="M35" i="5" s="1"/>
  <c r="C34" i="5"/>
  <c r="D34" i="5" s="1"/>
  <c r="C32" i="5"/>
  <c r="D32" i="5" s="1"/>
  <c r="C31" i="5"/>
  <c r="D31" i="5" s="1"/>
  <c r="C30" i="5"/>
  <c r="D30" i="5" s="1"/>
  <c r="C29" i="5"/>
  <c r="D29" i="5"/>
  <c r="L29" i="5" s="1"/>
  <c r="C28" i="5"/>
  <c r="D28" i="5" s="1"/>
  <c r="M28" i="5" s="1"/>
  <c r="C27" i="5"/>
  <c r="D27" i="5" s="1"/>
  <c r="P27" i="5" s="1"/>
  <c r="C26" i="5"/>
  <c r="D26" i="5"/>
  <c r="O26" i="5" s="1"/>
  <c r="C25" i="5"/>
  <c r="D25" i="5"/>
  <c r="P25" i="5" s="1"/>
  <c r="D8" i="5"/>
  <c r="B22" i="5"/>
  <c r="B68" i="5" s="1"/>
  <c r="B21" i="5"/>
  <c r="B53" i="5" s="1"/>
  <c r="B20" i="5"/>
  <c r="B40" i="5" s="1"/>
  <c r="B19" i="5"/>
  <c r="B32" i="5"/>
  <c r="D7" i="5"/>
  <c r="D10" i="5"/>
  <c r="D16" i="5"/>
  <c r="D14" i="5"/>
  <c r="J68" i="5"/>
  <c r="J67" i="5"/>
  <c r="J66" i="5"/>
  <c r="J65" i="5"/>
  <c r="J64" i="5"/>
  <c r="J63" i="5"/>
  <c r="J62" i="5"/>
  <c r="J61" i="5"/>
  <c r="J60" i="5"/>
  <c r="J59" i="5"/>
  <c r="J58" i="5"/>
  <c r="J57" i="5"/>
  <c r="J55" i="5"/>
  <c r="J54" i="5"/>
  <c r="J53" i="5"/>
  <c r="J52" i="5"/>
  <c r="J51" i="5"/>
  <c r="J50" i="5"/>
  <c r="J49" i="5"/>
  <c r="J48" i="5"/>
  <c r="J47" i="5"/>
  <c r="J46" i="5"/>
  <c r="J45" i="5"/>
  <c r="J44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D15" i="5"/>
  <c r="D13" i="5"/>
  <c r="D9" i="5"/>
  <c r="B25" i="7"/>
  <c r="B27" i="7"/>
  <c r="B29" i="7"/>
  <c r="B37" i="8"/>
  <c r="B39" i="8"/>
  <c r="B35" i="8"/>
  <c r="O29" i="5"/>
  <c r="L55" i="5"/>
  <c r="P63" i="8"/>
  <c r="O63" i="8"/>
  <c r="M63" i="8"/>
  <c r="N63" i="8"/>
  <c r="L63" i="8"/>
  <c r="N61" i="5"/>
  <c r="M61" i="5"/>
  <c r="P61" i="5"/>
  <c r="L61" i="5"/>
  <c r="O61" i="5"/>
  <c r="P54" i="8"/>
  <c r="N25" i="5"/>
  <c r="L25" i="5"/>
  <c r="O25" i="5"/>
  <c r="M25" i="5"/>
  <c r="P64" i="5"/>
  <c r="L64" i="5"/>
  <c r="N64" i="5"/>
  <c r="P48" i="5"/>
  <c r="M46" i="5"/>
  <c r="O45" i="8"/>
  <c r="B36" i="9"/>
  <c r="B34" i="9"/>
  <c r="O59" i="9"/>
  <c r="N53" i="8"/>
  <c r="P30" i="8"/>
  <c r="M30" i="8"/>
  <c r="N50" i="5"/>
  <c r="B27" i="5"/>
  <c r="B31" i="5"/>
  <c r="B35" i="5"/>
  <c r="B39" i="5"/>
  <c r="N26" i="5"/>
  <c r="N30" i="5"/>
  <c r="O50" i="5"/>
  <c r="B34" i="8"/>
  <c r="B36" i="8"/>
  <c r="B38" i="8"/>
  <c r="B58" i="8"/>
  <c r="B60" i="8"/>
  <c r="B62" i="8"/>
  <c r="B64" i="8"/>
  <c r="B66" i="8"/>
  <c r="L35" i="8"/>
  <c r="L30" i="8"/>
  <c r="M60" i="8"/>
  <c r="M55" i="8"/>
  <c r="N58" i="8"/>
  <c r="P31" i="8"/>
  <c r="B25" i="5"/>
  <c r="B29" i="5"/>
  <c r="M36" i="5"/>
  <c r="B26" i="5"/>
  <c r="B30" i="5"/>
  <c r="B38" i="5"/>
  <c r="M39" i="5"/>
  <c r="B28" i="5"/>
  <c r="B36" i="5"/>
  <c r="L27" i="5"/>
  <c r="L46" i="5"/>
  <c r="L50" i="5"/>
  <c r="L55" i="8"/>
  <c r="N32" i="8"/>
  <c r="O68" i="8"/>
  <c r="O30" i="8"/>
  <c r="P55" i="8"/>
  <c r="P51" i="8"/>
  <c r="P38" i="8"/>
  <c r="N38" i="8"/>
  <c r="P34" i="8"/>
  <c r="N34" i="8"/>
  <c r="P25" i="8"/>
  <c r="N25" i="8"/>
  <c r="B41" i="9"/>
  <c r="O48" i="9"/>
  <c r="P48" i="9"/>
  <c r="P38" i="9"/>
  <c r="P26" i="7"/>
  <c r="O30" i="9"/>
  <c r="P30" i="9"/>
  <c r="P27" i="9"/>
  <c r="O27" i="9"/>
  <c r="M36" i="7"/>
  <c r="N30" i="7"/>
  <c r="O30" i="7"/>
  <c r="P30" i="7"/>
  <c r="L30" i="7"/>
  <c r="M30" i="7"/>
  <c r="B26" i="9"/>
  <c r="B30" i="9"/>
  <c r="B58" i="9"/>
  <c r="B60" i="9"/>
  <c r="B62" i="9"/>
  <c r="B64" i="9"/>
  <c r="B66" i="9"/>
  <c r="L48" i="9"/>
  <c r="L30" i="9"/>
  <c r="N63" i="9"/>
  <c r="N50" i="9"/>
  <c r="N34" i="9"/>
  <c r="P40" i="9"/>
  <c r="N40" i="9"/>
  <c r="O40" i="9"/>
  <c r="O68" i="7"/>
  <c r="L68" i="7"/>
  <c r="M68" i="7"/>
  <c r="N68" i="7"/>
  <c r="P51" i="7"/>
  <c r="L51" i="7"/>
  <c r="N35" i="7"/>
  <c r="O35" i="7"/>
  <c r="P35" i="7"/>
  <c r="L35" i="7"/>
  <c r="M35" i="7"/>
  <c r="M63" i="9"/>
  <c r="N53" i="9"/>
  <c r="P36" i="9"/>
  <c r="N36" i="9"/>
  <c r="O36" i="9"/>
  <c r="O64" i="7"/>
  <c r="P64" i="7"/>
  <c r="L64" i="7"/>
  <c r="M64" i="7"/>
  <c r="N64" i="7"/>
  <c r="L39" i="7"/>
  <c r="M39" i="7"/>
  <c r="M27" i="7"/>
  <c r="P27" i="7"/>
  <c r="N27" i="7"/>
  <c r="O27" i="7"/>
  <c r="L27" i="7"/>
  <c r="B45" i="7"/>
  <c r="B47" i="7"/>
  <c r="B49" i="7"/>
  <c r="B51" i="7"/>
  <c r="B53" i="7"/>
  <c r="B55" i="7"/>
  <c r="B44" i="7"/>
  <c r="B46" i="7"/>
  <c r="B48" i="7"/>
  <c r="B50" i="7"/>
  <c r="B52" i="7"/>
  <c r="O65" i="7"/>
  <c r="B35" i="7"/>
  <c r="B37" i="7"/>
  <c r="B39" i="7"/>
  <c r="O39" i="9" l="1"/>
  <c r="L39" i="9"/>
  <c r="P39" i="9"/>
  <c r="M39" i="9"/>
  <c r="N39" i="9"/>
  <c r="O31" i="5"/>
  <c r="N31" i="5"/>
  <c r="M32" i="5"/>
  <c r="N32" i="5"/>
  <c r="P32" i="5"/>
  <c r="M41" i="5"/>
  <c r="P41" i="5"/>
  <c r="N41" i="5"/>
  <c r="L57" i="9"/>
  <c r="P57" i="9"/>
  <c r="M57" i="9"/>
  <c r="P45" i="9"/>
  <c r="N45" i="9"/>
  <c r="O45" i="9"/>
  <c r="P68" i="9"/>
  <c r="M68" i="9"/>
  <c r="O68" i="9"/>
  <c r="L68" i="9"/>
  <c r="M62" i="5"/>
  <c r="N62" i="5"/>
  <c r="O62" i="5"/>
  <c r="P62" i="5"/>
  <c r="O25" i="7"/>
  <c r="L25" i="7"/>
  <c r="P25" i="7"/>
  <c r="M25" i="7"/>
  <c r="N25" i="7"/>
  <c r="O54" i="5"/>
  <c r="L54" i="5"/>
  <c r="M54" i="5"/>
  <c r="P54" i="5"/>
  <c r="N54" i="5"/>
  <c r="N57" i="5"/>
  <c r="M57" i="5"/>
  <c r="O57" i="5"/>
  <c r="L66" i="5"/>
  <c r="N66" i="5"/>
  <c r="M66" i="5"/>
  <c r="O66" i="5"/>
  <c r="P66" i="5"/>
  <c r="P62" i="8"/>
  <c r="L62" i="8"/>
  <c r="O62" i="8"/>
  <c r="N62" i="8"/>
  <c r="N65" i="8"/>
  <c r="P65" i="8"/>
  <c r="M65" i="8"/>
  <c r="M26" i="8"/>
  <c r="N26" i="8"/>
  <c r="P26" i="8"/>
  <c r="L26" i="8"/>
  <c r="O26" i="8"/>
  <c r="O47" i="7"/>
  <c r="P47" i="7"/>
  <c r="L47" i="7"/>
  <c r="M47" i="7"/>
  <c r="N47" i="7"/>
  <c r="N47" i="5"/>
  <c r="O47" i="5"/>
  <c r="M47" i="5"/>
  <c r="P47" i="5"/>
  <c r="L47" i="5"/>
  <c r="P67" i="5"/>
  <c r="L67" i="5"/>
  <c r="O67" i="5"/>
  <c r="N67" i="5"/>
  <c r="P45" i="7"/>
  <c r="L45" i="7"/>
  <c r="M45" i="7"/>
  <c r="N45" i="7"/>
  <c r="O45" i="7"/>
  <c r="O61" i="9"/>
  <c r="P61" i="9"/>
  <c r="L61" i="9"/>
  <c r="M61" i="9"/>
  <c r="N61" i="9"/>
  <c r="N61" i="7"/>
  <c r="O61" i="7"/>
  <c r="M61" i="7"/>
  <c r="P61" i="7"/>
  <c r="M60" i="7"/>
  <c r="N60" i="7"/>
  <c r="L60" i="7"/>
  <c r="P60" i="7"/>
  <c r="O60" i="7"/>
  <c r="P50" i="8"/>
  <c r="M50" i="8"/>
  <c r="O50" i="8"/>
  <c r="N50" i="8"/>
  <c r="L50" i="8"/>
  <c r="N26" i="9"/>
  <c r="L26" i="9"/>
  <c r="M26" i="9"/>
  <c r="O26" i="9"/>
  <c r="P26" i="9"/>
  <c r="O45" i="5"/>
  <c r="M45" i="5"/>
  <c r="L45" i="5"/>
  <c r="N45" i="5"/>
  <c r="O35" i="9"/>
  <c r="P35" i="9"/>
  <c r="N35" i="9"/>
  <c r="L40" i="8"/>
  <c r="P40" i="8"/>
  <c r="N40" i="8"/>
  <c r="O40" i="8"/>
  <c r="M40" i="8"/>
  <c r="L62" i="9"/>
  <c r="N62" i="9"/>
  <c r="O62" i="9"/>
  <c r="M62" i="9"/>
  <c r="P62" i="9"/>
  <c r="O51" i="9"/>
  <c r="M51" i="9"/>
  <c r="N51" i="9"/>
  <c r="L51" i="9"/>
  <c r="P51" i="9"/>
  <c r="P44" i="7"/>
  <c r="L44" i="7"/>
  <c r="M44" i="7"/>
  <c r="O47" i="9"/>
  <c r="M59" i="7"/>
  <c r="N49" i="7"/>
  <c r="L38" i="9"/>
  <c r="O51" i="7"/>
  <c r="P47" i="9"/>
  <c r="B28" i="8"/>
  <c r="P29" i="5"/>
  <c r="M53" i="8"/>
  <c r="M49" i="7"/>
  <c r="E17" i="16"/>
  <c r="B29" i="8"/>
  <c r="O55" i="9"/>
  <c r="O31" i="9"/>
  <c r="B26" i="8"/>
  <c r="P53" i="8"/>
  <c r="M29" i="5"/>
  <c r="B25" i="8"/>
  <c r="B64" i="7"/>
  <c r="M46" i="7"/>
  <c r="O37" i="7"/>
  <c r="E14" i="16"/>
  <c r="L63" i="7"/>
  <c r="B30" i="8"/>
  <c r="L59" i="7"/>
  <c r="L36" i="7"/>
  <c r="N31" i="9"/>
  <c r="M26" i="5"/>
  <c r="O53" i="8"/>
  <c r="N29" i="5"/>
  <c r="B47" i="8"/>
  <c r="M38" i="8"/>
  <c r="B61" i="9"/>
  <c r="L65" i="9"/>
  <c r="M46" i="9"/>
  <c r="L49" i="7"/>
  <c r="P38" i="7"/>
  <c r="B65" i="7"/>
  <c r="O65" i="9"/>
  <c r="N37" i="5"/>
  <c r="O52" i="5"/>
  <c r="L46" i="8"/>
  <c r="L26" i="5"/>
  <c r="O36" i="7"/>
  <c r="P31" i="9"/>
  <c r="B63" i="7"/>
  <c r="N36" i="7"/>
  <c r="L37" i="5"/>
  <c r="M46" i="8"/>
  <c r="P26" i="5"/>
  <c r="L46" i="9"/>
  <c r="B57" i="7"/>
  <c r="N28" i="7"/>
  <c r="P37" i="5"/>
  <c r="N46" i="8"/>
  <c r="O63" i="7"/>
  <c r="P36" i="8"/>
  <c r="P46" i="8"/>
  <c r="B49" i="5"/>
  <c r="O59" i="7"/>
  <c r="O60" i="9"/>
  <c r="M38" i="9"/>
  <c r="B54" i="5"/>
  <c r="B31" i="8"/>
  <c r="B60" i="7"/>
  <c r="N63" i="7"/>
  <c r="O57" i="7"/>
  <c r="O37" i="5"/>
  <c r="B44" i="5"/>
  <c r="N51" i="7"/>
  <c r="N38" i="9"/>
  <c r="B55" i="5"/>
  <c r="L32" i="8"/>
  <c r="M63" i="7"/>
  <c r="N59" i="7"/>
  <c r="O49" i="7"/>
  <c r="P41" i="7"/>
  <c r="E30" i="16"/>
  <c r="O41" i="8"/>
  <c r="M41" i="8"/>
  <c r="P41" i="8"/>
  <c r="N41" i="8"/>
  <c r="L41" i="8"/>
  <c r="N47" i="8"/>
  <c r="M47" i="8"/>
  <c r="O47" i="8"/>
  <c r="P47" i="8"/>
  <c r="L47" i="8"/>
  <c r="P44" i="5"/>
  <c r="L44" i="5"/>
  <c r="O44" i="5"/>
  <c r="L67" i="8"/>
  <c r="P67" i="8"/>
  <c r="P58" i="5"/>
  <c r="M58" i="5"/>
  <c r="L58" i="5"/>
  <c r="L55" i="7"/>
  <c r="N55" i="7"/>
  <c r="O44" i="8"/>
  <c r="M44" i="8"/>
  <c r="P44" i="8"/>
  <c r="N44" i="8"/>
  <c r="O39" i="7"/>
  <c r="M31" i="7"/>
  <c r="P27" i="8"/>
  <c r="M27" i="5"/>
  <c r="O67" i="8"/>
  <c r="N44" i="5"/>
  <c r="N52" i="5"/>
  <c r="M52" i="5"/>
  <c r="P52" i="5"/>
  <c r="L59" i="5"/>
  <c r="N59" i="5"/>
  <c r="P59" i="5"/>
  <c r="P58" i="8"/>
  <c r="M58" i="8"/>
  <c r="O51" i="8"/>
  <c r="L51" i="8"/>
  <c r="P35" i="8"/>
  <c r="N35" i="8"/>
  <c r="M35" i="8"/>
  <c r="L67" i="9"/>
  <c r="O67" i="9"/>
  <c r="N67" i="9"/>
  <c r="M67" i="9"/>
  <c r="L59" i="9"/>
  <c r="M59" i="9"/>
  <c r="N59" i="9"/>
  <c r="L50" i="9"/>
  <c r="O50" i="9"/>
  <c r="P50" i="9"/>
  <c r="L53" i="7"/>
  <c r="P53" i="7"/>
  <c r="O53" i="7"/>
  <c r="N53" i="7"/>
  <c r="L61" i="8"/>
  <c r="O61" i="8"/>
  <c r="M61" i="8"/>
  <c r="P34" i="9"/>
  <c r="O34" i="9"/>
  <c r="P36" i="5"/>
  <c r="N36" i="5"/>
  <c r="O36" i="5"/>
  <c r="L36" i="5"/>
  <c r="P39" i="7"/>
  <c r="M44" i="5"/>
  <c r="P51" i="5"/>
  <c r="L51" i="5"/>
  <c r="O51" i="5"/>
  <c r="N51" i="5"/>
  <c r="M60" i="5"/>
  <c r="N60" i="5"/>
  <c r="P60" i="5"/>
  <c r="L60" i="5"/>
  <c r="P57" i="8"/>
  <c r="M57" i="8"/>
  <c r="L57" i="8"/>
  <c r="O57" i="8"/>
  <c r="L34" i="8"/>
  <c r="M34" i="8"/>
  <c r="P58" i="9"/>
  <c r="M58" i="9"/>
  <c r="L58" i="9"/>
  <c r="N58" i="9"/>
  <c r="O58" i="9"/>
  <c r="O49" i="9"/>
  <c r="N49" i="9"/>
  <c r="P49" i="9"/>
  <c r="M49" i="9"/>
  <c r="P67" i="7"/>
  <c r="O67" i="7"/>
  <c r="N67" i="7"/>
  <c r="M67" i="7"/>
  <c r="P52" i="7"/>
  <c r="L52" i="7"/>
  <c r="O52" i="7"/>
  <c r="N52" i="7"/>
  <c r="O63" i="5"/>
  <c r="P63" i="5"/>
  <c r="L29" i="8"/>
  <c r="M29" i="8"/>
  <c r="P29" i="8"/>
  <c r="O29" i="8"/>
  <c r="M44" i="9"/>
  <c r="L44" i="9"/>
  <c r="O31" i="7"/>
  <c r="P66" i="8"/>
  <c r="N66" i="8"/>
  <c r="L66" i="8"/>
  <c r="O66" i="8"/>
  <c r="L32" i="9"/>
  <c r="O32" i="9"/>
  <c r="P32" i="9"/>
  <c r="N32" i="9"/>
  <c r="P44" i="9"/>
  <c r="O28" i="5"/>
  <c r="N28" i="5"/>
  <c r="P28" i="5"/>
  <c r="L28" i="5"/>
  <c r="B67" i="5"/>
  <c r="B66" i="5"/>
  <c r="B65" i="5"/>
  <c r="B63" i="5"/>
  <c r="B62" i="5"/>
  <c r="B61" i="5"/>
  <c r="B59" i="5"/>
  <c r="B60" i="5"/>
  <c r="B58" i="5"/>
  <c r="B64" i="5"/>
  <c r="B57" i="5"/>
  <c r="L40" i="7"/>
  <c r="L38" i="5"/>
  <c r="O38" i="5"/>
  <c r="M38" i="5"/>
  <c r="M66" i="8"/>
  <c r="N64" i="8"/>
  <c r="M64" i="8"/>
  <c r="O66" i="9"/>
  <c r="N66" i="9"/>
  <c r="M66" i="9"/>
  <c r="P66" i="9"/>
  <c r="N57" i="9"/>
  <c r="O57" i="9"/>
  <c r="P66" i="7"/>
  <c r="O66" i="7"/>
  <c r="N66" i="7"/>
  <c r="M66" i="7"/>
  <c r="P37" i="7"/>
  <c r="M37" i="7"/>
  <c r="L37" i="7"/>
  <c r="N34" i="5"/>
  <c r="P34" i="5"/>
  <c r="L34" i="5"/>
  <c r="M34" i="5"/>
  <c r="O34" i="5"/>
  <c r="B54" i="9"/>
  <c r="B48" i="9"/>
  <c r="B53" i="9"/>
  <c r="B47" i="9"/>
  <c r="B52" i="9"/>
  <c r="B46" i="9"/>
  <c r="B51" i="9"/>
  <c r="B45" i="9"/>
  <c r="B50" i="9"/>
  <c r="B44" i="9"/>
  <c r="M65" i="5"/>
  <c r="O65" i="5"/>
  <c r="P65" i="5"/>
  <c r="L65" i="5"/>
  <c r="O60" i="8"/>
  <c r="O53" i="5"/>
  <c r="P53" i="5"/>
  <c r="M53" i="5"/>
  <c r="L53" i="5"/>
  <c r="N53" i="5"/>
  <c r="M51" i="5"/>
  <c r="M50" i="9"/>
  <c r="O40" i="7"/>
  <c r="P52" i="9"/>
  <c r="P55" i="7"/>
  <c r="P60" i="8"/>
  <c r="L60" i="8"/>
  <c r="N27" i="5"/>
  <c r="O59" i="5"/>
  <c r="L58" i="8"/>
  <c r="P59" i="9"/>
  <c r="O30" i="5"/>
  <c r="P30" i="5"/>
  <c r="M30" i="5"/>
  <c r="L30" i="5"/>
  <c r="N39" i="5"/>
  <c r="O39" i="5"/>
  <c r="P39" i="5"/>
  <c r="L39" i="5"/>
  <c r="M25" i="8"/>
  <c r="O25" i="8"/>
  <c r="L66" i="9"/>
  <c r="N44" i="9"/>
  <c r="P65" i="9"/>
  <c r="M65" i="9"/>
  <c r="N47" i="9"/>
  <c r="M47" i="9"/>
  <c r="L29" i="9"/>
  <c r="P29" i="9"/>
  <c r="N29" i="9"/>
  <c r="M29" i="9"/>
  <c r="O26" i="7"/>
  <c r="L26" i="7"/>
  <c r="M26" i="7"/>
  <c r="O37" i="8"/>
  <c r="P37" i="8"/>
  <c r="N37" i="8"/>
  <c r="L37" i="8"/>
  <c r="M37" i="8"/>
  <c r="N25" i="9"/>
  <c r="M25" i="9"/>
  <c r="L25" i="9"/>
  <c r="M55" i="7"/>
  <c r="O25" i="9"/>
  <c r="N40" i="7"/>
  <c r="P64" i="8"/>
  <c r="O58" i="8"/>
  <c r="N58" i="5"/>
  <c r="P38" i="5"/>
  <c r="P31" i="5"/>
  <c r="M31" i="5"/>
  <c r="L31" i="5"/>
  <c r="P40" i="5"/>
  <c r="M40" i="5"/>
  <c r="N40" i="5"/>
  <c r="O40" i="5"/>
  <c r="L40" i="5"/>
  <c r="O49" i="8"/>
  <c r="M49" i="8"/>
  <c r="L49" i="8"/>
  <c r="P49" i="8"/>
  <c r="N49" i="8"/>
  <c r="O64" i="9"/>
  <c r="L64" i="9"/>
  <c r="M64" i="9"/>
  <c r="N64" i="9"/>
  <c r="M55" i="9"/>
  <c r="L55" i="9"/>
  <c r="N55" i="9"/>
  <c r="N65" i="7"/>
  <c r="M65" i="7"/>
  <c r="P65" i="7"/>
  <c r="L65" i="7"/>
  <c r="P68" i="5"/>
  <c r="L68" i="5"/>
  <c r="O68" i="5"/>
  <c r="N68" i="5"/>
  <c r="N61" i="8"/>
  <c r="L52" i="9"/>
  <c r="N52" i="9"/>
  <c r="M52" i="9"/>
  <c r="N35" i="5"/>
  <c r="O35" i="5"/>
  <c r="P35" i="5"/>
  <c r="L35" i="5"/>
  <c r="P62" i="7"/>
  <c r="O62" i="7"/>
  <c r="N62" i="7"/>
  <c r="M62" i="7"/>
  <c r="L62" i="7"/>
  <c r="M67" i="8"/>
  <c r="M28" i="8"/>
  <c r="L28" i="8"/>
  <c r="O28" i="8"/>
  <c r="N28" i="8"/>
  <c r="P28" i="8"/>
  <c r="P41" i="9"/>
  <c r="M41" i="9"/>
  <c r="O41" i="9"/>
  <c r="L41" i="9"/>
  <c r="N31" i="7"/>
  <c r="N67" i="8"/>
  <c r="O27" i="8"/>
  <c r="L27" i="8"/>
  <c r="M27" i="8"/>
  <c r="M54" i="7"/>
  <c r="L54" i="7"/>
  <c r="P54" i="7"/>
  <c r="O54" i="7"/>
  <c r="O55" i="7"/>
  <c r="L64" i="8"/>
  <c r="P25" i="9"/>
  <c r="L34" i="9"/>
  <c r="P40" i="7"/>
  <c r="M48" i="9"/>
  <c r="O64" i="8"/>
  <c r="N38" i="5"/>
  <c r="O35" i="8"/>
  <c r="L48" i="8"/>
  <c r="M48" i="8"/>
  <c r="O48" i="8"/>
  <c r="P48" i="8"/>
  <c r="N48" i="8"/>
  <c r="P39" i="8"/>
  <c r="M39" i="8"/>
  <c r="N39" i="8"/>
  <c r="L39" i="8"/>
  <c r="O39" i="8"/>
  <c r="N31" i="8"/>
  <c r="L31" i="8"/>
  <c r="M31" i="8"/>
  <c r="B39" i="9"/>
  <c r="B40" i="9"/>
  <c r="B38" i="9"/>
  <c r="B37" i="9"/>
  <c r="L49" i="9"/>
  <c r="P63" i="9"/>
  <c r="L63" i="9"/>
  <c r="L54" i="9"/>
  <c r="N54" i="9"/>
  <c r="P54" i="9"/>
  <c r="O54" i="9"/>
  <c r="M37" i="9"/>
  <c r="P37" i="9"/>
  <c r="L37" i="9"/>
  <c r="O37" i="9"/>
  <c r="N37" i="9"/>
  <c r="O28" i="9"/>
  <c r="N28" i="9"/>
  <c r="M28" i="9"/>
  <c r="P28" i="9"/>
  <c r="M53" i="7"/>
  <c r="P50" i="7"/>
  <c r="O50" i="7"/>
  <c r="N50" i="7"/>
  <c r="M50" i="7"/>
  <c r="L68" i="8"/>
  <c r="N68" i="8"/>
  <c r="M68" i="8"/>
  <c r="L31" i="7"/>
  <c r="P48" i="7"/>
  <c r="O48" i="7"/>
  <c r="N48" i="7"/>
  <c r="M48" i="7"/>
  <c r="L48" i="7"/>
  <c r="O27" i="5"/>
  <c r="P59" i="8"/>
  <c r="O59" i="8"/>
  <c r="M59" i="8"/>
  <c r="L59" i="8"/>
  <c r="L63" i="5"/>
  <c r="N46" i="5"/>
  <c r="N63" i="5"/>
  <c r="O60" i="5"/>
  <c r="B34" i="5"/>
  <c r="B37" i="5"/>
  <c r="N48" i="5"/>
  <c r="M48" i="5"/>
  <c r="L48" i="5"/>
  <c r="M55" i="5"/>
  <c r="P55" i="5"/>
  <c r="O55" i="5"/>
  <c r="N55" i="5"/>
  <c r="O34" i="8"/>
  <c r="O54" i="8"/>
  <c r="M54" i="8"/>
  <c r="N54" i="8"/>
  <c r="L54" i="8"/>
  <c r="M27" i="9"/>
  <c r="N27" i="9"/>
  <c r="M52" i="7"/>
  <c r="M34" i="7"/>
  <c r="L34" i="7"/>
  <c r="P34" i="7"/>
  <c r="O34" i="7"/>
  <c r="N34" i="7"/>
  <c r="L45" i="8"/>
  <c r="N45" i="8"/>
  <c r="M60" i="9"/>
  <c r="L60" i="9"/>
  <c r="N60" i="9"/>
  <c r="L29" i="7"/>
  <c r="P29" i="7"/>
  <c r="O29" i="7"/>
  <c r="N29" i="7"/>
  <c r="M34" i="9"/>
  <c r="M59" i="5"/>
  <c r="M51" i="8"/>
  <c r="P45" i="8"/>
  <c r="B41" i="5"/>
  <c r="O49" i="5"/>
  <c r="P49" i="5"/>
  <c r="M49" i="5"/>
  <c r="L49" i="5"/>
  <c r="N49" i="5"/>
  <c r="P61" i="8"/>
  <c r="B31" i="9"/>
  <c r="B28" i="9"/>
  <c r="B29" i="9"/>
  <c r="B27" i="9"/>
  <c r="B55" i="9"/>
  <c r="L35" i="9"/>
  <c r="M35" i="9"/>
  <c r="N54" i="7"/>
  <c r="L32" i="7"/>
  <c r="P32" i="7"/>
  <c r="O32" i="7"/>
  <c r="N32" i="7"/>
  <c r="E34" i="16"/>
  <c r="B45" i="5"/>
  <c r="B41" i="8"/>
  <c r="B48" i="8"/>
  <c r="B54" i="8"/>
  <c r="L38" i="8"/>
  <c r="M62" i="8"/>
  <c r="M36" i="8"/>
  <c r="O65" i="8"/>
  <c r="B57" i="9"/>
  <c r="B65" i="9"/>
  <c r="L45" i="9"/>
  <c r="M30" i="9"/>
  <c r="B58" i="7"/>
  <c r="O64" i="5"/>
  <c r="B46" i="5"/>
  <c r="B32" i="8"/>
  <c r="L65" i="8"/>
  <c r="B32" i="7"/>
  <c r="L32" i="5"/>
  <c r="B47" i="5"/>
  <c r="M67" i="5"/>
  <c r="B49" i="8"/>
  <c r="B55" i="8"/>
  <c r="B63" i="8"/>
  <c r="L36" i="8"/>
  <c r="B59" i="7"/>
  <c r="B66" i="7"/>
  <c r="L61" i="7"/>
  <c r="B48" i="5"/>
  <c r="M45" i="9"/>
  <c r="L41" i="7"/>
  <c r="L57" i="5"/>
  <c r="O32" i="5"/>
  <c r="O41" i="5"/>
  <c r="B50" i="5"/>
  <c r="P45" i="5"/>
  <c r="B57" i="8"/>
  <c r="B65" i="8"/>
  <c r="L52" i="8"/>
  <c r="M52" i="8"/>
  <c r="P32" i="8"/>
  <c r="P53" i="9"/>
  <c r="B68" i="7"/>
  <c r="L57" i="7"/>
  <c r="M41" i="7"/>
  <c r="P57" i="5"/>
  <c r="L41" i="5"/>
  <c r="B51" i="5"/>
  <c r="B45" i="8"/>
  <c r="B51" i="8"/>
  <c r="L53" i="9"/>
  <c r="N68" i="9"/>
  <c r="B61" i="7"/>
  <c r="B67" i="7"/>
  <c r="M58" i="7"/>
  <c r="N44" i="7"/>
  <c r="O44" i="7"/>
  <c r="P58" i="7"/>
  <c r="B52" i="5"/>
  <c r="L62" i="5"/>
  <c r="N41" i="7"/>
  <c r="B46" i="8"/>
  <c r="B59" i="8"/>
  <c r="N58" i="7"/>
  <c r="O69" i="8" l="1"/>
  <c r="L69" i="8"/>
  <c r="N42" i="8"/>
  <c r="P42" i="7"/>
  <c r="P71" i="7" s="1"/>
  <c r="O69" i="9"/>
  <c r="N42" i="7"/>
  <c r="O42" i="5"/>
  <c r="O71" i="5" s="1"/>
  <c r="N42" i="5"/>
  <c r="N71" i="5" s="1"/>
  <c r="M42" i="5"/>
  <c r="M69" i="5"/>
  <c r="L42" i="7"/>
  <c r="P69" i="7"/>
  <c r="L42" i="9"/>
  <c r="P42" i="8"/>
  <c r="O69" i="7"/>
  <c r="L69" i="7"/>
  <c r="N69" i="5"/>
  <c r="L42" i="8"/>
  <c r="L71" i="8" s="1"/>
  <c r="O42" i="9"/>
  <c r="O71" i="9" s="1"/>
  <c r="M42" i="9"/>
  <c r="P69" i="9"/>
  <c r="N69" i="7"/>
  <c r="N71" i="7" s="1"/>
  <c r="M42" i="7"/>
  <c r="M69" i="7"/>
  <c r="O42" i="8"/>
  <c r="O71" i="8" s="1"/>
  <c r="M42" i="8"/>
  <c r="P42" i="9"/>
  <c r="N42" i="9"/>
  <c r="L42" i="5"/>
  <c r="O69" i="5"/>
  <c r="N69" i="9"/>
  <c r="O42" i="7"/>
  <c r="P42" i="5"/>
  <c r="N69" i="8"/>
  <c r="N71" i="8" s="1"/>
  <c r="L69" i="5"/>
  <c r="L69" i="9"/>
  <c r="P69" i="8"/>
  <c r="P69" i="5"/>
  <c r="M69" i="9"/>
  <c r="M69" i="8"/>
  <c r="M71" i="8" l="1"/>
  <c r="P71" i="8"/>
  <c r="N71" i="9"/>
  <c r="P71" i="9"/>
  <c r="L71" i="9"/>
  <c r="L71" i="7"/>
  <c r="M71" i="9"/>
  <c r="O71" i="7"/>
  <c r="M71" i="7"/>
  <c r="P71" i="5"/>
  <c r="M71" i="5"/>
  <c r="L7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dexes.txt" type="6" refreshedVersion="0" background="1" saveData="1">
    <textPr fileType="mac" sourceFile="Macintosh HD:Users:travisglenn:indexes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<sst xmlns="http://schemas.openxmlformats.org/spreadsheetml/2006/main" count="4869" uniqueCount="2077">
  <si>
    <t>ACGTAGACC</t>
    <phoneticPr fontId="19" type="noConversion"/>
  </si>
  <si>
    <t>GGTATC</t>
    <phoneticPr fontId="19" type="noConversion"/>
  </si>
  <si>
    <t>CAACGCT</t>
    <phoneticPr fontId="19" type="noConversion"/>
  </si>
  <si>
    <t>AGTTGCAG</t>
    <phoneticPr fontId="19" type="noConversion"/>
  </si>
  <si>
    <t>TGACCATGA</t>
    <phoneticPr fontId="19" type="noConversion"/>
  </si>
  <si>
    <t>Copy the primers above &amp; paste (special, values) into the plate order form for your favorite oligo vendor (e.g., IDT)</t>
  </si>
  <si>
    <t>paste-special</t>
  </si>
  <si>
    <t xml:space="preserve">You don't need to get all 20 of these, but you do want to get them in sets of 4.  I would get one forward &amp; one reverse - ensure those work in PCR first. </t>
  </si>
  <si>
    <t>If one set of forward &amp; reverses work, then I would get 8 forwards &amp; 4, 8, or 12 reverses depending on how many samples I needed to do.</t>
  </si>
  <si>
    <t>Enzyme specific overhang</t>
  </si>
  <si>
    <t>Universal fusions</t>
  </si>
  <si>
    <t>CCGAAT</t>
  </si>
  <si>
    <t>TTAGGCA</t>
  </si>
  <si>
    <t>AACTCGTC</t>
  </si>
  <si>
    <t>GGTCTACGT</t>
  </si>
  <si>
    <t>GATACC</t>
  </si>
  <si>
    <t>AGCGTTG</t>
  </si>
  <si>
    <t>CTGCAACT</t>
  </si>
  <si>
    <t>i5-lower</t>
  </si>
  <si>
    <t>i5-upper</t>
  </si>
  <si>
    <t>i7-upper</t>
  </si>
  <si>
    <t>i7-lower</t>
  </si>
  <si>
    <t>Boxes this color are where you input your information.  All of the rest is done automagically…</t>
  </si>
  <si>
    <t>Rev Comp Tags</t>
  </si>
  <si>
    <t>iTru_</t>
    <phoneticPr fontId="19" type="noConversion"/>
  </si>
  <si>
    <t>EcoRI</t>
    <phoneticPr fontId="19" type="noConversion"/>
  </si>
  <si>
    <t>R1_stub</t>
    <phoneticPr fontId="19" type="noConversion"/>
  </si>
  <si>
    <t>R2_RC_stub</t>
    <phoneticPr fontId="19" type="noConversion"/>
  </si>
  <si>
    <t>R2</t>
    <phoneticPr fontId="19" type="noConversion"/>
  </si>
  <si>
    <t>BamHI</t>
    <phoneticPr fontId="19" type="noConversion"/>
  </si>
  <si>
    <t>BamHI</t>
    <phoneticPr fontId="19" type="noConversion"/>
  </si>
  <si>
    <t>DdeI</t>
    <phoneticPr fontId="19" type="noConversion"/>
  </si>
  <si>
    <t>DdeI</t>
    <phoneticPr fontId="19" type="noConversion"/>
  </si>
  <si>
    <t>HindIII</t>
    <phoneticPr fontId="19" type="noConversion"/>
  </si>
  <si>
    <t>HindIII</t>
    <phoneticPr fontId="19" type="noConversion"/>
  </si>
  <si>
    <t>ATTCGG</t>
    <phoneticPr fontId="19" type="noConversion"/>
  </si>
  <si>
    <t>TGCCTAA</t>
    <phoneticPr fontId="19" type="noConversion"/>
  </si>
  <si>
    <t>GACGAGTT</t>
    <phoneticPr fontId="19" type="noConversion"/>
  </si>
  <si>
    <t>Grand Total</t>
  </si>
  <si>
    <t>Not generally available</t>
  </si>
  <si>
    <t>plate</t>
  </si>
  <si>
    <t>tubes</t>
  </si>
  <si>
    <t>IDT List Prices for Plates</t>
  </si>
  <si>
    <r>
      <rPr>
        <sz val="12"/>
        <color theme="1"/>
        <rFont val="Calibri"/>
        <family val="2"/>
        <scheme val="minor"/>
      </rPr>
      <t xml:space="preserve">Plate        </t>
    </r>
    <r>
      <rPr>
        <u/>
        <sz val="12"/>
        <color theme="1"/>
        <rFont val="Calibri"/>
        <family val="2"/>
        <scheme val="minor"/>
      </rPr>
      <t>25 nmol</t>
    </r>
  </si>
  <si>
    <r>
      <rPr>
        <sz val="12"/>
        <color theme="1"/>
        <rFont val="Calibri"/>
        <family val="2"/>
        <scheme val="minor"/>
      </rPr>
      <t xml:space="preserve">Plate        </t>
    </r>
    <r>
      <rPr>
        <u/>
        <sz val="12"/>
        <color theme="1"/>
        <rFont val="Calibri"/>
        <family val="2"/>
        <scheme val="minor"/>
      </rPr>
      <t>100 nmol</t>
    </r>
  </si>
  <si>
    <r>
      <rPr>
        <sz val="12"/>
        <color theme="1"/>
        <rFont val="Calibri"/>
        <family val="2"/>
        <scheme val="minor"/>
      </rPr>
      <t xml:space="preserve">Plate        </t>
    </r>
    <r>
      <rPr>
        <u/>
        <sz val="12"/>
        <color theme="1"/>
        <rFont val="Calibri"/>
        <family val="2"/>
        <scheme val="minor"/>
      </rPr>
      <t>250 nmol</t>
    </r>
  </si>
  <si>
    <r>
      <rPr>
        <sz val="12"/>
        <color theme="1"/>
        <rFont val="Calibri"/>
        <family val="2"/>
        <scheme val="minor"/>
      </rPr>
      <t xml:space="preserve">Tube        </t>
    </r>
    <r>
      <rPr>
        <u/>
        <sz val="12"/>
        <color theme="1"/>
        <rFont val="Calibri"/>
        <family val="2"/>
        <scheme val="minor"/>
      </rPr>
      <t>100 nmol</t>
    </r>
  </si>
  <si>
    <r>
      <rPr>
        <sz val="12"/>
        <color theme="1"/>
        <rFont val="Calibri"/>
        <family val="2"/>
        <scheme val="minor"/>
      </rPr>
      <t xml:space="preserve">Tube        </t>
    </r>
    <r>
      <rPr>
        <u/>
        <sz val="12"/>
        <color theme="1"/>
        <rFont val="Calibri"/>
        <family val="2"/>
        <scheme val="minor"/>
      </rPr>
      <t>250 nmol</t>
    </r>
  </si>
  <si>
    <t>PS</t>
  </si>
  <si>
    <t>cell</t>
  </si>
  <si>
    <r>
      <t>GACATG</t>
    </r>
    <r>
      <rPr>
        <sz val="12"/>
        <color rgb="FF00800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G</t>
    </r>
  </si>
  <si>
    <t>_</t>
  </si>
  <si>
    <t>Sequence</t>
  </si>
  <si>
    <t>Length</t>
  </si>
  <si>
    <t>Notes</t>
  </si>
  <si>
    <t>scale</t>
  </si>
  <si>
    <t>cost/base</t>
  </si>
  <si>
    <t>lengths</t>
  </si>
  <si>
    <t>25 nmol</t>
  </si>
  <si>
    <t>15-60</t>
  </si>
  <si>
    <t>100 nmol</t>
  </si>
  <si>
    <t>10-90</t>
  </si>
  <si>
    <t>A</t>
  </si>
  <si>
    <t>B</t>
  </si>
  <si>
    <t>C</t>
  </si>
  <si>
    <t>D</t>
  </si>
  <si>
    <t>E</t>
  </si>
  <si>
    <t>F</t>
  </si>
  <si>
    <t>G</t>
  </si>
  <si>
    <t>H</t>
  </si>
  <si>
    <t>T</t>
    <phoneticPr fontId="19" type="noConversion"/>
  </si>
  <si>
    <t>AT</t>
    <phoneticPr fontId="19" type="noConversion"/>
  </si>
  <si>
    <t>C</t>
    <phoneticPr fontId="19" type="noConversion"/>
  </si>
  <si>
    <t>CTGCA</t>
    <phoneticPr fontId="19" type="noConversion"/>
  </si>
  <si>
    <t>G</t>
    <phoneticPr fontId="19" type="noConversion"/>
  </si>
  <si>
    <t>TNAC</t>
    <phoneticPr fontId="19" type="noConversion"/>
  </si>
  <si>
    <t>AGCTA</t>
    <phoneticPr fontId="19" type="noConversion"/>
  </si>
  <si>
    <t>AGATCGGAAGAGCGTCGTGTAGGGAAAGAGTGT</t>
    <phoneticPr fontId="19" type="noConversion"/>
  </si>
  <si>
    <r>
      <t>C</t>
    </r>
    <r>
      <rPr>
        <sz val="12"/>
        <color rgb="FF008000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CATGTC</t>
    </r>
  </si>
  <si>
    <t>TCATGGTCA</t>
  </si>
  <si>
    <r>
      <t>CAACGAT</t>
    </r>
    <r>
      <rPr>
        <sz val="12"/>
        <color rgb="FF0000FF"/>
        <rFont val="Calibri"/>
        <family val="2"/>
        <scheme val="minor"/>
      </rPr>
      <t>C</t>
    </r>
  </si>
  <si>
    <r>
      <t>TGCAT</t>
    </r>
    <r>
      <rPr>
        <sz val="12"/>
        <rFont val="Calibri"/>
        <family val="2"/>
        <scheme val="minor"/>
      </rPr>
      <t>A</t>
    </r>
    <r>
      <rPr>
        <sz val="12"/>
        <color rgb="FF0000FF"/>
        <rFont val="Calibri"/>
        <family val="2"/>
        <scheme val="minor"/>
      </rPr>
      <t>C</t>
    </r>
  </si>
  <si>
    <r>
      <t>TGATG</t>
    </r>
    <r>
      <rPr>
        <sz val="12"/>
        <color rgb="FF0000FF"/>
        <rFont val="Calibri"/>
        <family val="2"/>
        <scheme val="minor"/>
      </rPr>
      <t>C</t>
    </r>
  </si>
  <si>
    <r>
      <rPr>
        <sz val="12"/>
        <color rgb="FF0000FF"/>
        <rFont val="Calibri"/>
        <family val="2"/>
        <scheme val="minor"/>
      </rPr>
      <t>G</t>
    </r>
    <r>
      <rPr>
        <sz val="12"/>
        <color rgb="FF000000"/>
        <rFont val="Calibri"/>
        <family val="2"/>
        <scheme val="minor"/>
      </rPr>
      <t>ATCGTTG</t>
    </r>
  </si>
  <si>
    <r>
      <rPr>
        <sz val="12"/>
        <color rgb="FF0000FF"/>
        <rFont val="Calibri"/>
        <family val="2"/>
        <scheme val="minor"/>
      </rPr>
      <t>G</t>
    </r>
    <r>
      <rPr>
        <sz val="12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ATGCA</t>
    </r>
  </si>
  <si>
    <r>
      <rPr>
        <sz val="12"/>
        <color rgb="FF0000FF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CATCA</t>
    </r>
  </si>
  <si>
    <t>R1_RCp</t>
  </si>
  <si>
    <t>ACGACGCTCTTCCGATCT</t>
  </si>
  <si>
    <r>
      <t>AGATCGGAAGAGCACACGT</t>
    </r>
    <r>
      <rPr>
        <sz val="11"/>
        <color indexed="10"/>
        <rFont val="Courier"/>
        <family val="1"/>
      </rPr>
      <t>aatcc</t>
    </r>
  </si>
  <si>
    <t>GTGACTGGAGTTCAGACGTGTGCTCTTCCGATCT</t>
    <phoneticPr fontId="19" type="noConversion"/>
  </si>
  <si>
    <t>EcoRI</t>
    <phoneticPr fontId="19" type="noConversion"/>
  </si>
  <si>
    <t>AATTA</t>
    <phoneticPr fontId="19" type="noConversion"/>
  </si>
  <si>
    <t>G</t>
    <phoneticPr fontId="19" type="noConversion"/>
  </si>
  <si>
    <t>not showing 5' /phos/</t>
  </si>
  <si>
    <t>CTAACG</t>
  </si>
  <si>
    <t>TCGGTAC</t>
  </si>
  <si>
    <t>AGCTACACT</t>
  </si>
  <si>
    <t>ACGCAT</t>
  </si>
  <si>
    <t>TGTGCACGA</t>
  </si>
  <si>
    <t>ATGCTGT</t>
  </si>
  <si>
    <t>CATGACCT</t>
  </si>
  <si>
    <t>TGCAGTGAG</t>
  </si>
  <si>
    <t>CGTTAG</t>
  </si>
  <si>
    <t>GTACCGA</t>
  </si>
  <si>
    <t>AGTGTAGCT</t>
  </si>
  <si>
    <t>ATGCGT</t>
  </si>
  <si>
    <t>TCGTGCACA</t>
  </si>
  <si>
    <t>ACAGCAT</t>
  </si>
  <si>
    <t>AGGTCATG</t>
  </si>
  <si>
    <t>CTCACTGCA</t>
  </si>
  <si>
    <t>250 nmol</t>
  </si>
  <si>
    <t>phos</t>
  </si>
  <si>
    <t>5-100</t>
  </si>
  <si>
    <t>* (phosphorothioate)</t>
  </si>
  <si>
    <t>Subtotal</t>
  </si>
  <si>
    <t>/5phos/CTAGC</t>
  </si>
  <si>
    <t>GATCG</t>
    <phoneticPr fontId="19" type="noConversion"/>
  </si>
  <si>
    <t>G</t>
    <phoneticPr fontId="19" type="noConversion"/>
  </si>
  <si>
    <t>/5phos/CGAT</t>
  </si>
  <si>
    <t>/5phos/G</t>
  </si>
  <si>
    <t>/5phos/TAC</t>
  </si>
  <si>
    <t>Phos</t>
  </si>
  <si>
    <t>Synthesize at any scale you want, but the 100 nmol seems like a good compromise in yield vs. cost</t>
  </si>
  <si>
    <t>/5phos/CTAGCATTCGGAGATCGGAAGAGCGTCGTGTAGGGAAAGAGTGT</t>
  </si>
  <si>
    <t>c34</t>
  </si>
  <si>
    <t xml:space="preserve">Here are completely worked out examples of how to assemble 3RAD adapters that are compatible with Illumina TruSeqHT primers &amp; libraries </t>
  </si>
  <si>
    <t>* PS</t>
  </si>
  <si>
    <r>
      <t>A</t>
    </r>
    <r>
      <rPr>
        <sz val="12"/>
        <color rgb="FFFF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GCGT</t>
    </r>
  </si>
  <si>
    <r>
      <t>ACGC</t>
    </r>
    <r>
      <rPr>
        <sz val="12"/>
        <color rgb="FFFF000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T</t>
    </r>
  </si>
  <si>
    <t>5b</t>
  </si>
  <si>
    <t>Adapter concentration &amp; use calculations</t>
  </si>
  <si>
    <t>µL per Rxn</t>
  </si>
  <si>
    <t>rxns per plate</t>
  </si>
  <si>
    <t># of plates</t>
  </si>
  <si>
    <t>What</t>
  </si>
  <si>
    <t>Read 1 adapters</t>
  </si>
  <si>
    <t>Read 2 adapters</t>
  </si>
  <si>
    <t>µM conc.</t>
  </si>
  <si>
    <t>Total needed</t>
  </si>
  <si>
    <t>µL @ x µM</t>
  </si>
  <si>
    <t>pmol needed</t>
  </si>
  <si>
    <t>nmol</t>
  </si>
  <si>
    <t>have to aliquot 0.5 nmol which is not enough</t>
  </si>
  <si>
    <t>CCGAATG</t>
  </si>
  <si>
    <t>CTAACGT</t>
  </si>
  <si>
    <t>TTAGGCAG</t>
  </si>
  <si>
    <t>AACTCGTCG</t>
  </si>
  <si>
    <t>GGTCTACGTG</t>
  </si>
  <si>
    <t>GATACCG</t>
  </si>
  <si>
    <t>AGCGTTGG</t>
  </si>
  <si>
    <t>CTGCAACTG</t>
  </si>
  <si>
    <t>TCATGGTCAG</t>
  </si>
  <si>
    <t>TCGGTACT</t>
  </si>
  <si>
    <t>GATCGTTGT</t>
  </si>
  <si>
    <t>AGCTACACTT</t>
  </si>
  <si>
    <t>ACGCATT</t>
  </si>
  <si>
    <t>GTATGCAT</t>
  </si>
  <si>
    <t>CACATGTCT</t>
  </si>
  <si>
    <t>TGTGCACGAT</t>
  </si>
  <si>
    <t>GCATCAT</t>
  </si>
  <si>
    <t>ATGCTGTT</t>
  </si>
  <si>
    <t>CATGACCTT</t>
  </si>
  <si>
    <t>TGCAGTGAGT</t>
  </si>
  <si>
    <t>Name</t>
    <phoneticPr fontId="3" type="noConversion"/>
  </si>
  <si>
    <t>Adapter Used</t>
    <phoneticPr fontId="3" type="noConversion"/>
  </si>
  <si>
    <t>Active Enzyme</t>
    <phoneticPr fontId="3" type="noConversion"/>
  </si>
  <si>
    <t>Adapter Sequence</t>
    <phoneticPr fontId="3" type="noConversion"/>
  </si>
  <si>
    <t>Enzyme Overhang</t>
    <phoneticPr fontId="3" type="noConversion"/>
  </si>
  <si>
    <t>CTAGA</t>
    <phoneticPr fontId="3" type="noConversion"/>
  </si>
  <si>
    <t>CTAGC</t>
    <phoneticPr fontId="3" type="noConversion"/>
  </si>
  <si>
    <t>CCGAATAT</t>
  </si>
  <si>
    <t>CGG</t>
    <phoneticPr fontId="3" type="noConversion"/>
  </si>
  <si>
    <t>TTAGGCAAT</t>
  </si>
  <si>
    <t>AACTCGTCAT</t>
  </si>
  <si>
    <t>GGTCTACGTAT</t>
  </si>
  <si>
    <t>GATACCAT</t>
    <phoneticPr fontId="3" type="noConversion"/>
  </si>
  <si>
    <t>AGCGTTGAT</t>
    <phoneticPr fontId="3" type="noConversion"/>
  </si>
  <si>
    <t>CTGCAACTAT</t>
    <phoneticPr fontId="3" type="noConversion"/>
  </si>
  <si>
    <t>TCATGGTCAAT</t>
    <phoneticPr fontId="3" type="noConversion"/>
  </si>
  <si>
    <t>GCAT</t>
    <phoneticPr fontId="3" type="noConversion"/>
  </si>
  <si>
    <t>PstI_A</t>
  </si>
  <si>
    <t>CCGAATCTGCA</t>
    <phoneticPr fontId="3" type="noConversion"/>
  </si>
  <si>
    <t>TGCAT</t>
    <phoneticPr fontId="3" type="noConversion"/>
  </si>
  <si>
    <t>PstI_B</t>
  </si>
  <si>
    <t>TTAGGCACTGCA</t>
    <phoneticPr fontId="3" type="noConversion"/>
  </si>
  <si>
    <t>PstI_C</t>
  </si>
  <si>
    <t>AACTCGTCCTGCA</t>
  </si>
  <si>
    <t>PstI_D</t>
  </si>
  <si>
    <t>GGTCTACGTCTGCA</t>
  </si>
  <si>
    <t>PstI'_A</t>
  </si>
  <si>
    <t>PstI</t>
    <phoneticPr fontId="3" type="noConversion"/>
  </si>
  <si>
    <t>TGCAG</t>
    <phoneticPr fontId="3" type="noConversion"/>
  </si>
  <si>
    <t>PstI'_B</t>
  </si>
  <si>
    <t>PstI'_C</t>
  </si>
  <si>
    <t>PstI'_D</t>
  </si>
  <si>
    <t>TATG</t>
    <phoneticPr fontId="3" type="noConversion"/>
  </si>
  <si>
    <t>CTGCAACTG</t>
    <phoneticPr fontId="3" type="noConversion"/>
  </si>
  <si>
    <t>TCATGGTCAG</t>
    <phoneticPr fontId="3" type="noConversion"/>
  </si>
  <si>
    <t>TAC</t>
    <phoneticPr fontId="3" type="noConversion"/>
  </si>
  <si>
    <t>MseI</t>
    <phoneticPr fontId="3" type="noConversion"/>
  </si>
  <si>
    <t>TAA</t>
    <phoneticPr fontId="3" type="noConversion"/>
  </si>
  <si>
    <t>EcoRI_1</t>
  </si>
  <si>
    <t>EcoRI</t>
    <phoneticPr fontId="3" type="noConversion"/>
  </si>
  <si>
    <t>AATTC</t>
    <phoneticPr fontId="3" type="noConversion"/>
  </si>
  <si>
    <t>EcoRI_2</t>
  </si>
  <si>
    <t>EcoRI_3</t>
  </si>
  <si>
    <t>GATCGTTGT</t>
    <phoneticPr fontId="3" type="noConversion"/>
  </si>
  <si>
    <t>EcoRI_4</t>
  </si>
  <si>
    <t>EcoRI_5</t>
  </si>
  <si>
    <t>EcoRI_6</t>
  </si>
  <si>
    <t>EcoRI_7</t>
  </si>
  <si>
    <t>EcoRI_8</t>
  </si>
  <si>
    <t>EcoRI_9</t>
  </si>
  <si>
    <t>EcoRI_10</t>
  </si>
  <si>
    <t>EcoRI_11</t>
  </si>
  <si>
    <t>EcoRI_12</t>
  </si>
  <si>
    <t>BamHI_1</t>
  </si>
  <si>
    <t>BamHI</t>
    <phoneticPr fontId="3" type="noConversion"/>
  </si>
  <si>
    <t>CTAACGC</t>
  </si>
  <si>
    <t>GATCC</t>
    <phoneticPr fontId="3" type="noConversion"/>
  </si>
  <si>
    <t>BamHI_2</t>
  </si>
  <si>
    <t>TCGGTACC</t>
  </si>
  <si>
    <t>BamHI_3</t>
  </si>
  <si>
    <t>GATCGTTGC</t>
  </si>
  <si>
    <t>BamHI_4</t>
  </si>
  <si>
    <t>AGCTACACTC</t>
  </si>
  <si>
    <t>BamHI_5</t>
  </si>
  <si>
    <t>ACGCATC</t>
    <phoneticPr fontId="3" type="noConversion"/>
  </si>
  <si>
    <t>BamHI_6</t>
  </si>
  <si>
    <t>GTATGCAC</t>
    <phoneticPr fontId="3" type="noConversion"/>
  </si>
  <si>
    <t>BamHI_7</t>
  </si>
  <si>
    <t>CACATGTCC</t>
    <phoneticPr fontId="3" type="noConversion"/>
  </si>
  <si>
    <t>BamHI_8</t>
  </si>
  <si>
    <t>TGTGCACGAC</t>
    <phoneticPr fontId="3" type="noConversion"/>
  </si>
  <si>
    <t>BamHI_9</t>
  </si>
  <si>
    <t>GCATCAC</t>
    <phoneticPr fontId="3" type="noConversion"/>
  </si>
  <si>
    <t>BamHI_10</t>
  </si>
  <si>
    <t>ATGCTGTC</t>
    <phoneticPr fontId="3" type="noConversion"/>
  </si>
  <si>
    <t>BamHI_11</t>
  </si>
  <si>
    <t>CATGACCTC</t>
    <phoneticPr fontId="3" type="noConversion"/>
  </si>
  <si>
    <t>BamHI_12</t>
  </si>
  <si>
    <t>TGCAGTGAGC</t>
    <phoneticPr fontId="3" type="noConversion"/>
  </si>
  <si>
    <t>HindIII_1</t>
  </si>
  <si>
    <t>HindIII</t>
    <phoneticPr fontId="3" type="noConversion"/>
  </si>
  <si>
    <t>AGCTT</t>
    <phoneticPr fontId="3" type="noConversion"/>
  </si>
  <si>
    <t>HindIII_2</t>
  </si>
  <si>
    <t>HindIII_3</t>
  </si>
  <si>
    <t>HindIII_4</t>
  </si>
  <si>
    <t>HindIII_5</t>
  </si>
  <si>
    <t>ACGCATT</t>
    <phoneticPr fontId="3" type="noConversion"/>
  </si>
  <si>
    <t>HindIII_6</t>
  </si>
  <si>
    <t>GTATGCAT</t>
    <phoneticPr fontId="3" type="noConversion"/>
  </si>
  <si>
    <t>HindIII_7</t>
  </si>
  <si>
    <t>CACATGTCT</t>
    <phoneticPr fontId="3" type="noConversion"/>
  </si>
  <si>
    <t>HindIII_8</t>
  </si>
  <si>
    <t>TGTGCACGAT</t>
    <phoneticPr fontId="3" type="noConversion"/>
  </si>
  <si>
    <t>HindIII_9</t>
  </si>
  <si>
    <t>GCATCAT</t>
    <phoneticPr fontId="3" type="noConversion"/>
  </si>
  <si>
    <t>HindIII_10</t>
  </si>
  <si>
    <t>ATGCTGTT</t>
    <phoneticPr fontId="3" type="noConversion"/>
  </si>
  <si>
    <t>HindIII_11</t>
  </si>
  <si>
    <t>HindIII_12</t>
  </si>
  <si>
    <t>DdeI_1</t>
  </si>
  <si>
    <t>DdeI</t>
    <phoneticPr fontId="3" type="noConversion"/>
  </si>
  <si>
    <t>CTAACGG</t>
    <phoneticPr fontId="3" type="noConversion"/>
  </si>
  <si>
    <t>TNAG</t>
    <phoneticPr fontId="3" type="noConversion"/>
  </si>
  <si>
    <t>DdeI_2</t>
  </si>
  <si>
    <t>TCGGTACG</t>
    <phoneticPr fontId="3" type="noConversion"/>
  </si>
  <si>
    <t>DdeI_3</t>
  </si>
  <si>
    <t>GATCGTTGG</t>
  </si>
  <si>
    <t>DdeI_4</t>
  </si>
  <si>
    <t>AGCTACACTG</t>
  </si>
  <si>
    <t>Design 1</t>
  </si>
  <si>
    <t>ATTCGG</t>
  </si>
  <si>
    <t>TGCCTAA</t>
  </si>
  <si>
    <t>GACGAGTT</t>
  </si>
  <si>
    <t>ACGTAGACC</t>
  </si>
  <si>
    <t>GGTATC</t>
  </si>
  <si>
    <t>CAACGCT</t>
  </si>
  <si>
    <t>AGTTGCAG</t>
  </si>
  <si>
    <t>TGACCATGA</t>
  </si>
  <si>
    <r>
      <t>GACATG</t>
    </r>
    <r>
      <rPr>
        <sz val="12"/>
        <color rgb="FF008000"/>
        <rFont val="Calibri"/>
        <family val="2"/>
        <scheme val="minor"/>
      </rPr>
      <t>T</t>
    </r>
    <r>
      <rPr>
        <sz val="12"/>
        <color rgb="FF000000"/>
        <rFont val="Calibri"/>
        <family val="2"/>
        <scheme val="minor"/>
      </rPr>
      <t>G</t>
    </r>
  </si>
  <si>
    <r>
      <t>G</t>
    </r>
    <r>
      <rPr>
        <sz val="12"/>
        <color rgb="FF000000"/>
        <rFont val="Calibri"/>
        <family val="2"/>
        <scheme val="minor"/>
      </rPr>
      <t>ATCGTTG</t>
    </r>
  </si>
  <si>
    <r>
      <t>G</t>
    </r>
    <r>
      <rPr>
        <sz val="12"/>
        <rFont val="Calibri"/>
        <family val="2"/>
        <scheme val="minor"/>
      </rPr>
      <t>T</t>
    </r>
    <r>
      <rPr>
        <sz val="12"/>
        <color rgb="FF000000"/>
        <rFont val="Calibri"/>
        <family val="2"/>
        <scheme val="minor"/>
      </rPr>
      <t>ATGCA</t>
    </r>
  </si>
  <si>
    <r>
      <t>C</t>
    </r>
    <r>
      <rPr>
        <sz val="12"/>
        <color rgb="FF008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>CATGTC</t>
    </r>
  </si>
  <si>
    <r>
      <t>G</t>
    </r>
    <r>
      <rPr>
        <sz val="12"/>
        <color rgb="FF000000"/>
        <rFont val="Calibri"/>
        <family val="2"/>
        <scheme val="minor"/>
      </rPr>
      <t>CATCA</t>
    </r>
  </si>
  <si>
    <t>Design 4</t>
  </si>
  <si>
    <t>Design 3</t>
  </si>
  <si>
    <t>Design 2</t>
  </si>
  <si>
    <t>Comparison</t>
  </si>
  <si>
    <r>
      <t xml:space="preserve">note base in </t>
    </r>
    <r>
      <rPr>
        <sz val="12"/>
        <color rgb="FFFF0000"/>
        <rFont val="Calibri (Body)"/>
      </rPr>
      <t>RED</t>
    </r>
  </si>
  <si>
    <t>The bases in RED matter, the bases in blue were modified from the earliest designs, but do not matter here.</t>
  </si>
  <si>
    <t>IDT List Prices</t>
  </si>
  <si>
    <t xml:space="preserve">Items </t>
  </si>
  <si>
    <t>Catalog #</t>
  </si>
  <si>
    <t>cost</t>
  </si>
  <si>
    <t>#rxn</t>
  </si>
  <si>
    <t>notes</t>
  </si>
  <si>
    <t>Digestion and Ligation</t>
  </si>
  <si>
    <t>Purify DNA</t>
  </si>
  <si>
    <t>Normalize DNA</t>
  </si>
  <si>
    <t>EcoRI-HF</t>
  </si>
  <si>
    <t>R3101S</t>
  </si>
  <si>
    <t>NEB</t>
  </si>
  <si>
    <t>NheI</t>
  </si>
  <si>
    <t>R0131S</t>
  </si>
  <si>
    <t>XbaI</t>
  </si>
  <si>
    <t>R0145S</t>
  </si>
  <si>
    <t>Read1 Adapter</t>
  </si>
  <si>
    <t>Read2 Adapter</t>
  </si>
  <si>
    <t>T4 DNA Ligase</t>
  </si>
  <si>
    <t>M0202L</t>
  </si>
  <si>
    <t>ATP</t>
  </si>
  <si>
    <t>P0756S</t>
  </si>
  <si>
    <t>Product amplification</t>
  </si>
  <si>
    <t>iTru primers</t>
  </si>
  <si>
    <t xml:space="preserve">Kapa HiFi Hostart </t>
  </si>
  <si>
    <t>KK2502</t>
  </si>
  <si>
    <t>Kapa Biosystems</t>
  </si>
  <si>
    <t>Using 0.5ul per pool of 96 and doing three PCR replicates per pool</t>
  </si>
  <si>
    <t>Product purification</t>
  </si>
  <si>
    <t>Speedbeads</t>
  </si>
  <si>
    <t>0909-981-123</t>
  </si>
  <si>
    <t>FisherScientiifc</t>
  </si>
  <si>
    <t>PEG 8000 Powder</t>
  </si>
  <si>
    <t>V3011</t>
  </si>
  <si>
    <t>Buffer TE 1X</t>
  </si>
  <si>
    <t>IDT</t>
  </si>
  <si>
    <t>Product verification</t>
  </si>
  <si>
    <t>Agarose gel</t>
  </si>
  <si>
    <t>ThermoScientifc</t>
  </si>
  <si>
    <t>Based in 38 wells gels</t>
  </si>
  <si>
    <t>Ethidium Bromide</t>
  </si>
  <si>
    <t>15585-011</t>
  </si>
  <si>
    <t>Invitrogen</t>
  </si>
  <si>
    <t>TBE Buffer</t>
  </si>
  <si>
    <t>047840L</t>
  </si>
  <si>
    <t>AMRESCO</t>
  </si>
  <si>
    <t>Product Quantification</t>
  </si>
  <si>
    <t>Qubit Assay Tubes</t>
  </si>
  <si>
    <t>Q32856</t>
  </si>
  <si>
    <t>Qubit dsDNA HS Assay Kit</t>
  </si>
  <si>
    <t>Q32854</t>
  </si>
  <si>
    <t>Size selection</t>
  </si>
  <si>
    <t>Cassettes</t>
  </si>
  <si>
    <t>NC1096179</t>
  </si>
  <si>
    <t>Disposables</t>
  </si>
  <si>
    <t>10ul Filter Tips</t>
  </si>
  <si>
    <t>450 tips per pool of 96 samples</t>
  </si>
  <si>
    <t>Semi-skirted 96-well PCR Plate</t>
  </si>
  <si>
    <t>1402-9708</t>
  </si>
  <si>
    <t>USA Scientific</t>
  </si>
  <si>
    <t>Total cost per sample</t>
  </si>
  <si>
    <t>We assume every pool contains 96 samples</t>
  </si>
  <si>
    <t>AATGATACGGCGACCACCGAGATCTACACAGTGGCAAACACTCTTTCCCTA*C</t>
  </si>
  <si>
    <t>AATGATACGGCGACCACCGAGATCTACACCACAGACTACACTCTTTCCCTA*C</t>
  </si>
  <si>
    <t>AATGATACGGCGACCACCGAGATCTACACCGACACTTACACTCTTTCCCTA*C</t>
  </si>
  <si>
    <t>AATGATACGGCGACCACCGAGATCTACACGACTTGTGACACTCTTTCCCTA*C</t>
  </si>
  <si>
    <t>AATGATACGGCGACCACCGAGATCTACACGTGAGACTACACTCTTTCCCTA*C</t>
  </si>
  <si>
    <t>AATGATACGGCGACCACCGAGATCTACACGTTCCATGACACTCTTTCCCTA*C</t>
  </si>
  <si>
    <t>AATGATACGGCGACCACCGAGATCTACACTAGCTGAGACACTCTTTCCCTA*C</t>
  </si>
  <si>
    <t>AATGATACGGCGACCACCGAGATCTACACCTTCGCAAACACTCTTTCCCTA*C</t>
  </si>
  <si>
    <t>AATGATACGGCGACCACCGAGATCTACACGTGGTATGACACTCTTTCCCTA*C</t>
  </si>
  <si>
    <t>AATGATACGGCGACCACCGAGATCTACACCACTGTAGACACTCTTTCCCTA*C</t>
  </si>
  <si>
    <t>AATGATACGGCGACCACCGAGATCTACACAGACGCTAACACTCTTTCCCTA*C</t>
  </si>
  <si>
    <t>AATGATACGGCGACCACCGAGATCTACACCAACTCCAACACTCTTTCCCTA*C</t>
  </si>
  <si>
    <t>AATGATACGGCGACCACCGAGATCTACACAACACGCTACACTCTTTCCCTA*C</t>
  </si>
  <si>
    <t>AATGATACGGCGACCACCGAGATCTACACTGGATGGTACACTCTTTCCCTA*C</t>
  </si>
  <si>
    <t>AATGATACGGCGACCACCGAGATCTACACTTCGAAGCACACTCTTTCCCTA*C</t>
  </si>
  <si>
    <t>AATGATACGGCGACCACCGAGATCTACACAACACCACACACTCTTTCCCTA*C</t>
  </si>
  <si>
    <t>AATGATACGGCGACCACCGAGATCTACACTGAGCTGTACACTCTTTCCCTA*C</t>
  </si>
  <si>
    <t>AATGATACGGCGACCACCGAGATCTACACCACAGGAAACACTCTTTCCCTA*C</t>
  </si>
  <si>
    <t>AATGATACGGCGACCACCGAGATCTACACTGACAACCACACTCTTTCCCTA*C</t>
  </si>
  <si>
    <t>AATGATACGGCGACCACCGAGATCTACACTGTTCCGTACACTCTTTCCCTA*C</t>
  </si>
  <si>
    <t>AATGATACGGCGACCACCGAGATCTACACCCTAGAGAACACTCTTTCCCTA*C</t>
  </si>
  <si>
    <t>AATGATACGGCGACCACCGAGATCTACACGCATAACGACACTCTTTCCCTA*C</t>
  </si>
  <si>
    <t>AATGATACGGCGACCACCGAGATCTACACCAGTGCTTACACTCTTTCCCTA*C</t>
  </si>
  <si>
    <t>AATGATACGGCGACCACCGAGATCTACACCGTATCTCACACTCTTTCCCTA*C</t>
  </si>
  <si>
    <t>AATGATACGGCGACCACCGAGATCTACACCGTCAAGAACACTCTTTCCCTA*C</t>
  </si>
  <si>
    <t>AATGATACGGCGACCACCGAGATCTACACCCATGAACACACTCTTTCCCTA*C</t>
  </si>
  <si>
    <t>AATGATACGGCGACCACCGAGATCTACACGGTACTTCACACTCTTTCCCTA*C</t>
  </si>
  <si>
    <t>AATGATACGGCGACCACCGAGATCTACACACCGCTATACACTCTTTCCCTA*C</t>
  </si>
  <si>
    <t>AATGATACGGCGACCACCGAGATCTACACTTCCAGGTACACTCTTTCCCTA*C</t>
  </si>
  <si>
    <t>AATGATACGGCGACCACCGAGATCTACACTCGAACCTACACTCTTTCCCTA*C</t>
  </si>
  <si>
    <t>AATGATACGGCGACCACCGAGATCTACACTAGTGCCAACACTCTTTCCCTA*C</t>
  </si>
  <si>
    <t>AATGATACGGCGACCACCGAGATCTACACGGTACGAAACACTCTTTCCCTA*C</t>
  </si>
  <si>
    <t>AATGATACGGCGACCACCGAGATCTACACAAGCATCGACACTCTTTCCCTA*C</t>
  </si>
  <si>
    <t>AATGATACGGCGACCACCGAGATCTACACGCCAATACACACTCTTTCCCTA*C</t>
  </si>
  <si>
    <t>AATGATACGGCGACCACCGAGATCTACACCTGTATGCACACTCTTTCCCTA*C</t>
  </si>
  <si>
    <t>AATGATACGGCGACCACCGAGATCTACACCTTAGGACACACTCTTTCCCTA*C</t>
  </si>
  <si>
    <t>AATGATACGGCGACCACCGAGATCTACACTCAGCCTTACACTCTTTCCCTA*C</t>
  </si>
  <si>
    <t>AATGATACGGCGACCACCGAGATCTACACACATGCCAACACTCTTTCCCTA*C</t>
  </si>
  <si>
    <t>AATGATACGGCGACCACCGAGATCTACACGATGGAGTACACTCTTTCCCTA*C</t>
  </si>
  <si>
    <t>AATGATACGGCGACCACCGAGATCTACACCGATCGATACACTCTTTCCCTA*C</t>
  </si>
  <si>
    <t>AATGATACGGCGACCACCGAGATCTACACTACTCCAGACACTCTTTCCCTA*C</t>
  </si>
  <si>
    <t>AATGATACGGCGACCACCGAGATCTACACAGCTACCAACACTCTTTCCCTA*C</t>
  </si>
  <si>
    <t>AATGATACGGCGACCACCGAGATCTACACTCGACAAGACACTCTTTCCCTA*C</t>
  </si>
  <si>
    <t>AATGATACGGCGACCACCGAGATCTACACTATGACCGACACTCTTTCCCTA*C</t>
  </si>
  <si>
    <t>AATGATACGGCGACCACCGAGATCTACACAGCCAACTACACTCTTTCCCTA*C</t>
  </si>
  <si>
    <t>AATGATACGGCGACCACCGAGATCTACACGATCTTGCACACTCTTTCCCTA*C</t>
  </si>
  <si>
    <t>AATGATACGGCGACCACCGAGATCTACACCCTCGTTAACACTCTTTCCCTA*C</t>
  </si>
  <si>
    <t>iTru7_101_01</t>
  </si>
  <si>
    <t>iTru7_101_02</t>
  </si>
  <si>
    <t>CAAGCAGAAGACGGCATACGAGATCAACACAGGTGACTGGAGTTCA*G</t>
  </si>
  <si>
    <t>iTru7_101_03</t>
  </si>
  <si>
    <t>CAAGCAGAAGACGGCATACGAGATACACCTCAGTGACTGGAGTTCA*G</t>
  </si>
  <si>
    <t>iTru7_101_04</t>
  </si>
  <si>
    <t>CAAGCAGAAGACGGCATACGAGATCATGGATCGTGACTGGAGTTCA*G</t>
  </si>
  <si>
    <t>iTru7_101_05</t>
  </si>
  <si>
    <t>CAAGCAGAAGACGGCATACGAGATTGATAGGCGTGACTGGAGTTCA*G</t>
  </si>
  <si>
    <t>iTru7_101_06</t>
  </si>
  <si>
    <t>CAAGCAGAAGACGGCATACGAGATCGGTTGTTGTGACTGGAGTTCA*G</t>
  </si>
  <si>
    <t>iTru7_101_07</t>
  </si>
  <si>
    <t>CAAGCAGAAGACGGCATACGAGATCAACGAGTGTGACTGGAGTTCA*G</t>
  </si>
  <si>
    <t>iTru7_101_08</t>
  </si>
  <si>
    <t>CAAGCAGAAGACGGCATACGAGATACCATAGGGTGACTGGAGTTCA*G</t>
  </si>
  <si>
    <t>iTru7_101_09</t>
  </si>
  <si>
    <t>CAAGCAGAAGACGGCATACGAGATGGTGTACAGTGACTGGAGTTCA*G</t>
  </si>
  <si>
    <t>iTru7_101_10</t>
  </si>
  <si>
    <t>CAAGCAGAAGACGGCATACGAGATCAGCATACGTGACTGGAGTTCA*G</t>
  </si>
  <si>
    <t>iTru7_101_11</t>
  </si>
  <si>
    <t>CAAGCAGAAGACGGCATACGAGATGGACATCAGTGACTGGAGTTCA*G</t>
  </si>
  <si>
    <t>iTru7_101_12</t>
  </si>
  <si>
    <t>CAAGCAGAAGACGGCATACGAGATAGAAGGACGTGACTGGAGTTCA*G</t>
  </si>
  <si>
    <t>iTru7_103_01</t>
  </si>
  <si>
    <t>CAAGCAGAAGACGGCATACGAGATAATCGCTGGTGACTGGAGTTCA*G</t>
  </si>
  <si>
    <t>iTru7_103_02</t>
  </si>
  <si>
    <t>CAAGCAGAAGACGGCATACGAGATGGTCACTAGTGACTGGAGTTCA*G</t>
  </si>
  <si>
    <t>iTru7_103_03</t>
  </si>
  <si>
    <t>CAAGCAGAAGACGGCATACGAGATTAGTCTCGGTGACTGGAGTTCA*G</t>
  </si>
  <si>
    <t>iTru7_103_04</t>
  </si>
  <si>
    <t>CAAGCAGAAGACGGCATACGAGATACCATGTCGTGACTGGAGTTCA*G</t>
  </si>
  <si>
    <t>iTru7_103_05</t>
  </si>
  <si>
    <t>CAAGCAGAAGACGGCATACGAGATAGACATGCGTGACTGGAGTTCA*G</t>
  </si>
  <si>
    <t>iTru7_103_06</t>
  </si>
  <si>
    <t>CAAGCAGAAGACGGCATACGAGATGATGGAGTGTGACTGGAGTTCA*G</t>
  </si>
  <si>
    <t>iTru7_103_07</t>
  </si>
  <si>
    <t>CAAGCAGAAGACGGCATACGAGATCAGTCACAGTGACTGGAGTTCA*G</t>
  </si>
  <si>
    <t>iTru7_103_08</t>
  </si>
  <si>
    <t>CAAGCAGAAGACGGCATACGAGATGTTCTTCGGTGACTGGAGTTCA*G</t>
  </si>
  <si>
    <t>iTru7_103_09</t>
  </si>
  <si>
    <t>CAAGCAGAAGACGGCATACGAGATAAGACACCGTGACTGGAGTTCA*G</t>
  </si>
  <si>
    <t>iTru7_103_10</t>
  </si>
  <si>
    <t>CAAGCAGAAGACGGCATACGAGATGCCTTCTTGTGACTGGAGTTCA*G</t>
  </si>
  <si>
    <t>iTru7_103_11</t>
  </si>
  <si>
    <t>CAAGCAGAAGACGGCATACGAGATTCGAACCTGTGACTGGAGTTCA*G</t>
  </si>
  <si>
    <t>iTru7_103_12</t>
  </si>
  <si>
    <t>CAAGCAGAAGACGGCATACGAGATGGAACATGGTGACTGGAGTTCA*G</t>
  </si>
  <si>
    <t>iTru7_102_01</t>
  </si>
  <si>
    <t>CAAGCAGAAGACGGCATACGAGATCGCCTTATGTGACTGGAGTTCA*G</t>
  </si>
  <si>
    <t>iTru7_102_02</t>
  </si>
  <si>
    <t>CAAGCAGAAGACGGCATACGAGATCAGGTAAGGTGACTGGAGTTCA*G</t>
  </si>
  <si>
    <t>iTru7_102_03</t>
  </si>
  <si>
    <t>CAAGCAGAAGACGGCATACGAGATTTGCAACGGTGACTGGAGTTCA*G</t>
  </si>
  <si>
    <t>iTru7_102_04</t>
  </si>
  <si>
    <t>CAAGCAGAAGACGGCATACGAGATGCTGAATCGTGACTGGAGTTCA*G</t>
  </si>
  <si>
    <t>iTru7_102_05</t>
  </si>
  <si>
    <t>CAAGCAGAAGACGGCATACGAGATGAACGTGAGTGACTGGAGTTCA*G</t>
  </si>
  <si>
    <t>iTru7_102_06</t>
  </si>
  <si>
    <t>CAAGCAGAAGACGGCATACGAGATAACGCACAGTGACTGGAGTTCA*G</t>
  </si>
  <si>
    <t>iTru7_102_07</t>
  </si>
  <si>
    <t>CAAGCAGAAGACGGCATACGAGATCGCAACTAGTGACTGGAGTTCA*G</t>
  </si>
  <si>
    <t>iTru7_102_08</t>
  </si>
  <si>
    <t>CAAGCAGAAGACGGCATACGAGATTGGCTCTTGTGACTGGAGTTCA*G</t>
  </si>
  <si>
    <t>iTru7_102_09</t>
  </si>
  <si>
    <t>CAAGCAGAAGACGGCATACGAGATTGAGCTGTGTGACTGGAGTTCA*G</t>
  </si>
  <si>
    <t>iTru7_102_10</t>
  </si>
  <si>
    <t>CAAGCAGAAGACGGCATACGAGATGCCTTAACGTGACTGGAGTTCA*G</t>
  </si>
  <si>
    <t>iTru7_102_11</t>
  </si>
  <si>
    <t>CAAGCAGAAGACGGCATACGAGATTGTGGCTTGTGACTGGAGTTCA*G</t>
  </si>
  <si>
    <t>iTru7_102_12</t>
  </si>
  <si>
    <t>CAAGCAGAAGACGGCATACGAGATAACCGTGTGTGACTGGAGTTCA*G</t>
  </si>
  <si>
    <t>iTru7_104_01</t>
  </si>
  <si>
    <t>CAAGCAGAAGACGGCATACGAGATTATGGCACGTGACTGGAGTTCA*G</t>
  </si>
  <si>
    <t>iTru7_104_02</t>
  </si>
  <si>
    <t>CAAGCAGAAGACGGCATACGAGATCTACAAGGGTGACTGGAGTTCA*G</t>
  </si>
  <si>
    <t>iTru7_104_03</t>
  </si>
  <si>
    <t>CAAGCAGAAGACGGCATACGAGATAATCCAGCGTGACTGGAGTTCA*G</t>
  </si>
  <si>
    <t>iTru7_104_04</t>
  </si>
  <si>
    <t>CAAGCAGAAGACGGCATACGAGATCCTCGTTAGTGACTGGAGTTCA*G</t>
  </si>
  <si>
    <t>iTru7_104_05</t>
  </si>
  <si>
    <t>CAAGCAGAAGACGGCATACGAGATGCAACCATGTGACTGGAGTTCA*G</t>
  </si>
  <si>
    <t>iTru7_104_06</t>
  </si>
  <si>
    <t>CAAGCAGAAGACGGCATACGAGATGGTATAGGGTGACTGGAGTTCA*G</t>
  </si>
  <si>
    <t>iTru7_104_07</t>
  </si>
  <si>
    <t>CAAGCAGAAGACGGCATACGAGATCGACCTAAGTGACTGGAGTTCA*G</t>
  </si>
  <si>
    <t>iTru7_104_08</t>
  </si>
  <si>
    <t>CAAGCAGAAGACGGCATACGAGATGATCTTGCGTGACTGGAGTTCA*G</t>
  </si>
  <si>
    <t>iTru7_104_09</t>
  </si>
  <si>
    <t>CAAGCAGAAGACGGCATACGAGATAAGGCTCTGTGACTGGAGTTCA*G</t>
  </si>
  <si>
    <t>iTru7_104_10</t>
  </si>
  <si>
    <t>CAAGCAGAAGACGGCATACGAGATTCCATTGCGTGACTGGAGTTCA*G</t>
  </si>
  <si>
    <t>iTru7_104_11</t>
  </si>
  <si>
    <t>CAAGCAGAAGACGGCATACGAGATTACTCCAGGTGACTGGAGTTCA*G</t>
  </si>
  <si>
    <t>These are sequences for indexed primers that can be used with the adapters.  Please see Adapterama I (Glenn et al. 2016 - bioRxiv 049114; doi: https://doi.org/10.1101/049114) for details.</t>
  </si>
  <si>
    <t>see costs on EHS DNA lab order form</t>
  </si>
  <si>
    <t>Promega</t>
  </si>
  <si>
    <t>3RAD Reagents:</t>
  </si>
  <si>
    <t xml:space="preserve">supplier </t>
  </si>
  <si>
    <t>$/sample (subtotal in bold)</t>
  </si>
  <si>
    <t>$58 for 10,000 units @ 20 units/µL; using 0.5 µL</t>
  </si>
  <si>
    <t>$68 for 3,000 units @ 20 units/µL; using 0.5 µL</t>
  </si>
  <si>
    <t>$66 for 1,000 units @ 10 units/µL; using 0.5 µL (we have used a lot less in some experiments; you can use zero here to turn this into 2RAD)</t>
  </si>
  <si>
    <t xml:space="preserve">Read 1 adapters were previously named with the 3rd enzyme name, in this case CviQI, but we have changed the system to 1st enzyme (active) name for clarity purposes </t>
  </si>
  <si>
    <t xml:space="preserve">Read 1 adapters were previously named with the 3rd enzyme name, in this case NheI, but we have changed the names to the 1st enzyme (active enzyme) name for clarity purposes </t>
  </si>
  <si>
    <t xml:space="preserve">Read 1 adapters were previously named with the 3rd enzyme name, in this case ClaI, but we have changed the name to the 1st enzyme (active enzyme) name for clarity purposes </t>
  </si>
  <si>
    <t xml:space="preserve">Read 1 adapters were previously named with the 3rd enzyme name, in this case PstI, but we have changed the name to the 1st enzyme (active enzyme) name for clarity purposes </t>
  </si>
  <si>
    <t>ClaI</t>
  </si>
  <si>
    <t>changed c in red (from T, which created a ClaI site); July 16, 2014</t>
  </si>
  <si>
    <t>PstI</t>
  </si>
  <si>
    <t>CviQI</t>
  </si>
  <si>
    <t>NheI_A</t>
  </si>
  <si>
    <t>NheI_B</t>
  </si>
  <si>
    <t>NheI_C</t>
  </si>
  <si>
    <t>NheI_D</t>
  </si>
  <si>
    <t>NheI_E</t>
  </si>
  <si>
    <t>NheI_F</t>
  </si>
  <si>
    <t>NheI_G</t>
  </si>
  <si>
    <t>NheI_H</t>
  </si>
  <si>
    <t>NheI'_A</t>
  </si>
  <si>
    <t>NheI'_B</t>
  </si>
  <si>
    <t>NheI'_C</t>
  </si>
  <si>
    <t>NheI'_D</t>
  </si>
  <si>
    <t>NheI'_E</t>
  </si>
  <si>
    <t>NheI'_F</t>
  </si>
  <si>
    <t>NheI'_G</t>
  </si>
  <si>
    <t>NheI'_H</t>
  </si>
  <si>
    <t>ClaI_A</t>
  </si>
  <si>
    <t>ClaI_B</t>
  </si>
  <si>
    <t>ClaI_C</t>
  </si>
  <si>
    <t>ClaI_D</t>
  </si>
  <si>
    <t>ClaI_E</t>
  </si>
  <si>
    <t>ClaI_F</t>
  </si>
  <si>
    <t>ClaI_G</t>
  </si>
  <si>
    <t>ClaI_H</t>
  </si>
  <si>
    <t>ClaI'_A</t>
  </si>
  <si>
    <t>ClaI'_B</t>
  </si>
  <si>
    <t>ClaI'_C</t>
  </si>
  <si>
    <t>ClaI'_D</t>
  </si>
  <si>
    <t>ClaI'_E</t>
  </si>
  <si>
    <t>ClaI'_F</t>
  </si>
  <si>
    <t>ClaI'_G</t>
  </si>
  <si>
    <t>ClaI'_H</t>
  </si>
  <si>
    <t>CviQI_E</t>
  </si>
  <si>
    <t>CviQI_F</t>
  </si>
  <si>
    <t>CviQI_G</t>
  </si>
  <si>
    <t>CviQI_H</t>
  </si>
  <si>
    <t>CviQI'_E</t>
  </si>
  <si>
    <t>CviQI'_F</t>
  </si>
  <si>
    <t>CviQI'_G</t>
  </si>
  <si>
    <t>CviQI'_H</t>
  </si>
  <si>
    <t>CviQI''_E</t>
  </si>
  <si>
    <t>CviQI''_F</t>
  </si>
  <si>
    <t>CviQI''_G</t>
  </si>
  <si>
    <t>CviQI''_H</t>
  </si>
  <si>
    <t>XbaI</t>
    <phoneticPr fontId="3" type="noConversion"/>
  </si>
  <si>
    <t>MspI</t>
    <phoneticPr fontId="3" type="noConversion"/>
  </si>
  <si>
    <t>NsiI</t>
    <phoneticPr fontId="3" type="noConversion"/>
  </si>
  <si>
    <t>NdeI</t>
    <phoneticPr fontId="3" type="noConversion"/>
  </si>
  <si>
    <t>count</t>
  </si>
  <si>
    <t>Plate Name</t>
  </si>
  <si>
    <t>Well</t>
  </si>
  <si>
    <t>Primer Name</t>
  </si>
  <si>
    <t>Primer Sequence (5' to 3'; * = phosphorothioate)</t>
  </si>
  <si>
    <t>Note: index number</t>
  </si>
  <si>
    <t>iTru7_plate_96-1</t>
  </si>
  <si>
    <t>A1</t>
  </si>
  <si>
    <t>CAAGCAGAAGACGGCATACGAGATGGTAACGTGTGACTGGAGTTCA*G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</si>
  <si>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</si>
  <si>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</si>
  <si>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</si>
  <si>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</si>
  <si>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</si>
  <si>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</si>
  <si>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</si>
  <si>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</si>
  <si>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</si>
  <si>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</si>
  <si>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</si>
  <si>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</si>
  <si>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</si>
  <si>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</si>
  <si>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</si>
  <si>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</si>
  <si>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</si>
  <si>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</si>
  <si>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</si>
  <si>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</si>
  <si>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</si>
  <si>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</si>
  <si>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</si>
  <si>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</si>
  <si>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</si>
  <si>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</si>
  <si>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</si>
  <si>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</si>
  <si>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</si>
  <si>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</si>
  <si>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</si>
  <si>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</si>
  <si>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</si>
  <si>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</si>
  <si>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</si>
  <si>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</si>
  <si>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</si>
  <si>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</si>
  <si>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</si>
  <si>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</si>
  <si>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</si>
  <si>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</si>
  <si>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</si>
  <si>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</si>
  <si>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</si>
  <si>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</si>
  <si>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</si>
  <si>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iTru7_104_12</t>
  </si>
  <si>
    <t>CAAGCAGAAGACGGCATACGAGATCGATGTTCGTGACTGGAGTTCA*G</t>
  </si>
  <si>
    <t>E1</t>
  </si>
  <si>
    <t>iTru7_105_01</t>
  </si>
  <si>
    <t>CAAGCAGAAGACGGCATACGAGATAGTTGTGCGTGACTGGAGTTCA*G</t>
  </si>
  <si>
    <t>E2</t>
  </si>
  <si>
    <t>iTru7_105_02</t>
  </si>
  <si>
    <t>CAAGCAGAAGACGGCATACGAGATCGAGAGAAGTGACTGGAGTTCA*G</t>
  </si>
  <si>
    <t>E3</t>
  </si>
  <si>
    <t>iTru7_105_03</t>
  </si>
  <si>
    <t>CAAGCAGAAGACGGCATACGAGATTGACCGTTGTGACTGGAGTTCA*G</t>
  </si>
  <si>
    <t>E4</t>
  </si>
  <si>
    <t>iTru7_105_04</t>
  </si>
  <si>
    <t>CAAGCAGAAGACGGCATACGAGATAGGTCTGTGTGACTGGAGTTCA*G</t>
  </si>
  <si>
    <t>E5</t>
  </si>
  <si>
    <t>iTru7_105_05</t>
  </si>
  <si>
    <t>CAAGCAGAAGACGGCATACGAGATGGAAGAGAGTGACTGGAGTTCA*G</t>
  </si>
  <si>
    <t>E6</t>
  </si>
  <si>
    <t>iTru7_105_06</t>
  </si>
  <si>
    <t>CAAGCAGAAGACGGCATACGAGATCCAACACTGTGACTGGAGTTCA*G</t>
  </si>
  <si>
    <t>E7</t>
  </si>
  <si>
    <t>iTru7_105_07</t>
  </si>
  <si>
    <t>CAAGCAGAAGACGGCATACGAGATACATGCCAGTGACTGGAGTTCA*G</t>
  </si>
  <si>
    <t>E8</t>
  </si>
  <si>
    <t>iTru7_105_08</t>
  </si>
  <si>
    <t>CAAGCAGAAGACGGCATACGAGATACGCTTCTGTGACTGGAGTTCA*G</t>
  </si>
  <si>
    <t>E9</t>
  </si>
  <si>
    <t>iTru7_105_09</t>
  </si>
  <si>
    <t>CAAGCAGAAGACGGCATACGAGATATTCCGCTGTGACTGGAGTTCA*G</t>
  </si>
  <si>
    <t>E10</t>
  </si>
  <si>
    <t>iTru7_105_10</t>
  </si>
  <si>
    <t>CAAGCAGAAGACGGCATACGAGATACCGGTTAGTGACTGGAGTTCA*G</t>
  </si>
  <si>
    <t>E11</t>
  </si>
  <si>
    <t>iTru7_105_11</t>
  </si>
  <si>
    <t>CAAGCAGAAGACGGCATACGAGATGTTCCATGGTGACTGGAGTTCA*G</t>
  </si>
  <si>
    <t>E12</t>
  </si>
  <si>
    <t>iTru7_105_12</t>
  </si>
  <si>
    <t>CAAGCAGAAGACGGCATACGAGATTGGACCATGTGACTGGAGTTCA*G</t>
  </si>
  <si>
    <t>F1</t>
  </si>
  <si>
    <t>iTru7_106_01</t>
  </si>
  <si>
    <t>CAAGCAGAAGACGGCATACGAGATCTCAGAAGGTGACTGGAGTTCA*G</t>
  </si>
  <si>
    <t>F2</t>
  </si>
  <si>
    <t>iTru7_106_02</t>
  </si>
  <si>
    <t>CAAGCAGAAGACGGCATACGAGATCTTCGGTTGTGACTGGAGTTCA*G</t>
  </si>
  <si>
    <t>F3</t>
  </si>
  <si>
    <t>iTru7_106_03</t>
  </si>
  <si>
    <t>CAAGCAGAAGACGGCATACGAGATGGTACGAAGTGACTGGAGTTCA*G</t>
  </si>
  <si>
    <t>F4</t>
  </si>
  <si>
    <t>iTru7_106_04</t>
  </si>
  <si>
    <t>CAAGCAGAAGACGGCATACGAGATCCTAACAGGTGACTGGAGTTCA*G</t>
  </si>
  <si>
    <t>F5</t>
  </si>
  <si>
    <t>iTru7_106_05</t>
  </si>
  <si>
    <t>CAAGCAGAAGACGGCATACGAGATGACTTGTGGTGACTGGAGTTCA*G</t>
  </si>
  <si>
    <t>F6</t>
  </si>
  <si>
    <t>iTru7_106_06</t>
  </si>
  <si>
    <t>CAAGCAGAAGACGGCATACGAGATCGTCAAGAGTGACTGGAGTTCA*G</t>
  </si>
  <si>
    <t>F7</t>
  </si>
  <si>
    <t>iTru7_106_07</t>
  </si>
  <si>
    <t>CAAGCAGAAGACGGCATACGAGATACAAGACGGTGACTGGAGTTCA*G</t>
  </si>
  <si>
    <t>F8</t>
  </si>
  <si>
    <t>iTru7_106_08</t>
  </si>
  <si>
    <t>CAAGCAGAAGACGGCATACGAGATTGATCACGGTGACTGGAGTTCA*G</t>
  </si>
  <si>
    <t>F9</t>
  </si>
  <si>
    <t>iTru7_106_09</t>
  </si>
  <si>
    <t>CAAGCAGAAGACGGCATACGAGATCAACTTGGGTGACTGGAGTTCA*G</t>
  </si>
  <si>
    <t>F10</t>
  </si>
  <si>
    <t>iTru7_106_10</t>
  </si>
  <si>
    <t>CAAGCAGAAGACGGCATACGAGATCAAGGTACGTGACTGGAGTTCA*G</t>
  </si>
  <si>
    <t>F11</t>
  </si>
  <si>
    <t>iTru7_106_11</t>
  </si>
  <si>
    <t>CAAGCAGAAGACGGCATACGAGATGCATAGTCGTGACTGGAGTTCA*G</t>
  </si>
  <si>
    <t>F12</t>
  </si>
  <si>
    <t>iTru7_106_12</t>
  </si>
  <si>
    <t>CAAGCAGAAGACGGCATACGAGATGTGATCCAGTGACTGGAGTTCA*G</t>
  </si>
  <si>
    <t>G1</t>
  </si>
  <si>
    <t>iTru7_107_01</t>
  </si>
  <si>
    <t>CAAGCAGAAGACGGCATACGAGATAACCAGAGGTGACTGGAGTTCA*G</t>
  </si>
  <si>
    <t>G2</t>
  </si>
  <si>
    <t>iTru7_107_02</t>
  </si>
  <si>
    <t>CAAGCAGAAGACGGCATACGAGATCCATGAACGTGACTGGAGTTCA*G</t>
  </si>
  <si>
    <t>G3</t>
  </si>
  <si>
    <t>iTru7_107_03</t>
  </si>
  <si>
    <t>CAAGCAGAAGACGGCATACGAGATCTTACAGCGTGACTGGAGTTCA*G</t>
  </si>
  <si>
    <t>G4</t>
  </si>
  <si>
    <t>iTru7_107_04</t>
  </si>
  <si>
    <t>CAAGCAGAAGACGGCATACGAGATTCTTCGACGTGACTGGAGTTCA*G</t>
  </si>
  <si>
    <t>G5</t>
  </si>
  <si>
    <t>iTru7_107_05</t>
  </si>
  <si>
    <t>CAAGCAGAAGACGGCATACGAGATTTGAGCTCGTGACTGGAGTTCA*G</t>
  </si>
  <si>
    <t>G6</t>
  </si>
  <si>
    <t>iTru7_107_06</t>
  </si>
  <si>
    <t>CAAGCAGAAGACGGCATACGAGATCAGGTTCAGTGACTGGAGTTCA*G</t>
  </si>
  <si>
    <t>G7</t>
  </si>
  <si>
    <t>iTru7_107_07</t>
  </si>
  <si>
    <t>CAAGCAGAAGACGGCATACGAGATATAGTCGGGTGACTGGAGTTCA*G</t>
  </si>
  <si>
    <t>G8</t>
  </si>
  <si>
    <t>iTru7_107_08</t>
  </si>
  <si>
    <t>CAAGCAGAAGACGGCATACGAGATGGTTAGCTGTGACTGGAGTTCA*G</t>
  </si>
  <si>
    <t>G9</t>
  </si>
  <si>
    <t>iTru7_107_09</t>
  </si>
  <si>
    <t>CAAGCAGAAGACGGCATACGAGATAACAAGGCGTGACTGGAGTTCA*G</t>
  </si>
  <si>
    <t>G10</t>
  </si>
  <si>
    <t>iTru7_107_10</t>
  </si>
  <si>
    <t>CAAGCAGAAGACGGCATACGAGATGGCAAGTTGTGACTGGAGTTCA*G</t>
  </si>
  <si>
    <t>G11</t>
  </si>
  <si>
    <t>iTru7_107_11</t>
  </si>
  <si>
    <t>CAAGCAGAAGACGGCATACGAGATCCACATTGGTGACTGGAGTTCA*G</t>
  </si>
  <si>
    <t>G12</t>
  </si>
  <si>
    <t>iTru7_107_12</t>
  </si>
  <si>
    <t>CAAGCAGAAGACGGCATACGAGATTCAGCCTTGTGACTGGAGTTCA*G</t>
  </si>
  <si>
    <t>H1</t>
  </si>
  <si>
    <t>iTru7_108_01</t>
  </si>
  <si>
    <t>CAAGCAGAAGACGGCATACGAGATCTCGGTAAGTGACTGGAGTTCA*G</t>
  </si>
  <si>
    <t>H2</t>
  </si>
  <si>
    <t>iTru7_108_02</t>
  </si>
  <si>
    <t>CAAGCAGAAGACGGCATACGAGATCTTAGGACGTGACTGGAGTTCA*G</t>
  </si>
  <si>
    <t>H3</t>
  </si>
  <si>
    <t>iTru7_108_03</t>
  </si>
  <si>
    <t>CAAGCAGAAGACGGCATACGAGATGAACCTTCGTGACTGGAGTTCA*G</t>
  </si>
  <si>
    <t>H4</t>
  </si>
  <si>
    <t>iTru7_108_04</t>
  </si>
  <si>
    <t>CAAGCAGAAGACGGCATACGAGATACCTCTTCGTGACTGGAGTTCA*G</t>
  </si>
  <si>
    <t>H5</t>
  </si>
  <si>
    <t>iTru7_108_05</t>
  </si>
  <si>
    <t>CAAGCAGAAGACGGCATACGAGATCTCTCAGAGTGACTGGAGTTCA*G</t>
  </si>
  <si>
    <t>H6</t>
  </si>
  <si>
    <t>iTru7_108_06</t>
  </si>
  <si>
    <t>CAAGCAGAAGACGGCATACGAGATTATGCGGTGTGACTGGAGTTCA*G</t>
  </si>
  <si>
    <t>H7</t>
  </si>
  <si>
    <t>iTru7_108_07</t>
  </si>
  <si>
    <t>CAAGCAGAAGACGGCATACGAGATGGTACTTCGTGACTGGAGTTCA*G</t>
  </si>
  <si>
    <t>H8</t>
  </si>
  <si>
    <t>iTru7_108_08</t>
  </si>
  <si>
    <t>CAAGCAGAAGACGGCATACGAGATGATACCTGGTGACTGGAGTTCA*G</t>
  </si>
  <si>
    <t>H9</t>
  </si>
  <si>
    <t>iTru7_108_09</t>
  </si>
  <si>
    <t>CAAGCAGAAGACGGCATACGAGATCCTAGAGAGTGACTGGAGTTCA*G</t>
  </si>
  <si>
    <t>H10</t>
  </si>
  <si>
    <t>iTru7_108_10</t>
  </si>
  <si>
    <t>CAAGCAGAAGACGGCATACGAGATCAGTGCTTGTGACTGGAGTTCA*G</t>
  </si>
  <si>
    <t>H11</t>
  </si>
  <si>
    <t>iTru7_108_11</t>
  </si>
  <si>
    <t>CAAGCAGAAGACGGCATACGAGATTTGCTTGGGTGACTGGAGTTCA*G</t>
  </si>
  <si>
    <t>H12</t>
  </si>
  <si>
    <t>iTru7_108_12</t>
  </si>
  <si>
    <t>CAAGCAGAAGACGGCATACGAGATCTCGAACAGTGACTGGAGTTCA*G</t>
  </si>
  <si>
    <t>iTru7_plate_96-2</t>
  </si>
  <si>
    <t>iTru7_109_01</t>
  </si>
  <si>
    <t>CAAGCAGAAGACGGCATACGAGATAAGACGAGGTGACTGGAGTTCA*G</t>
  </si>
  <si>
    <t>iTru7_109_02</t>
  </si>
  <si>
    <t>CAAGCAGAAGACGGCATACGAGATACAGTTCGGTGACTGGAGTTCA*G</t>
  </si>
  <si>
    <t>iTru7_109_03</t>
  </si>
  <si>
    <t>CAAGCAGAAGACGGCATACGAGATACCGAATGGTGACTGGAGTTCA*G</t>
  </si>
  <si>
    <t>iTru7_109_04</t>
  </si>
  <si>
    <t>CAAGCAGAAGACGGCATACGAGATGTAACCGAGTGACTGGAGTTCA*G</t>
  </si>
  <si>
    <t>iTru7_109_05</t>
  </si>
  <si>
    <t>CAAGCAGAAGACGGCATACGAGATCTCGACTTGTGACTGGAGTTCA*G</t>
  </si>
  <si>
    <t>iTru7_109_06</t>
  </si>
  <si>
    <t>CAAGCAGAAGACGGCATACGAGATGACCGATAGTGACTGGAGTTCA*G</t>
  </si>
  <si>
    <t>iTru7_109_07</t>
  </si>
  <si>
    <t>CAAGCAGAAGACGGCATACGAGATGGCGAATAGTGACTGGAGTTCA*G</t>
  </si>
  <si>
    <t>iTru7_109_08</t>
  </si>
  <si>
    <t>CAAGCAGAAGACGGCATACGAGATGCCAATACGTGACTGGAGTTCA*G</t>
  </si>
  <si>
    <t>iTru7_109_09</t>
  </si>
  <si>
    <t>CAAGCAGAAGACGGCATACGAGATAAGCGACTGTGACTGGAGTTCA*G</t>
  </si>
  <si>
    <t>iTru7_109_10</t>
  </si>
  <si>
    <t>CAAGCAGAAGACGGCATACGAGATTAGTGCCAGTGACTGGAGTTCA*G</t>
  </si>
  <si>
    <t>iTru7_109_11</t>
  </si>
  <si>
    <t>CAAGCAGAAGACGGCATACGAGATTGACAACCGTGACTGGAGTTCA*G</t>
  </si>
  <si>
    <t>iTru7_109_12</t>
  </si>
  <si>
    <t>CAAGCAGAAGACGGCATACGAGATAGGAGGTTGTGACTGGAGTTCA*G</t>
  </si>
  <si>
    <t>iTru7_110_01</t>
  </si>
  <si>
    <t>CAAGCAGAAGACGGCATACGAGATCTGGTCATGTGACTGGAGTTCA*G</t>
  </si>
  <si>
    <t>iTru7_110_02</t>
  </si>
  <si>
    <t>CAAGCAGAAGACGGCATACGAGATGAACGGTTGTGACTGGAGTTCA*G</t>
  </si>
  <si>
    <t>iTru7_110_03</t>
  </si>
  <si>
    <t>CAAGCAGAAGACGGCATACGAGATCGATTGGAGTGACTGGAGTTCA*G</t>
  </si>
  <si>
    <t>iTru7_110_04</t>
  </si>
  <si>
    <t>CAAGCAGAAGACGGCATACGAGATAAGTGCAGGTGACTGGAGTTCA*G</t>
  </si>
  <si>
    <t>iTru7_110_05</t>
  </si>
  <si>
    <t>CAAGCAGAAGACGGCATACGAGATGTTAAGCGGTGACTGGAGTTCA*G</t>
  </si>
  <si>
    <t>iTru7_110_06</t>
  </si>
  <si>
    <t>CAAGCAGAAGACGGCATACGAGATTAGTGGTGGTGACTGGAGTTCA*G</t>
  </si>
  <si>
    <t>iTru7_110_07</t>
  </si>
  <si>
    <t>CAAGCAGAAGACGGCATACGAGATGTTGCTGTGTGACTGGAGTTCA*G</t>
  </si>
  <si>
    <t>iTru7_110_08</t>
  </si>
  <si>
    <t>CAAGCAGAAGACGGCATACGAGATATCCTTCCGTGACTGGAGTTCA*G</t>
  </si>
  <si>
    <t>iTru7_110_09</t>
  </si>
  <si>
    <t>CAAGCAGAAGACGGCATACGAGATATAACGCCGTGACTGGAGTTCA*G</t>
  </si>
  <si>
    <t>iTru7_110_10</t>
  </si>
  <si>
    <t>CAAGCAGAAGACGGCATACGAGATGTCAACAGGTGACTGGAGTTCA*G</t>
  </si>
  <si>
    <t>iTru7_110_11</t>
  </si>
  <si>
    <t>CAAGCAGAAGACGGCATACGAGATTCGATGACGTGACTGGAGTTCA*G</t>
  </si>
  <si>
    <t>iTru7_110_12</t>
  </si>
  <si>
    <t>CAAGCAGAAGACGGCATACGAGATCGAAGTCAGTGACTGGAGTTCA*G</t>
  </si>
  <si>
    <t>iTru7_111_01</t>
  </si>
  <si>
    <t>CAAGCAGAAGACGGCATACGAGATCTCTATCGGTGACTGGAGTTCA*G</t>
  </si>
  <si>
    <t>iTru7_111_02</t>
  </si>
  <si>
    <t>CAAGCAGAAGACGGCATACGAGATCCAACGAAGTGACTGGAGTTCA*G</t>
  </si>
  <si>
    <t>iTru7_111_03</t>
  </si>
  <si>
    <t>CAAGCAGAAGACGGCATACGAGATACTCTCCAGTGACTGGAGTTCA*G</t>
  </si>
  <si>
    <t>iTru7_111_04</t>
  </si>
  <si>
    <t>CAAGCAGAAGACGGCATACGAGATTCGTCTGAGTGACTGGAGTTCA*G</t>
  </si>
  <si>
    <t>iTru7_111_05</t>
  </si>
  <si>
    <t>CAAGCAGAAGACGGCATACGAGATCATTCGTCGTGACTGGAGTTCA*G</t>
  </si>
  <si>
    <t>iTru7_111_06</t>
  </si>
  <si>
    <t>CAAGCAGAAGACGGCATACGAGATTCCTCATGGTGACTGGAGTTCA*G</t>
  </si>
  <si>
    <t>iTru7_111_07</t>
  </si>
  <si>
    <t>CAAGCAGAAGACGGCATACGAGATAACAACCGGTGACTGGAGTTCA*G</t>
  </si>
  <si>
    <t>iTru7_111_08</t>
  </si>
  <si>
    <t>CAAGCAGAAGACGGCATACGAGATCATACGGAGTGACTGGAGTTCA*G</t>
  </si>
  <si>
    <t>iTru7_111_09</t>
  </si>
  <si>
    <t>CAAGCAGAAGACGGCATACGAGATGTACCACAGTGACTGGAGTTCA*G</t>
  </si>
  <si>
    <t>iTru7_111_10</t>
  </si>
  <si>
    <t>CAAGCAGAAGACGGCATACGAGATCTCGTTCTGTGACTGGAGTTCA*G</t>
  </si>
  <si>
    <t>iTru7_111_11</t>
  </si>
  <si>
    <t>CAAGCAGAAGACGGCATACGAGATGAACGAAGGTGACTGGAGTTCA*G</t>
  </si>
  <si>
    <t>iTru7_111_12</t>
  </si>
  <si>
    <t>CAAGCAGAAGACGGCATACGAGATCCTATTGGGTGACTGGAGTTCA*G</t>
  </si>
  <si>
    <t>iTru7_112_01</t>
  </si>
  <si>
    <t>CAAGCAGAAGACGGCATACGAGATTGGATGGTGTGACTGGAGTTCA*G</t>
  </si>
  <si>
    <t>iTru7_112_02</t>
  </si>
  <si>
    <t>CAAGCAGAAGACGGCATACGAGATCATGTGTGGTGACTGGAGTTCA*G</t>
  </si>
  <si>
    <t>iTru7_112_03</t>
  </si>
  <si>
    <t>CAAGCAGAAGACGGCATACGAGATTCGACAAGGTGACTGGAGTTCA*G</t>
  </si>
  <si>
    <t>iTru7_112_04</t>
  </si>
  <si>
    <t>CAAGCAGAAGACGGCATACGAGATGTGAGACTGTGACTGGAGTTCA*G</t>
  </si>
  <si>
    <t>iTru7_112_05</t>
  </si>
  <si>
    <t>CAAGCAGAAGACGGCATACGAGATAGCCAACTGTGACTGGAGTTCA*G</t>
  </si>
  <si>
    <t>iTru7_112_06</t>
  </si>
  <si>
    <t>CAAGCAGAAGACGGCATACGAGATAATTCCGGGTGACTGGAGTTCA*G</t>
  </si>
  <si>
    <t>iTru7_112_07</t>
  </si>
  <si>
    <t>CAAGCAGAAGACGGCATACGAGATCTTCACTGGTGACTGGAGTTCA*G</t>
  </si>
  <si>
    <t>iTru7_112_08</t>
  </si>
  <si>
    <t>CAAGCAGAAGACGGCATACGAGATTCAGTAGGGTGACTGGAGTTCA*G</t>
  </si>
  <si>
    <t>iTru7_112_09</t>
  </si>
  <si>
    <t>CAAGCAGAAGACGGCATACGAGATGCTTCACAGTGACTGGAGTTCA*G</t>
  </si>
  <si>
    <t>iTru7_112_10</t>
  </si>
  <si>
    <t>CAAGCAGAAGACGGCATACGAGATGATCAGACGTGACTGGAGTTCA*G</t>
  </si>
  <si>
    <t>iTru7_112_11</t>
  </si>
  <si>
    <t>CAAGCAGAAGACGGCATACGAGATCTCCTGAAGTGACTGGAGTTCA*G</t>
  </si>
  <si>
    <t>iTru7_112_12</t>
  </si>
  <si>
    <t>CAAGCAGAAGACGGCATACGAGATGTCATCGTGTGACTGGAGTTCA*G</t>
  </si>
  <si>
    <t>iTru7_113_01</t>
  </si>
  <si>
    <t>CAAGCAGAAGACGGCATACGAGATGCATAACGGTGACTGGAGTTCA*G</t>
  </si>
  <si>
    <t>iTru7_113_02</t>
  </si>
  <si>
    <t>CAAGCAGAAGACGGCATACGAGATCCAGTATCGTGACTGGAGTTCA*G</t>
  </si>
  <si>
    <t>iTru7_113_03</t>
  </si>
  <si>
    <t>CAAGCAGAAGACGGCATACGAGATCCAAGTAGGTGACTGGAGTTCA*G</t>
  </si>
  <si>
    <t>iTru7_113_04</t>
  </si>
  <si>
    <t>CAAGCAGAAGACGGCATACGAGATGTGGTATGGTGACTGGAGTTCA*G</t>
  </si>
  <si>
    <t>iTru7_113_05</t>
  </si>
  <si>
    <t>CAAGCAGAAGACGGCATACGAGATCGCAATGTGTGACTGGAGTTCA*G</t>
  </si>
  <si>
    <t>iTru7_113_06</t>
  </si>
  <si>
    <t>CAAGCAGAAGACGGCATACGAGATTCCGATCAGTGACTGGAGTTCA*G</t>
  </si>
  <si>
    <t>iTru7_113_07</t>
  </si>
  <si>
    <t>CAAGCAGAAGACGGCATACGAGATCGACACTTGTGACTGGAGTTCA*G</t>
  </si>
  <si>
    <t>iTru7_113_08</t>
  </si>
  <si>
    <t>CAAGCAGAAGACGGCATACGAGATAAGCGTTCGTGACTGGAGTTCA*G</t>
  </si>
  <si>
    <t>iTru7_113_09</t>
  </si>
  <si>
    <t>CAAGCAGAAGACGGCATACGAGATGTCCTTGAGTGACTGGAGTTCA*G</t>
  </si>
  <si>
    <t>iTru7_113_10</t>
  </si>
  <si>
    <t>CAAGCAGAAGACGGCATACGAGATCCAGTTGAGTGACTGGAGTTCA*G</t>
  </si>
  <si>
    <t>iTru7_113_11</t>
  </si>
  <si>
    <t>CAAGCAGAAGACGGCATACGAGATCATCAACCGTGACTGGAGTTCA*G</t>
  </si>
  <si>
    <t>iTru7_113_12</t>
  </si>
  <si>
    <t>CAAGCAGAAGACGGCATACGAGATGTGTCCTTGTGACTGGAGTTCA*G</t>
  </si>
  <si>
    <t>iTru7_114_01</t>
  </si>
  <si>
    <t>CAAGCAGAAGACGGCATACGAGATCGGATCAAGTGACTGGAGTTCA*G</t>
  </si>
  <si>
    <t>iTru7_114_02</t>
  </si>
  <si>
    <t>CAAGCAGAAGACGGCATACGAGATGAATCACCGTGACTGGAGTTCA*G</t>
  </si>
  <si>
    <t>iTru7_114_03</t>
  </si>
  <si>
    <t>CAAGCAGAAGACGGCATACGAGATGAGCAATCGTGACTGGAGTTCA*G</t>
  </si>
  <si>
    <t>iTru7_114_04</t>
  </si>
  <si>
    <t>CAAGCAGAAGACGGCATACGAGATTTCCAGGTGTGACTGGAGTTCA*G</t>
  </si>
  <si>
    <t>iTru7_114_05</t>
  </si>
  <si>
    <t>CAAGCAGAAGACGGCATACGAGATCGTAGATGGTGACTGGAGTTCA*G</t>
  </si>
  <si>
    <t>iTru7_114_06</t>
  </si>
  <si>
    <t>CAAGCAGAAGACGGCATACGAGATAGATACGGGTGACTGGAGTTCA*G</t>
  </si>
  <si>
    <t>iTru7_114_07</t>
  </si>
  <si>
    <t>CAAGCAGAAGACGGCATACGAGATGTATTCCGGTGACTGGAGTTCA*G</t>
  </si>
  <si>
    <t>iTru7_114_08</t>
  </si>
  <si>
    <t>CAAGCAGAAGACGGCATACGAGATTCTAGGAGGTGACTGGAGTTCA*G</t>
  </si>
  <si>
    <t>iTru7_114_09</t>
  </si>
  <si>
    <t>CAAGCAGAAGACGGCATACGAGATAGCTACCAGTGACTGGAGTTCA*G</t>
  </si>
  <si>
    <t>iTru7_114_10</t>
  </si>
  <si>
    <t>CAAGCAGAAGACGGCATACGAGATACCTTCGAGTGACTGGAGTTCA*G</t>
  </si>
  <si>
    <t>iTru7_114_11</t>
  </si>
  <si>
    <t>CAAGCAGAAGACGGCATACGAGATGCCTATGTGTGACTGGAGTTCA*G</t>
  </si>
  <si>
    <t>iTru7_114_12</t>
  </si>
  <si>
    <t>CAAGCAGAAGACGGCATACGAGATACTCTGAGGTGACTGGAGTTCA*G</t>
  </si>
  <si>
    <t>iTru7_201_01</t>
  </si>
  <si>
    <t>CAAGCAGAAGACGGCATACGAGATCATCCAAGGTGACTGGAGTTCA*G</t>
  </si>
  <si>
    <t>iTru7_201_02</t>
  </si>
  <si>
    <t>CAAGCAGAAGACGGCATACGAGATTCCAACTGGTGACTGGAGTTCA*G</t>
  </si>
  <si>
    <t>iTru7_201_03</t>
  </si>
  <si>
    <t>CAAGCAGAAGACGGCATACGAGATAGCCTATCGTGACTGGAGTTCA*G</t>
  </si>
  <si>
    <t>iTru7_201_04</t>
  </si>
  <si>
    <t>CAAGCAGAAGACGGCATACGAGATCCTGTCAAGTGACTGGAGTTCA*G</t>
  </si>
  <si>
    <t>iTru7_201_05</t>
  </si>
  <si>
    <t>CAAGCAGAAGACGGCATACGAGATGGCATTCTGTGACTGGAGTTCA*G</t>
  </si>
  <si>
    <t>iTru7_201_06</t>
  </si>
  <si>
    <t>CAAGCAGAAGACGGCATACGAGATGGATGTAGGTGACTGGAGTTCA*G</t>
  </si>
  <si>
    <t>iTru7_201_07</t>
  </si>
  <si>
    <t>CAAGCAGAAGACGGCATACGAGATCACCATGAGTGACTGGAGTTCA*G</t>
  </si>
  <si>
    <t>iTru7_201_08</t>
  </si>
  <si>
    <t>CAAGCAGAAGACGGCATACGAGATAGCGTGTAGTGACTGGAGTTCA*G</t>
  </si>
  <si>
    <t>iTru7_201_09</t>
  </si>
  <si>
    <t>CAAGCAGAAGACGGCATACGAGATCAACCGTAGTGACTGGAGTTCA*G</t>
  </si>
  <si>
    <t>iTru7_201_10</t>
  </si>
  <si>
    <t>CAAGCAGAAGACGGCATACGAGATTGGTATCCGTGACTGGAGTTCA*G</t>
  </si>
  <si>
    <t>iTru7_201_11</t>
  </si>
  <si>
    <t>CAAGCAGAAGACGGCATACGAGATGATGTCGAGTGACTGGAGTTCA*G</t>
  </si>
  <si>
    <t>iTru7_201_12</t>
  </si>
  <si>
    <t>CAAGCAGAAGACGGCATACGAGATGCTACAACGTGACTGGAGTTCA*G</t>
  </si>
  <si>
    <t>iTru7_202_01</t>
  </si>
  <si>
    <t>CAAGCAGAAGACGGCATACGAGATGGTCGTATGTGACTGGAGTTCA*G</t>
  </si>
  <si>
    <t>iTru7_202_02</t>
  </si>
  <si>
    <t>CAAGCAGAAGACGGCATACGAGATCCTTGGAAGTGACTGGAGTTCA*G</t>
  </si>
  <si>
    <t>iTru7_202_03</t>
  </si>
  <si>
    <t>CAAGCAGAAGACGGCATACGAGATGTCTGCAAGTGACTGGAGTTCA*G</t>
  </si>
  <si>
    <t>iTru7_202_04</t>
  </si>
  <si>
    <t>CAAGCAGAAGACGGCATACGAGATGAATGGCAGTGACTGGAGTTCA*G</t>
  </si>
  <si>
    <t>iTru7_202_05</t>
  </si>
  <si>
    <t>CAAGCAGAAGACGGCATACGAGATCACACATCGTGACTGGAGTTCA*G</t>
  </si>
  <si>
    <t>iTru7_202_06</t>
  </si>
  <si>
    <t>CAAGCAGAAGACGGCATACGAGATTCGAGAGTGTGACTGGAGTTCA*G</t>
  </si>
  <si>
    <t>iTru7_202_07</t>
  </si>
  <si>
    <t>CAAGCAGAAGACGGCATACGAGATAGAGACTCGTGACTGGAGTTCA*G</t>
  </si>
  <si>
    <t>iTru7_202_08</t>
  </si>
  <si>
    <t>CAAGCAGAAGACGGCATACGAGATAGGTGTTGGTGACTGGAGTTCA*G</t>
  </si>
  <si>
    <t>iTru7_202_09</t>
  </si>
  <si>
    <t>CAAGCAGAAGACGGCATACGAGATGAAGACTGGTGACTGGAGTTCA*G</t>
  </si>
  <si>
    <t>iTru7_202_10</t>
  </si>
  <si>
    <t>CAAGCAGAAGACGGCATACGAGATAACAGTCCGTGACTGGAGTTCA*G</t>
  </si>
  <si>
    <t>iTru7_202_11</t>
  </si>
  <si>
    <t>CAAGCAGAAGACGGCATACGAGATCCACTAAGGTGACTGGAGTTCA*G</t>
  </si>
  <si>
    <t>iTru7_202_12</t>
  </si>
  <si>
    <t>CAAGCAGAAGACGGCATACGAGATCACGCAATGTGACTGGAGTTCA*G</t>
  </si>
  <si>
    <t>iTru7_plate_96-3</t>
  </si>
  <si>
    <t>iTru7_203_01</t>
  </si>
  <si>
    <t>CAAGCAGAAGACGGCATACGAGATGTCGTTACGTGACTGGAGTTCA*G</t>
  </si>
  <si>
    <t>iTru7_203_02</t>
  </si>
  <si>
    <t>CAAGCAGAAGACGGCATACGAGATACAGCAAGGTGACTGGAGTTCA*G</t>
  </si>
  <si>
    <t>iTru7_203_03</t>
  </si>
  <si>
    <t>CAAGCAGAAGACGGCATACGAGATCGAACAACGTGACTGGAGTTCA*G</t>
  </si>
  <si>
    <t>iTru7_203_04</t>
  </si>
  <si>
    <t>CAAGCAGAAGACGGCATACGAGATACTCAACGGTGACTGGAGTTCA*G</t>
  </si>
  <si>
    <t>iTru7_203_05</t>
  </si>
  <si>
    <t>CAAGCAGAAGACGGCATACGAGATTGGTTCGAGTGACTGGAGTTCA*G</t>
  </si>
  <si>
    <t>iTru7_203_06</t>
  </si>
  <si>
    <t>CAAGCAGAAGACGGCATACGAGATTACGGTCTGTGACTGGAGTTCA*G</t>
  </si>
  <si>
    <t>iTru7_203_07</t>
  </si>
  <si>
    <t>CAAGCAGAAGACGGCATACGAGATACACTCTGGTGACTGGAGTTCA*G</t>
  </si>
  <si>
    <t>iTru7_203_08</t>
  </si>
  <si>
    <t>CAAGCAGAAGACGGCATACGAGATCTCTTGTCGTGACTGGAGTTCA*G</t>
  </si>
  <si>
    <t>iTru7_203_09</t>
  </si>
  <si>
    <t>CAAGCAGAAGACGGCATACGAGATGTGTGTTCGTGACTGGAGTTCA*G</t>
  </si>
  <si>
    <t>iTru7_203_10</t>
  </si>
  <si>
    <t>CAAGCAGAAGACGGCATACGAGATAGCTAAGCGTGACTGGAGTTCA*G</t>
  </si>
  <si>
    <t>iTru7_203_11</t>
  </si>
  <si>
    <t>CAAGCAGAAGACGGCATACGAGATCTTCCTTCGTGACTGGAGTTCA*G</t>
  </si>
  <si>
    <t>iTru7_203_12</t>
  </si>
  <si>
    <t>CAAGCAGAAGACGGCATACGAGATCAGAACTGGTGACTGGAGTTCA*G</t>
  </si>
  <si>
    <t>iTru7_204_01</t>
  </si>
  <si>
    <t>CAAGCAGAAGACGGCATACGAGATATCTCCTGGTGACTGGAGTTCA*G</t>
  </si>
  <si>
    <t>iTru7_204_02</t>
  </si>
  <si>
    <t>CAAGCAGAAGACGGCATACGAGATGATGCTACGTGACTGGAGTTCA*G</t>
  </si>
  <si>
    <t>iTru7_204_03</t>
  </si>
  <si>
    <t>CAAGCAGAAGACGGCATACGAGATACGAACGAGTGACTGGAGTTCA*G</t>
  </si>
  <si>
    <t>iTru7_204_04</t>
  </si>
  <si>
    <t>CAAGCAGAAGACGGCATACGAGATAACTTGCCGTGACTGGAGTTCA*G</t>
  </si>
  <si>
    <t>iTru7_204_05</t>
  </si>
  <si>
    <t>CAAGCAGAAGACGGCATACGAGATCACATGGTGTGACTGGAGTTCA*G</t>
  </si>
  <si>
    <t>iTru7_204_06</t>
  </si>
  <si>
    <t>CAAGCAGAAGACGGCATACGAGATATCCGTTGGTGACTGGAGTTCA*G</t>
  </si>
  <si>
    <t>iTru7_204_07</t>
  </si>
  <si>
    <t>CAAGCAGAAGACGGCATACGAGATGTCGATTGGTGACTGGAGTTCA*G</t>
  </si>
  <si>
    <t>iTru7_204_08</t>
  </si>
  <si>
    <t>CAAGCAGAAGACGGCATACGAGATAGGAACACGTGACTGGAGTTCA*G</t>
  </si>
  <si>
    <t>iTru7_204_09</t>
  </si>
  <si>
    <t>CAAGCAGAAGACGGCATACGAGATAGGTTCCTGTGACTGGAGTTCA*G</t>
  </si>
  <si>
    <t>iTru7_204_10</t>
  </si>
  <si>
    <t>CAAGCAGAAGACGGCATACGAGATGAGAAGGTGTGACTGGAGTTCA*G</t>
  </si>
  <si>
    <t>iTru7_204_11</t>
  </si>
  <si>
    <t>CAAGCAGAAGACGGCATACGAGATTCTTACGGGTGACTGGAGTTCA*G</t>
  </si>
  <si>
    <t>iTru7_204_12</t>
  </si>
  <si>
    <t>CAAGCAGAAGACGGCATACGAGATACACCGATGTGACTGGAGTTCA*G</t>
  </si>
  <si>
    <t>iTru7_205_01</t>
  </si>
  <si>
    <t>CAAGCAGAAGACGGCATACGAGATTAGGAGCTGTGACTGGAGTTCA*G</t>
  </si>
  <si>
    <t>iTru7_205_02</t>
  </si>
  <si>
    <t>CAAGCAGAAGACGGCATACGAGATGATCAAGGGTGACTGGAGTTCA*G</t>
  </si>
  <si>
    <t>iTru7_205_03</t>
  </si>
  <si>
    <t>CAAGCAGAAGACGGCATACGAGATGTGAATGGGTGACTGGAGTTCA*G</t>
  </si>
  <si>
    <t>iTru7_205_04</t>
  </si>
  <si>
    <t>CAAGCAGAAGACGGCATACGAGATGATTGTCCGTGACTGGAGTTCA*G</t>
  </si>
  <si>
    <t>iTru7_205_05</t>
  </si>
  <si>
    <t>CAAGCAGAAGACGGCATACGAGATAACGCCTTGTGACTGGAGTTCA*G</t>
  </si>
  <si>
    <t>iTru7_205_06</t>
  </si>
  <si>
    <t>CAAGCAGAAGACGGCATACGAGATGTTATGGCGTGACTGGAGTTCA*G</t>
  </si>
  <si>
    <t>iTru7_205_07</t>
  </si>
  <si>
    <t>CAAGCAGAAGACGGCATACGAGATCCAACTTCGTGACTGGAGTTCA*G</t>
  </si>
  <si>
    <t>iTru7_205_08</t>
  </si>
  <si>
    <t>CAAGCAGAAGACGGCATACGAGATACTTGGCTGTGACTGGAGTTCA*G</t>
  </si>
  <si>
    <t>iTru7_205_09</t>
  </si>
  <si>
    <t>CAAGCAGAAGACGGCATACGAGATGTCAGTCAGTGACTGGAGTTCA*G</t>
  </si>
  <si>
    <t>iTru7_205_10</t>
  </si>
  <si>
    <t>CAAGCAGAAGACGGCATACGAGATAACAGGTGGTGACTGGAGTTCA*G</t>
  </si>
  <si>
    <t>iTru7_205_11</t>
  </si>
  <si>
    <t>CAAGCAGAAGACGGCATACGAGATTACCGGATGTGACTGGAGTTCA*G</t>
  </si>
  <si>
    <t>iTru7_205_12</t>
  </si>
  <si>
    <t>CAAGCAGAAGACGGCATACGAGATGGACAGATGTGACTGGAGTTCA*G</t>
  </si>
  <si>
    <t>iTru7_206_01</t>
  </si>
  <si>
    <t>CAAGCAGAAGACGGCATACGAGATAGTCTTGGGTGACTGGAGTTCA*G</t>
  </si>
  <si>
    <t>iTru7_206_02</t>
  </si>
  <si>
    <t>CAAGCAGAAGACGGCATACGAGATTTCGCCATGTGACTGGAGTTCA*G</t>
  </si>
  <si>
    <t>iTru7_206_03</t>
  </si>
  <si>
    <t>CAAGCAGAAGACGGCATACGAGATACACTACCGTGACTGGAGTTCA*G</t>
  </si>
  <si>
    <t>iTru7_206_04</t>
  </si>
  <si>
    <t>CAAGCAGAAGACGGCATACGAGATAACAGCGAGTGACTGGAGTTCA*G</t>
  </si>
  <si>
    <t>iTru7_206_05</t>
  </si>
  <si>
    <t>CAAGCAGAAGACGGCATACGAGATTCCACGTTGTGACTGGAGTTCA*G</t>
  </si>
  <si>
    <t>iTru7_206_06</t>
  </si>
  <si>
    <t>CAAGCAGAAGACGGCATACGAGATACGTCGTTGTGACTGGAGTTCA*G</t>
  </si>
  <si>
    <t>iTru7_206_07</t>
  </si>
  <si>
    <t>CAAGCAGAAGACGGCATACGAGATGTCCTGTTGTGACTGGAGTTCA*G</t>
  </si>
  <si>
    <t>iTru7_206_08</t>
  </si>
  <si>
    <t>CAAGCAGAAGACGGCATACGAGATATGCGCTTGTGACTGGAGTTCA*G</t>
  </si>
  <si>
    <t>iTru7_206_09</t>
  </si>
  <si>
    <t>CAAGCAGAAGACGGCATACGAGATTGTCAGTGGTGACTGGAGTTCA*G</t>
  </si>
  <si>
    <t>iTru7_206_10</t>
  </si>
  <si>
    <t>CAAGCAGAAGACGGCATACGAGATAGTGACCTGTGACTGGAGTTCA*G</t>
  </si>
  <si>
    <t>iTru7_206_11</t>
  </si>
  <si>
    <t>CAAGCAGAAGACGGCATACGAGATACAGTGACGTGACTGGAGTTCA*G</t>
  </si>
  <si>
    <t>iTru7_206_12</t>
  </si>
  <si>
    <t>CAAGCAGAAGACGGCATACGAGATGTTGGCATGTGACTGGAGTTCA*G</t>
  </si>
  <si>
    <t>iTru7_207_01</t>
  </si>
  <si>
    <t>CAAGCAGAAGACGGCATACGAGATACAACGTGGTGACTGGAGTTCA*G</t>
  </si>
  <si>
    <t>iTru7_207_02</t>
  </si>
  <si>
    <t>CAAGCAGAAGACGGCATACGAGATCCGGAATAGTGACTGGAGTTCA*G</t>
  </si>
  <si>
    <t>iTru7_207_03</t>
  </si>
  <si>
    <t>CAAGCAGAAGACGGCATACGAGATTGGAAGCAGTGACTGGAGTTCA*G</t>
  </si>
  <si>
    <t>iTru7_207_04</t>
  </si>
  <si>
    <t>CAAGCAGAAGACGGCATACGAGATACCTAGACGTGACTGGAGTTCA*G</t>
  </si>
  <si>
    <t>iTru7_207_05</t>
  </si>
  <si>
    <t>CAAGCAGAAGACGGCATACGAGATGGTTGAACGTGACTGGAGTTCA*G</t>
  </si>
  <si>
    <t>iTru7_207_06</t>
  </si>
  <si>
    <t>CAAGCAGAAGACGGCATACGAGATAGATTGCGGTGACTGGAGTTCA*G</t>
  </si>
  <si>
    <t>iTru7_207_07</t>
  </si>
  <si>
    <t>CAAGCAGAAGACGGCATACGAGATCCGCTTAAGTGACTGGAGTTCA*G</t>
  </si>
  <si>
    <t>iTru7_207_08</t>
  </si>
  <si>
    <t>CAAGCAGAAGACGGCATACGAGATACCAAGCAGTGACTGGAGTTCA*G</t>
  </si>
  <si>
    <t>iTru7_207_09</t>
  </si>
  <si>
    <t>CAAGCAGAAGACGGCATACGAGATGAGTGTGTGTGACTGGAGTTCA*G</t>
  </si>
  <si>
    <t>iTru7_207_10</t>
  </si>
  <si>
    <t>CAAGCAGAAGACGGCATACGAGATAGAAGTGGGTGACTGGAGTTCA*G</t>
  </si>
  <si>
    <t>iTru7_207_11</t>
  </si>
  <si>
    <t>CAAGCAGAAGACGGCATACGAGATGAGACCAAGTGACTGGAGTTCA*G</t>
  </si>
  <si>
    <t>iTru7_207_12</t>
  </si>
  <si>
    <t>CAAGCAGAAGACGGCATACGAGATCTGATGAGGTGACTGGAGTTCA*G</t>
  </si>
  <si>
    <t>iTru7_208_01</t>
  </si>
  <si>
    <t>CAAGCAGAAGACGGCATACGAGATGACGTCATGTGACTGGAGTTCA*G</t>
  </si>
  <si>
    <t>iTru7_208_02</t>
  </si>
  <si>
    <t>CAAGCAGAAGACGGCATACGAGATCCAAGGTTGTGACTGGAGTTCA*G</t>
  </si>
  <si>
    <t>iTru7_208_03</t>
  </si>
  <si>
    <t>CAAGCAGAAGACGGCATACGAGATTGCAAGACGTGACTGGAGTTCA*G</t>
  </si>
  <si>
    <t>iTru7_208_04</t>
  </si>
  <si>
    <t>CAAGCAGAAGACGGCATACGAGATTGCACTTGGTGACTGGAGTTCA*G</t>
  </si>
  <si>
    <t>iTru7_208_05</t>
  </si>
  <si>
    <t>CAAGCAGAAGACGGCATACGAGATAACTCGGAGTGACTGGAGTTCA*G</t>
  </si>
  <si>
    <t>iTru7_208_06</t>
  </si>
  <si>
    <t>CAAGCAGAAGACGGCATACGAGATCCTTAGGTGTGACTGGAGTTCA*G</t>
  </si>
  <si>
    <t>iTru7_208_07</t>
  </si>
  <si>
    <t>CAAGCAGAAGACGGCATACGAGATACGTCCAAGTGACTGGAGTTCA*G</t>
  </si>
  <si>
    <t>iTru7_208_08</t>
  </si>
  <si>
    <t>CAAGCAGAAGACGGCATACGAGATTCGCTATCGTGACTGGAGTTCA*G</t>
  </si>
  <si>
    <t>iTru7_208_09</t>
  </si>
  <si>
    <t>CAAGCAGAAGACGGCATACGAGATCTCACCAAGTGACTGGAGTTCA*G</t>
  </si>
  <si>
    <t>iTru7_208_10</t>
  </si>
  <si>
    <t>CAAGCAGAAGACGGCATACGAGATCACCAGTTGTGACTGGAGTTCA*G</t>
  </si>
  <si>
    <t>iTru7_208_11</t>
  </si>
  <si>
    <t>CAAGCAGAAGACGGCATACGAGATTTCGGCTAGTGACTGGAGTTCA*G</t>
  </si>
  <si>
    <t>iTru7_208_12</t>
  </si>
  <si>
    <t>CAAGCAGAAGACGGCATACGAGATAGTTCGCAGTGACTGGAGTTCA*G</t>
  </si>
  <si>
    <t>iTru7_209_01</t>
  </si>
  <si>
    <t>CAAGCAGAAGACGGCATACGAGATCCTAAGTCGTGACTGGAGTTCA*G</t>
  </si>
  <si>
    <t>iTru7_209_02</t>
  </si>
  <si>
    <t>CAAGCAGAAGACGGCATACGAGATACTGGTGTGTGACTGGAGTTCA*G</t>
  </si>
  <si>
    <t>iTru7_209_03</t>
  </si>
  <si>
    <t>CAAGCAGAAGACGGCATACGAGATCAATCAGGGTGACTGGAGTTCA*G</t>
  </si>
  <si>
    <t>iTru7_209_04</t>
  </si>
  <si>
    <t>CAAGCAGAAGACGGCATACGAGATGCACACAAGTGACTGGAGTTCA*G</t>
  </si>
  <si>
    <t>iTru7_209_05</t>
  </si>
  <si>
    <t>CAAGCAGAAGACGGCATACGAGATCTGTGGTAGTGACTGGAGTTCA*G</t>
  </si>
  <si>
    <t>iTru7_209_06</t>
  </si>
  <si>
    <t>CAAGCAGAAGACGGCATACGAGATCCTCGAATGTGACTGGAGTTCA*G</t>
  </si>
  <si>
    <t>iTru7_209_07</t>
  </si>
  <si>
    <t>CAAGCAGAAGACGGCATACGAGATTTACGTGCGTGACTGGAGTTCA*G</t>
  </si>
  <si>
    <t>iTru7_209_08</t>
  </si>
  <si>
    <t>CAAGCAGAAGACGGCATACGAGATTGTCACACGTGACTGGAGTTCA*G</t>
  </si>
  <si>
    <t>iTru7_209_09</t>
  </si>
  <si>
    <t>CAAGCAGAAGACGGCATACGAGATAGAACCAGGTGACTGGAGTTCA*G</t>
  </si>
  <si>
    <t>iTru7_209_10</t>
  </si>
  <si>
    <t>CAAGCAGAAGACGGCATACGAGATGACACAGTGTGACTGGAGTTCA*G</t>
  </si>
  <si>
    <t>iTru7_209_11</t>
  </si>
  <si>
    <t>CAAGCAGAAGACGGCATACGAGATACGTATGGGTGACTGGAGTTCA*G</t>
  </si>
  <si>
    <t>iTru7_209_12</t>
  </si>
  <si>
    <t>CAAGCAGAAGACGGCATACGAGATGTAGTACCGTGACTGGAGTTCA*G</t>
  </si>
  <si>
    <t>iTru7_210_01</t>
  </si>
  <si>
    <t>CAAGCAGAAGACGGCATACGAGATTTGGACTGGTGACTGGAGTTCA*G</t>
  </si>
  <si>
    <t>iTru7_210_02</t>
  </si>
  <si>
    <t>CAAGCAGAAGACGGCATACGAGATGACTACGAGTGACTGGAGTTCA*G</t>
  </si>
  <si>
    <t>iTru7_210_03</t>
  </si>
  <si>
    <t>CAAGCAGAAGACGGCATACGAGATTCACTCGAGTGACTGGAGTTCA*G</t>
  </si>
  <si>
    <t>iTru7_210_04</t>
  </si>
  <si>
    <t>CAAGCAGAAGACGGCATACGAGATTGGCTACAGTGACTGGAGTTCA*G</t>
  </si>
  <si>
    <t>iTru7_210_05</t>
  </si>
  <si>
    <t>CAAGCAGAAGACGGCATACGAGATTACCTGCAGTGACTGGAGTTCA*G</t>
  </si>
  <si>
    <t>iTru7_210_06</t>
  </si>
  <si>
    <t>CAAGCAGAAGACGGCATACGAGATTCACCTAGGTGACTGGAGTTCA*G</t>
  </si>
  <si>
    <t>iTru7_210_07</t>
  </si>
  <si>
    <t>CAAGCAGAAGACGGCATACGAGATACATGGAGGTGACTGGAGTTCA*G</t>
  </si>
  <si>
    <t>iTru7_210_08</t>
  </si>
  <si>
    <t>CAAGCAGAAGACGGCATACGAGATGCTGTAAGGTGACTGGAGTTCA*G</t>
  </si>
  <si>
    <t>iTru7_210_09</t>
  </si>
  <si>
    <t>CAAGCAGAAGACGGCATACGAGATCGAATACGGTGACTGGAGTTCA*G</t>
  </si>
  <si>
    <t>iTru7_210_10</t>
  </si>
  <si>
    <t>CAAGCAGAAGACGGCATACGAGATGCCAGAATGTGACTGGAGTTCA*G</t>
  </si>
  <si>
    <t>iTru7_210_11</t>
  </si>
  <si>
    <t>CAAGCAGAAGACGGCATACGAGATTCCTGGTAGTGACTGGAGTTCA*G</t>
  </si>
  <si>
    <t>iTru7_210_12</t>
  </si>
  <si>
    <t>CAAGCAGAAGACGGCATACGAGATCCGATGTAGTGACTGGAGTTCA*G</t>
  </si>
  <si>
    <t>iTru7_plate_96-4</t>
  </si>
  <si>
    <t>iTru7_301_01</t>
  </si>
  <si>
    <t>CAAGCAGAAGACGGCATACGAGATAACACCACGTGACTGGAGTTCA*G</t>
  </si>
  <si>
    <t>iTru7_301_02</t>
  </si>
  <si>
    <t>CAAGCAGAAGACGGCATACGAGATATCATGCGGTGACTGGAGTTCA*G</t>
  </si>
  <si>
    <t>iTru7_301_03</t>
  </si>
  <si>
    <t>CAAGCAGAAGACGGCATACGAGATTGTCGACTGTGACTGGAGTTCA*G</t>
  </si>
  <si>
    <t>iTru7_301_04</t>
  </si>
  <si>
    <t>CAAGCAGAAGACGGCATACGAGATAAGCTCACGTGACTGGAGTTCA*G</t>
  </si>
  <si>
    <t>iTru7_301_05</t>
  </si>
  <si>
    <t>CAAGCAGAAGACGGCATACGAGATGGAATGTCGTGACTGGAGTTCA*G</t>
  </si>
  <si>
    <t>iTru7_301_06</t>
  </si>
  <si>
    <t>CAAGCAGAAGACGGCATACGAGATGACGAACTGTGACTGGAGTTCA*G</t>
  </si>
  <si>
    <t>iTru7_301_07</t>
  </si>
  <si>
    <t>CAAGCAGAAGACGGCATACGAGATCGGCATTAGTGACTGGAGTTCA*G</t>
  </si>
  <si>
    <t>iTru7_301_08</t>
  </si>
  <si>
    <t>CAAGCAGAAGACGGCATACGAGATAATGGTCGGTGACTGGAGTTCA*G</t>
  </si>
  <si>
    <t>iTru7_301_09</t>
  </si>
  <si>
    <t>CAAGCAGAAGACGGCATACGAGATAGCTTCAGGTGACTGGAGTTCA*G</t>
  </si>
  <si>
    <t>iTru7_301_10</t>
  </si>
  <si>
    <t>CAAGCAGAAGACGGCATACGAGATTGCCTCAAGTGACTGGAGTTCA*G</t>
  </si>
  <si>
    <t>iTru7_301_11</t>
  </si>
  <si>
    <t>CAAGCAGAAGACGGCATACGAGATACTCGATCGTGACTGGAGTTCA*G</t>
  </si>
  <si>
    <t>iTru7_301_12</t>
  </si>
  <si>
    <t>CAAGCAGAAGACGGCATACGAGATCGGAGTATGTGACTGGAGTTCA*G</t>
  </si>
  <si>
    <t>iTru7_302_01</t>
  </si>
  <si>
    <t>CAAGCAGAAGACGGCATACGAGATACGGACTTGTGACTGGAGTTCA*G</t>
  </si>
  <si>
    <t>iTru7_302_02</t>
  </si>
  <si>
    <t>CAAGCAGAAGACGGCATACGAGATAGACGCTAGTGACTGGAGTTCA*G</t>
  </si>
  <si>
    <t>iTru7_302_03</t>
  </si>
  <si>
    <t>CAAGCAGAAGACGGCATACGAGATATGCGTCAGTGACTGGAGTTCA*G</t>
  </si>
  <si>
    <t>iTru7_302_04</t>
  </si>
  <si>
    <t>CAAGCAGAAGACGGCATACGAGATAACACGCTGTGACTGGAGTTCA*G</t>
  </si>
  <si>
    <t>iTru7_302_05</t>
  </si>
  <si>
    <t>CAAGCAGAAGACGGCATACGAGATTTGGTGCAGTGACTGGAGTTCA*G</t>
  </si>
  <si>
    <t>iTru7_302_06</t>
  </si>
  <si>
    <t>CAAGCAGAAGACGGCATACGAGATCGTGTGATGTGACTGGAGTTCA*G</t>
  </si>
  <si>
    <t>iTru7_302_07</t>
  </si>
  <si>
    <t>CAAGCAGAAGACGGCATACGAGATACAGGCATGTGACTGGAGTTCA*G</t>
  </si>
  <si>
    <t>iTru7_302_08</t>
  </si>
  <si>
    <t>CAAGCAGAAGACGGCATACGAGATAGTCAGGTGTGACTGGAGTTCA*G</t>
  </si>
  <si>
    <t>iTru7_302_09</t>
  </si>
  <si>
    <t>CAAGCAGAAGACGGCATACGAGATTTCGAAGCGTGACTGGAGTTCA*G</t>
  </si>
  <si>
    <t>iTru7_302_10</t>
  </si>
  <si>
    <t>CAAGCAGAAGACGGCATACGAGATTATGACCGGTGACTGGAGTTCA*G</t>
  </si>
  <si>
    <t>iTru7_302_11</t>
  </si>
  <si>
    <t>CAAGCAGAAGACGGCATACGAGATCGTCTAACGTGACTGGAGTTCA*G</t>
  </si>
  <si>
    <t>iTru7_302_12</t>
  </si>
  <si>
    <t>CAAGCAGAAGACGGCATACGAGATGCGTTAGAGTGACTGGAGTTCA*G</t>
  </si>
  <si>
    <t>iTru7_303_01</t>
  </si>
  <si>
    <t>CAAGCAGAAGACGGCATACGAGATACCGCTATGTGACTGGAGTTCA*G</t>
  </si>
  <si>
    <t>iTru7_303_02</t>
  </si>
  <si>
    <t>CAAGCAGAAGACGGCATACGAGATATAGGTCCGTGACTGGAGTTCA*G</t>
  </si>
  <si>
    <t>iTru7_303_03</t>
  </si>
  <si>
    <t>CAAGCAGAAGACGGCATACGAGATAAGCATCGGTGACTGGAGTTCA*G</t>
  </si>
  <si>
    <t>iTru7_303_04</t>
  </si>
  <si>
    <t>CAAGCAGAAGACGGCATACGAGATACAAGCTCGTGACTGGAGTTCA*G</t>
  </si>
  <si>
    <t>iTru7_303_05</t>
  </si>
  <si>
    <t>CAAGCAGAAGACGGCATACGAGATCACTTCACGTGACTGGAGTTCA*G</t>
  </si>
  <si>
    <t>iTru7_303_06</t>
  </si>
  <si>
    <t>CAAGCAGAAGACGGCATACGAGATAACCACTCGTGACTGGAGTTCA*G</t>
  </si>
  <si>
    <t>iTru7_303_07</t>
  </si>
  <si>
    <t>CAAGCAGAAGACGGCATACGAGATGCGTATCAGTGACTGGAGTTCA*G</t>
  </si>
  <si>
    <t>iTru7_303_08</t>
  </si>
  <si>
    <t>CAAGCAGAAGACGGCATACGAGATCATCTGCTGTGACTGGAGTTCA*G</t>
  </si>
  <si>
    <t>iTru7_303_09</t>
  </si>
  <si>
    <t>CAAGCAGAAGACGGCATACGAGATAACACTGGGTGACTGGAGTTCA*G</t>
  </si>
  <si>
    <t>iTru7_303_10</t>
  </si>
  <si>
    <t>CAAGCAGAAGACGGCATACGAGATGGAGGAATGTGACTGGAGTTCA*G</t>
  </si>
  <si>
    <t>iTru7_303_11</t>
  </si>
  <si>
    <t>CAAGCAGAAGACGGCATACGAGATCGAGTTAGGTGACTGGAGTTCA*G</t>
  </si>
  <si>
    <t>iTru7_303_12</t>
  </si>
  <si>
    <t>CAAGCAGAAGACGGCATACGAGATGTCTCATCGTGACTGGAGTTCA*G</t>
  </si>
  <si>
    <t>iTru7_304_01</t>
  </si>
  <si>
    <t>CAAGCAGAAGACGGCATACGAGATAAGCCTGAGTGACTGGAGTTCA*G</t>
  </si>
  <si>
    <t>iTru7_304_02</t>
  </si>
  <si>
    <t>CAAGCAGAAGACGGCATACGAGATACGAGAACGTGACTGGAGTTCA*G</t>
  </si>
  <si>
    <t>iTru7_304_03</t>
  </si>
  <si>
    <t>CAAGCAGAAGACGGCATACGAGATCGATCGATGTGACTGGAGTTCA*G</t>
  </si>
  <si>
    <t>iTru7_304_04</t>
  </si>
  <si>
    <t>CAAGCAGAAGACGGCATACGAGATAACTGAGGGTGACTGGAGTTCA*G</t>
  </si>
  <si>
    <t>iTru7_304_05</t>
  </si>
  <si>
    <t>CAAGCAGAAGACGGCATACGAGATCTAGCAGTGTGACTGGAGTTCA*G</t>
  </si>
  <si>
    <t>iTru7_304_06</t>
  </si>
  <si>
    <t>CAAGCAGAAGACGGCATACGAGATTTCACGGAGTGACTGGAGTTCA*G</t>
  </si>
  <si>
    <t>iTru7_304_07</t>
  </si>
  <si>
    <t>CAAGCAGAAGACGGCATACGAGATACGAATCCGTGACTGGAGTTCA*G</t>
  </si>
  <si>
    <t>iTru7_304_08</t>
  </si>
  <si>
    <t>CAAGCAGAAGACGGCATACGAGATATCTGACCGTGACTGGAGTTCA*G</t>
  </si>
  <si>
    <t>iTru7_304_09</t>
  </si>
  <si>
    <t>CAAGCAGAAGACGGCATACGAGATATCCACGAGTGACTGGAGTTCA*G</t>
  </si>
  <si>
    <t>iTru7_304_10</t>
  </si>
  <si>
    <t>CAAGCAGAAGACGGCATACGAGATTACACACGGTGACTGGAGTTCA*G</t>
  </si>
  <si>
    <t>iTru7_304_11</t>
  </si>
  <si>
    <t>CAAGCAGAAGACGGCATACGAGATTCAGACACGTGACTGGAGTTCA*G</t>
  </si>
  <si>
    <t>iTru7_304_12</t>
  </si>
  <si>
    <t>CAAGCAGAAGACGGCATACGAGATCACGATTCGTGACTGGAGTTCA*G</t>
  </si>
  <si>
    <t>iTru7_305_01</t>
  </si>
  <si>
    <t>CAAGCAGAAGACGGCATACGAGATACTATCGCGTGACTGGAGTTCA*G</t>
  </si>
  <si>
    <t>iTru7_305_02</t>
  </si>
  <si>
    <t>CAAGCAGAAGACGGCATACGAGATCAATAGCCGTGACTGGAGTTCA*G</t>
  </si>
  <si>
    <t>iTru7_305_03</t>
  </si>
  <si>
    <t>CAAGCAGAAGACGGCATACGAGATCCGTAACTGTGACTGGAGTTCA*G</t>
  </si>
  <si>
    <t>iTru7_305_04</t>
  </si>
  <si>
    <t>CAAGCAGAAGACGGCATACGAGATTTCGTACGGTGACTGGAGTTCA*G</t>
  </si>
  <si>
    <t>iTru7_305_05</t>
  </si>
  <si>
    <t>CAAGCAGAAGACGGCATACGAGATATCGTGGTGTGACTGGAGTTCA*G</t>
  </si>
  <si>
    <t>iTru7_305_06</t>
  </si>
  <si>
    <t>CAAGCAGAAGACGGCATACGAGATCGGTAATCGTGACTGGAGTTCA*G</t>
  </si>
  <si>
    <t>iTru7_305_07</t>
  </si>
  <si>
    <t>CAAGCAGAAGACGGCATACGAGATCGTATCTCGTGACTGGAGTTCA*G</t>
  </si>
  <si>
    <t>iTru7_305_08</t>
  </si>
  <si>
    <t>CAAGCAGAAGACGGCATACGAGATTAACGTCGGTGACTGGAGTTCA*G</t>
  </si>
  <si>
    <t>iTru7_305_09</t>
  </si>
  <si>
    <t>CAAGCAGAAGACGGCATACGAGATGACATCTCGTGACTGGAGTTCA*G</t>
  </si>
  <si>
    <t>iTru7_305_10</t>
  </si>
  <si>
    <t>CAAGCAGAAGACGGCATACGAGATCTCCAATCGTGACTGGAGTTCA*G</t>
  </si>
  <si>
    <t>iTru7_305_11</t>
  </si>
  <si>
    <t>CAAGCAGAAGACGGCATACGAGATCGAATTGCGTGACTGGAGTTCA*G</t>
  </si>
  <si>
    <t>iTru7_305_12</t>
  </si>
  <si>
    <t>CAAGCAGAAGACGGCATACGAGATCATTGACGGTGACTGGAGTTCA*G</t>
  </si>
  <si>
    <t>iTru7_401_01</t>
  </si>
  <si>
    <t>CAAGCAGAAGACGGCATACGAGATTCGTGCATGTGACTGGAGTTCA*G</t>
  </si>
  <si>
    <t>iTru7_401_02</t>
  </si>
  <si>
    <t>CAAGCAGAAGACGGCATACGAGATATGGCGATGTGACTGGAGTTCA*G</t>
  </si>
  <si>
    <t>iTru7_401_03</t>
  </si>
  <si>
    <t>CAAGCAGAAGACGGCATACGAGATTTGCGAGAGTGACTGGAGTTCA*G</t>
  </si>
  <si>
    <t>iTru7_401_04</t>
  </si>
  <si>
    <t>CAAGCAGAAGACGGCATACGAGATTCTGTCGTGTGACTGGAGTTCA*G</t>
  </si>
  <si>
    <t>iTru7_401_05</t>
  </si>
  <si>
    <t>CAAGCAGAAGACGGCATACGAGATAGCCGTAAGTGACTGGAGTTCA*G</t>
  </si>
  <si>
    <t>iTru7_401_06</t>
  </si>
  <si>
    <t>CAAGCAGAAGACGGCATACGAGATAAGTCCTCGTGACTGGAGTTCA*G</t>
  </si>
  <si>
    <t>iTru7_401_07</t>
  </si>
  <si>
    <t>CAAGCAGAAGACGGCATACGAGATAGTATGCCGTGACTGGAGTTCA*G</t>
  </si>
  <si>
    <t>iTru7_401_08</t>
  </si>
  <si>
    <t>CAAGCAGAAGACGGCATACGAGATAACCTACGGTGACTGGAGTTCA*G</t>
  </si>
  <si>
    <t>iTru7_401_09</t>
  </si>
  <si>
    <t>CAAGCAGAAGACGGCATACGAGATGCGCATATGTGACTGGAGTTCA*G</t>
  </si>
  <si>
    <t>iTru7_401_10</t>
  </si>
  <si>
    <t>CAAGCAGAAGACGGCATACGAGATCTACATCCGTGACTGGAGTTCA*G</t>
  </si>
  <si>
    <t>iTru7_401_11</t>
  </si>
  <si>
    <t>CAAGCAGAAGACGGCATACGAGATATGACAGGGTGACTGGAGTTCA*G</t>
  </si>
  <si>
    <t>iTru7_401_12</t>
  </si>
  <si>
    <t>CAAGCAGAAGACGGCATACGAGATCATGAGCAGTGACTGGAGTTCA*G</t>
  </si>
  <si>
    <t>iTru7_402_01</t>
  </si>
  <si>
    <t>CAAGCAGAAGACGGCATACGAGATCGTCTTCAGTGACTGGAGTTCA*G</t>
  </si>
  <si>
    <t>iTru7_402_02</t>
  </si>
  <si>
    <t>CAAGCAGAAGACGGCATACGAGATTGCGTAACGTGACTGGAGTTCA*G</t>
  </si>
  <si>
    <t>iTru7_402_03</t>
  </si>
  <si>
    <t>CAAGCAGAAGACGGCATACGAGATGTCTGAGTGTGACTGGAGTTCA*G</t>
  </si>
  <si>
    <t>iTru7_402_04</t>
  </si>
  <si>
    <t>CAAGCAGAAGACGGCATACGAGATATGTGGACGTGACTGGAGTTCA*G</t>
  </si>
  <si>
    <t>iTru7_402_05</t>
  </si>
  <si>
    <t>CAAGCAGAAGACGGCATACGAGATTACTAGCGGTGACTGGAGTTCA*G</t>
  </si>
  <si>
    <t>iTru7_402_06</t>
  </si>
  <si>
    <t>CAAGCAGAAGACGGCATACGAGATTCGGATTCGTGACTGGAGTTCA*G</t>
  </si>
  <si>
    <t>iTru7_402_07</t>
  </si>
  <si>
    <t>CAAGCAGAAGACGGCATACGAGATATCGTCTCGTGACTGGAGTTCA*G</t>
  </si>
  <si>
    <t>iTru7_402_08</t>
  </si>
  <si>
    <t>CAAGCAGAAGACGGCATACGAGATGCCACTTAGTGACTGGAGTTCA*G</t>
  </si>
  <si>
    <t>iTru7_402_09</t>
  </si>
  <si>
    <t>CAAGCAGAAGACGGCATACGAGATACCTCAGTGTGACTGGAGTTCA*G</t>
  </si>
  <si>
    <t>iTru7_402_10</t>
  </si>
  <si>
    <t>CAAGCAGAAGACGGCATACGAGATACGGTACAGTGACTGGAGTTCA*G</t>
  </si>
  <si>
    <t>iTru7_402_11</t>
  </si>
  <si>
    <t>CAAGCAGAAGACGGCATACGAGATTGCTTGCTGTGACTGGAGTTCA*G</t>
  </si>
  <si>
    <t>iTru7_402_12</t>
  </si>
  <si>
    <t>CAAGCAGAAGACGGCATACGAGATACACGAGAGTGACTGGAGTTCA*G</t>
  </si>
  <si>
    <t>iTru7_115_01</t>
  </si>
  <si>
    <t>CAAGCAGAAGACGGCATACGAGATAGACCTTGGTGACTGGAGTTCA*G</t>
  </si>
  <si>
    <t>iTru7_115_02</t>
  </si>
  <si>
    <t>CAAGCAGAAGACGGCATACGAGATCACGTCTAGTGACTGGAGTTCA*G</t>
  </si>
  <si>
    <t>iTru7_115_03</t>
  </si>
  <si>
    <t>CAAGCAGAAGACGGCATACGAGATCTAGCTCAGTGACTGGAGTTCA*G</t>
  </si>
  <si>
    <t>iTru7_115_04</t>
  </si>
  <si>
    <t>CAAGCAGAAGACGGCATACGAGATTGTGTCAGGTGACTGGAGTTCA*G</t>
  </si>
  <si>
    <t>iTru7_115_05</t>
  </si>
  <si>
    <t>CAAGCAGAAGACGGCATACGAGATAAGACCGTGTGACTGGAGTTCA*G</t>
  </si>
  <si>
    <t>iTru7_115_06</t>
  </si>
  <si>
    <t>CAAGCAGAAGACGGCATACGAGATACAACAGCGTGACTGGAGTTCA*G</t>
  </si>
  <si>
    <t>iTru7_115_07</t>
  </si>
  <si>
    <t>CAAGCAGAAGACGGCATACGAGATAGCTAGTGGTGACTGGAGTTCA*G</t>
  </si>
  <si>
    <t>iTru7_115_08</t>
  </si>
  <si>
    <t>CAAGCAGAAGACGGCATACGAGATCTGTACCAGTGACTGGAGTTCA*G</t>
  </si>
  <si>
    <t>iTru7_115_09</t>
  </si>
  <si>
    <t>CAAGCAGAAGACGGCATACGAGATGAAGTGCTGTGACTGGAGTTCA*G</t>
  </si>
  <si>
    <t>iTru7_115_10</t>
  </si>
  <si>
    <t>CAAGCAGAAGACGGCATACGAGATCTGTATGCGTGACTGGAGTTCA*G</t>
  </si>
  <si>
    <t>iTru7_115_11</t>
  </si>
  <si>
    <t>CAAGCAGAAGACGGCATACGAGATGTCCTAAGGTGACTGGAGTTCA*G</t>
  </si>
  <si>
    <t>iTru7_211_01</t>
  </si>
  <si>
    <t>CAAGCAGAAGACGGCATACGAGATCAAGAAGCGTGACTGGAGTTCA*G</t>
  </si>
  <si>
    <t>Note: Index number</t>
  </si>
  <si>
    <t>iTru5_plate_96-1</t>
  </si>
  <si>
    <t>iTru5_001_A</t>
  </si>
  <si>
    <t>AATGATACGGCGACCACCGAGATCTACACACCGACAAACACTCTTTCCCTA*C</t>
  </si>
  <si>
    <t>iTru5_001_B</t>
  </si>
  <si>
    <t>iTru5_001_C</t>
  </si>
  <si>
    <t>iTru5_001_D</t>
  </si>
  <si>
    <t>iTru5_001_E</t>
  </si>
  <si>
    <t>iTru5_001_F</t>
  </si>
  <si>
    <t>iTru5_001_G</t>
  </si>
  <si>
    <t>iTru5_001_H</t>
  </si>
  <si>
    <t>iTru5_002_A</t>
  </si>
  <si>
    <t>iTru5_002_B</t>
  </si>
  <si>
    <t>iTru5_002_C</t>
  </si>
  <si>
    <t>iTru5_002_D</t>
  </si>
  <si>
    <t>iTru5_002_E</t>
  </si>
  <si>
    <t>iTru5_002_F</t>
  </si>
  <si>
    <t>iTru5_002_G</t>
  </si>
  <si>
    <t>iTru5_002_H</t>
  </si>
  <si>
    <t>iTru5_003_A</t>
  </si>
  <si>
    <r>
      <t>iTru5_</t>
    </r>
    <r>
      <rPr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03_B</t>
    </r>
  </si>
  <si>
    <t>iTru5_003_C</t>
  </si>
  <si>
    <t>iTru5_003_D</t>
  </si>
  <si>
    <t>iTru5_003_E</t>
  </si>
  <si>
    <t>iTru5_003_F</t>
  </si>
  <si>
    <t>iTru5_003_G</t>
  </si>
  <si>
    <t>iTru5_003_H</t>
  </si>
  <si>
    <t>iTru5_004_A</t>
  </si>
  <si>
    <t>iTru5_004_B</t>
  </si>
  <si>
    <t>iTru5_004_C</t>
  </si>
  <si>
    <t>iTru5_004_D</t>
  </si>
  <si>
    <t>iTru5_004_E</t>
  </si>
  <si>
    <t>iTru5_004_F</t>
  </si>
  <si>
    <t>iTru5_004_G</t>
  </si>
  <si>
    <t>iTru5_004_H</t>
  </si>
  <si>
    <t>iTru5_005_A</t>
  </si>
  <si>
    <t>iTru5_005_B</t>
  </si>
  <si>
    <t>iTru5_005_C</t>
  </si>
  <si>
    <t>iTru5_005_D</t>
  </si>
  <si>
    <t>iTru5_005_E</t>
  </si>
  <si>
    <t>iTru5_005_F</t>
  </si>
  <si>
    <t>iTru5_005_G</t>
  </si>
  <si>
    <t>iTru5_005_H</t>
  </si>
  <si>
    <t>iTru5_006_A</t>
  </si>
  <si>
    <t>iTru5_006_B</t>
  </si>
  <si>
    <t>iTru5_006_C</t>
  </si>
  <si>
    <t>iTru5_006_D</t>
  </si>
  <si>
    <t>iTru5_006_E</t>
  </si>
  <si>
    <t>iTru5_006_F</t>
  </si>
  <si>
    <t>iTru5_006_G</t>
  </si>
  <si>
    <t>iTru5_006_H</t>
  </si>
  <si>
    <t>iTru5_007_A</t>
  </si>
  <si>
    <t>AATGATACGGCGACCACCGAGATCTACACAAGACACCACACTCTTTCCCTA*C</t>
  </si>
  <si>
    <t>iTru5_007_B</t>
  </si>
  <si>
    <t>AATGATACGGCGACCACCGAGATCTACACGATACCTGACACTCTTTCCCTA*C</t>
  </si>
  <si>
    <t>iTru5_007_C</t>
  </si>
  <si>
    <t>AATGATACGGCGACCACCGAGATCTACACAACCGAACACACTCTTTCCCTA*C</t>
  </si>
  <si>
    <t>iTru5_007_D</t>
  </si>
  <si>
    <t>AATGATACGGCGACCACCGAGATCTACACGCTGAATCACACTCTTTCCCTA*C</t>
  </si>
  <si>
    <t>iTru5_007_E</t>
  </si>
  <si>
    <t>AATGATACGGCGACCACCGAGATCTACACAGCTAGTGACACTCTTTCCCTA*C</t>
  </si>
  <si>
    <t>iTru5_007_F</t>
  </si>
  <si>
    <t>AATGATACGGCGACCACCGAGATCTACACCTAGCTCAACACTCTTTCCCTA*C</t>
  </si>
  <si>
    <t>iTru5_007_G</t>
  </si>
  <si>
    <t>AATGATACGGCGACCACCGAGATCTACACGTTAAGCGACACTCTTTCCCTA*C</t>
  </si>
  <si>
    <t>iTru5_007_H</t>
  </si>
  <si>
    <t>AATGATACGGCGACCACCGAGATCTACACCGATTGGAACACTCTTTCCCTA*C</t>
  </si>
  <si>
    <t>iTru5_008_A</t>
  </si>
  <si>
    <t>AATGATACGGCGACCACCGAGATCTACACCATCTGCTACACTCTTTCCCTA*C</t>
  </si>
  <si>
    <t>iTru5_008_B</t>
  </si>
  <si>
    <t>AATGATACGGCGACCACCGAGATCTACACACCTCTTCACACTCTTTCCCTA*C</t>
  </si>
  <si>
    <t>iTru5_008_C</t>
  </si>
  <si>
    <t>AATGATACGGCGACCACCGAGATCTACACATCGCAACACACTCTTTCCCTA*C</t>
  </si>
  <si>
    <t>iTru5_008_D</t>
  </si>
  <si>
    <t>AATGATACGGCGACCACCGAGATCTACACAGTTGTGCACACTCTTTCCCTA*C</t>
  </si>
  <si>
    <t>iTru5_008_E</t>
  </si>
  <si>
    <t>AATGATACGGCGACCACCGAGATCTACACGAACGAAGACACTCTTTCCCTA*C</t>
  </si>
  <si>
    <t>iTru5_008_F</t>
  </si>
  <si>
    <t>AATGATACGGCGACCACCGAGATCTACACGGAAGAGAACACTCTTTCCCTA*C</t>
  </si>
  <si>
    <t>iTru5_008_G</t>
  </si>
  <si>
    <t>AATGATACGGCGACCACCGAGATCTACACGTCATCGTACACTCTTTCCCTA*C</t>
  </si>
  <si>
    <t>iTru5_008_H</t>
  </si>
  <si>
    <t>AATGATACGGCGACCACCGAGATCTACACCCAACGAAACACTCTTTCCCTA*C</t>
  </si>
  <si>
    <t>iTru5_009_A</t>
  </si>
  <si>
    <t>AATGATACGGCGACCACCGAGATCTACACCTCTCAGAACACTCTTTCCCTA*C</t>
  </si>
  <si>
    <t>iTru5_009_B</t>
  </si>
  <si>
    <t>AATGATACGGCGACCACCGAGATCTACACACGGACTTACACTCTTTCCCTA*C</t>
  </si>
  <si>
    <t>iTru5_009_C</t>
  </si>
  <si>
    <t>AATGATACGGCGACCACCGAGATCTACACGTTGCTGTACACTCTTTCCCTA*C</t>
  </si>
  <si>
    <t>iTru5_009_D</t>
  </si>
  <si>
    <t>AATGATACGGCGACCACCGAGATCTACACTGTCGACTACACTCTTTCCCTA*C</t>
  </si>
  <si>
    <t>iTru5_009_E</t>
  </si>
  <si>
    <t>AATGATACGGCGACCACCGAGATCTACACCGTCTAACACACTCTTTCCCTA*C</t>
  </si>
  <si>
    <t>iTru5_009_F</t>
  </si>
  <si>
    <t>AATGATACGGCGACCACCGAGATCTACACAACACTGGACACTCTTTCCCTA*C</t>
  </si>
  <si>
    <t>iTru5_009_G</t>
  </si>
  <si>
    <t>AATGATACGGCGACCACCGAGATCTACACTCAGACACACACTCTTTCCCTA*C</t>
  </si>
  <si>
    <t>iTru5_009_H</t>
  </si>
  <si>
    <t>AATGATACGGCGACCACCGAGATCTACACAGAAGGACACACTCTTTCCCTA*C</t>
  </si>
  <si>
    <t>iTru5_010_A</t>
  </si>
  <si>
    <t>AATGATACGGCGACCACCGAGATCTACACTCGTCTGAACACTCTTTCCCTA*C</t>
  </si>
  <si>
    <t>iTru5_010_B</t>
  </si>
  <si>
    <t>AATGATACGGCGACCACCGAGATCTACACCATGTGTGACACTCTTTCCCTA*C</t>
  </si>
  <si>
    <t>iTru5_010_C</t>
  </si>
  <si>
    <t>AATGATACGGCGACCACCGAGATCTACACTCTAGTCCACACTCTTTCCCTA*C</t>
  </si>
  <si>
    <t>iTru5_010_D</t>
  </si>
  <si>
    <t>AATGATACGGCGACCACCGAGATCTACACAAGGCTCTACACTCTTTCCCTA*C</t>
  </si>
  <si>
    <t>iTru5_010_E</t>
  </si>
  <si>
    <t>AATGATACGGCGACCACCGAGATCTACACAACCAGAGACACTCTTTCCCTA*C</t>
  </si>
  <si>
    <t>iTru5_010_F</t>
  </si>
  <si>
    <t>AATGATACGGCGACCACCGAGATCTACACACTATCGCACACTCTTTCCCTA*C</t>
  </si>
  <si>
    <t>iTru5_010_G</t>
  </si>
  <si>
    <t>AATGATACGGCGACCACCGAGATCTACACGTCCTAAGACACTCTTTCCCTA*C</t>
  </si>
  <si>
    <t>iTru5_010_H</t>
  </si>
  <si>
    <t>AATGATACGGCGACCACCGAGATCTACACTGACCGTTACACTCTTTCCCTA*C</t>
  </si>
  <si>
    <t>iTru5_011_A</t>
  </si>
  <si>
    <t>AATGATACGGCGACCACCGAGATCTACACCAATAGCCACACTCTTTCCCTA*C</t>
  </si>
  <si>
    <t>iTru5_011_B</t>
  </si>
  <si>
    <t>AATGATACGGCGACCACCGAGATCTACACTGCCTCAAACACTCTTTCCCTA*C</t>
  </si>
  <si>
    <t>iTru5_011_C</t>
  </si>
  <si>
    <t>AATGATACGGCGACCACCGAGATCTACACGACGAACTACACTCTTTCCCTA*C</t>
  </si>
  <si>
    <t>iTru5_011_D</t>
  </si>
  <si>
    <t>AATGATACGGCGACCACCGAGATCTACACCCTAACAGACACTCTTTCCCTA*C</t>
  </si>
  <si>
    <t>iTru5_011_E</t>
  </si>
  <si>
    <t>AATGATACGGCGACCACCGAGATCTACACCGCCTTATACACTCTTTCCCTA*C</t>
  </si>
  <si>
    <t>iTru5_011_F</t>
  </si>
  <si>
    <t>AATGATACGGCGACCACCGAGATCTACACACAACAGCACACTCTTTCCCTA*C</t>
  </si>
  <si>
    <t>iTru5_011_G</t>
  </si>
  <si>
    <t>AATGATACGGCGACCACCGAGATCTACACAGACCTTGACACTCTTTCCCTA*C</t>
  </si>
  <si>
    <t>iTru5_011_H</t>
  </si>
  <si>
    <t>AATGATACGGCGACCACCGAGATCTACACGCGTTAGAACACTCTTTCCCTA*C</t>
  </si>
  <si>
    <t>iTru5_012_A</t>
  </si>
  <si>
    <t>AATGATACGGCGACCACCGAGATCTACACCATTCGTCACACTCTTTCCCTA*C</t>
  </si>
  <si>
    <t>iTru5_012_B</t>
  </si>
  <si>
    <t>AATGATACGGCGACCACCGAGATCTACACATCTGACCACACTCTTTCCCTA*C</t>
  </si>
  <si>
    <t>iTru5_012_C</t>
  </si>
  <si>
    <t>AATGATACGGCGACCACCGAGATCTACACTTCGTACGACACTCTTTCCCTA*C</t>
  </si>
  <si>
    <t>iTru5_012_D</t>
  </si>
  <si>
    <t>AATGATACGGCGACCACCGAGATCTACACAAGACGAGACACTCTTTCCCTA*C</t>
  </si>
  <si>
    <t>iTru5_012_E</t>
  </si>
  <si>
    <t>AATGATACGGCGACCACCGAGATCTACACCTCGTTCTACACTCTTTCCCTA*C</t>
  </si>
  <si>
    <t>iTru5_012_F</t>
  </si>
  <si>
    <t>AATGATACGGCGACCACCGAGATCTACACTGTGGCTTACACTCTTTCCCTA*C</t>
  </si>
  <si>
    <t>iTru5_012_G</t>
  </si>
  <si>
    <t>AATGATACGGCGACCACCGAGATCTACACAGACATGCACACTCTTTCCCTA*C</t>
  </si>
  <si>
    <t>iTru5_012_H</t>
  </si>
  <si>
    <t>AATGATACGGCGACCACCGAGATCTACACTCTAGGAGACACTCTTTCCCTA*C</t>
  </si>
  <si>
    <t>iTru5_plate_96-2</t>
  </si>
  <si>
    <t>iTru5_013_A</t>
  </si>
  <si>
    <t>AATGATACGGCGACCACCGAGATCTACACGGTATAGGACACTCTTTCCCTA*C</t>
  </si>
  <si>
    <t>iTru5_013_B</t>
  </si>
  <si>
    <t>AATGATACGGCGACCACCGAGATCTACACCATTGACGACACTCTTTCCCTA*C</t>
  </si>
  <si>
    <t>iTru5_013_C</t>
  </si>
  <si>
    <t>AATGATACGGCGACCACCGAGATCTACACCGCAATGTACACTCTTTCCCTA*C</t>
  </si>
  <si>
    <t>iTru5_013_D</t>
  </si>
  <si>
    <t>AATGATACGGCGACCACCGAGATCTACACATCCACGAACACTCTTTCCCTA*C</t>
  </si>
  <si>
    <t>iTru5_013_E</t>
  </si>
  <si>
    <t>AATGATACGGCGACCACCGAGATCTACACCTCCTGAAACACTCTTTCCCTA*C</t>
  </si>
  <si>
    <t>iTru5_013_F</t>
  </si>
  <si>
    <t>AATGATACGGCGACCACCGAGATCTACACTCGATGACACACTCTTTCCCTA*C</t>
  </si>
  <si>
    <t>iTru5_013_G</t>
  </si>
  <si>
    <t>AATGATACGGCGACCACCGAGATCTACACGAACCTTCACACTCTTTCCCTA*C</t>
  </si>
  <si>
    <t>iTru5_013_H</t>
  </si>
  <si>
    <t>AATGATACGGCGACCACCGAGATCTACACGCTTCACAACACTCTTTCCCTA*C</t>
  </si>
  <si>
    <t>iTru5_014_A</t>
  </si>
  <si>
    <t>AATGATACGGCGACCACCGAGATCTACACTCCGATCAACACTCTTTCCCTA*C</t>
  </si>
  <si>
    <t>iTru5_014_B</t>
  </si>
  <si>
    <t>AATGATACGGCGACCACCGAGATCTACACGGTGATGAACACTCTTTCCCTA*C</t>
  </si>
  <si>
    <t>iTru5_014_C</t>
  </si>
  <si>
    <t>AATGATACGGCGACCACCGAGATCTACACAACAAGGCACACTCTTTCCCTA*C</t>
  </si>
  <si>
    <t>iTru5_014_D</t>
  </si>
  <si>
    <t>AATGATACGGCGACCACCGAGATCTACACACAGTTCGACACTCTTTCCCTA*C</t>
  </si>
  <si>
    <t>iTru5_014_E</t>
  </si>
  <si>
    <t>AATGATACGGCGACCACCGAGATCTACACAATCGCTGACACTCTTTCCCTA*C</t>
  </si>
  <si>
    <t>iTru5_014_F</t>
  </si>
  <si>
    <t>AATGATACGGCGACCACCGAGATCTACACCCAACACTACACTCTTTCCCTA*C</t>
  </si>
  <si>
    <t>iTru5_014_G</t>
  </si>
  <si>
    <t>AATGATACGGCGACCACCGAGATCTACACGGAACATGACACTCTTTCCCTA*C</t>
  </si>
  <si>
    <t>iTru5_014_H</t>
  </si>
  <si>
    <t>AATGATACGGCGACCACCGAGATCTACACCTTCGGTTACACTCTTTCCCTA*C</t>
  </si>
  <si>
    <t>iTru5_015_A</t>
  </si>
  <si>
    <t>AATGATACGGCGACCACCGAGATCTACACCGACCTAAACACTCTTTCCCTA*C</t>
  </si>
  <si>
    <t>iTru5_015_B</t>
  </si>
  <si>
    <t>AATGATACGGCGACCACCGAGATCTACACAACCGTGTACACTCTTTCCCTA*C</t>
  </si>
  <si>
    <t>iTru5_015_C</t>
  </si>
  <si>
    <t>AATGATACGGCGACCACCGAGATCTACACACCATGTCACACTCTTTCCCTA*C</t>
  </si>
  <si>
    <t>iTru5_015_D</t>
  </si>
  <si>
    <t>AATGATACGGCGACCACCGAGATCTACACACAAGACGACACTCTTTCCCTA*C</t>
  </si>
  <si>
    <t>iTru5_015_E</t>
  </si>
  <si>
    <t>AATGATACGGCGACCACCGAGATCTACACTGATAGGCACACTCTTTCCCTA*C</t>
  </si>
  <si>
    <t>iTru5_015_F</t>
  </si>
  <si>
    <t>AATGATACGGCGACCACCGAGATCTACACCTTCACTGACACTCTTTCCCTA*C</t>
  </si>
  <si>
    <t>iTru5_015_G</t>
  </si>
  <si>
    <t>AATGATACGGCGACCACCGAGATCTACACGCCTATGTACACTCTTTCCCTA*C</t>
  </si>
  <si>
    <t>iTru5_015_H</t>
  </si>
  <si>
    <t>AATGATACGGCGACCACCGAGATCTACACCATGGATCACACTCTTTCCCTA*C</t>
  </si>
  <si>
    <t>iTru5_016_A</t>
  </si>
  <si>
    <t>AATGATACGGCGACCACCGAGATCTACACGACATCTCACACTCTTTCCCTA*C</t>
  </si>
  <si>
    <t>iTru5_016_B</t>
  </si>
  <si>
    <t>AATGATACGGCGACCACCGAGATCTACACCCTATTGGACACTCTTTCCCTA*C</t>
  </si>
  <si>
    <t>iTru5_016_C</t>
  </si>
  <si>
    <t>AATGATACGGCGACCACCGAGATCTACACAATCCAGCACACTCTTTCCCTA*C</t>
  </si>
  <si>
    <t>iTru5_016_D</t>
  </si>
  <si>
    <t>AATGATACGGCGACCACCGAGATCTACACATCGTGGTACACTCTTTCCCTA*C</t>
  </si>
  <si>
    <t>iTru5_016_E</t>
  </si>
  <si>
    <t>AATGATACGGCGACCACCGAGATCTACACATGCGTCAACACTCTTTCCCTA*C</t>
  </si>
  <si>
    <t>iTru5_016_F</t>
  </si>
  <si>
    <t>AATGATACGGCGACCACCGAGATCTACACCGATGTTCACACTCTTTCCCTA*C</t>
  </si>
  <si>
    <t>iTru5_016_G</t>
  </si>
  <si>
    <t>AATGATACGGCGACCACCGAGATCTACACCCGTAACTACACTCTTTCCCTA*C</t>
  </si>
  <si>
    <t>iTru5_016_H</t>
  </si>
  <si>
    <t>AATGATACGGCGACCACCGAGATCTACACGTCAACAGACACTCTTTCCCTA*C</t>
  </si>
  <si>
    <t>iTru5_017_A</t>
  </si>
  <si>
    <t>AATGATACGGCGACCACCGAGATCTACACCCAGTATCACACTCTTTCCCTA*C</t>
  </si>
  <si>
    <t>iTru5_017_B</t>
  </si>
  <si>
    <t>AATGATACGGCGACCACCGAGATCTACACTCAGTAGGACACTCTTTCCCTA*C</t>
  </si>
  <si>
    <t>iTru5_017_C</t>
  </si>
  <si>
    <t>AATGATACGGCGACCACCGAGATCTACACTTGCAACGACACTCTTTCCCTA*C</t>
  </si>
  <si>
    <t>iTru5_017_D</t>
  </si>
  <si>
    <t>AATGATACGGCGACCACCGAGATCTACACAGTCAGGTACACTCTTTCCCTA*C</t>
  </si>
  <si>
    <t>iTru5_017_E</t>
  </si>
  <si>
    <t>AATGATACGGCGACCACCGAGATCTACACCAGCATACACACTCTTTCCCTA*C</t>
  </si>
  <si>
    <t>iTru5_017_F</t>
  </si>
  <si>
    <t>AATGATACGGCGACCACCGAGATCTACACACCGGTTAACACTCTTTCCCTA*C</t>
  </si>
  <si>
    <t>iTru5_017_G</t>
  </si>
  <si>
    <t>AATGATACGGCGACCACCGAGATCTACACCGGATCAAACACTCTTTCCCTA*C</t>
  </si>
  <si>
    <t>iTru5_017_H</t>
  </si>
  <si>
    <t>AATGATACGGCGACCACCGAGATCTACACAATTCCGGACACTCTTTCCCTA*C</t>
  </si>
  <si>
    <t>iTru5_018_A</t>
  </si>
  <si>
    <t>AATGATACGGCGACCACCGAGATCTACACACGCTTCTACACTCTTTCCCTA*C</t>
  </si>
  <si>
    <t>iTru5_018_B</t>
  </si>
  <si>
    <t>AATGATACGGCGACCACCGAGATCTACACTATGCGGTACACTCTTTCCCTA*C</t>
  </si>
  <si>
    <t>iTru5_018_C</t>
  </si>
  <si>
    <t>AATGATACGGCGACCACCGAGATCTACACACCTTCGAACACTCTTTCCCTA*C</t>
  </si>
  <si>
    <t>iTru5_018_D</t>
  </si>
  <si>
    <t>AATGATACGGCGACCACCGAGATCTACACCATCAACCACACTCTTTCCCTA*C</t>
  </si>
  <si>
    <t>iTru5_018_E</t>
  </si>
  <si>
    <t>AATGATACGGCGACCACCGAGATCTACACAAGTGCAGACACTCTTTCCCTA*C</t>
  </si>
  <si>
    <t>iTru5_018_F</t>
  </si>
  <si>
    <t>AATGATACGGCGACCACCGAGATCTACACCTTACAGCACACTCTTTCCCTA*C</t>
  </si>
  <si>
    <t>iTru5_018_G</t>
  </si>
  <si>
    <t>AATGATACGGCGACCACCGAGATCTACACCCACATTGACACTCTTTCCCTA*C</t>
  </si>
  <si>
    <t>iTru5_018_H</t>
  </si>
  <si>
    <t>AATGATACGGCGACCACCGAGATCTACACGGCGAATAACACTCTTTCCCTA*C</t>
  </si>
  <si>
    <t>iTru5_019_A</t>
  </si>
  <si>
    <t>AATGATACGGCGACCACCGAGATCTACACAACGCACAACACTCTTTCCCTA*C</t>
  </si>
  <si>
    <t>iTru5_019_B</t>
  </si>
  <si>
    <t>AATGATACGGCGACCACCGAGATCTACACATGCCTAGACACTCTTTCCCTA*C</t>
  </si>
  <si>
    <t>iTru5_019_C</t>
  </si>
  <si>
    <t>AATGATACGGCGACCACCGAGATCTACACCATACGGAACACTCTTTCCCTA*C</t>
  </si>
  <si>
    <t>iTru5_019_D</t>
  </si>
  <si>
    <t>AATGATACGGCGACCACCGAGATCTACACGGTCACTAACACTCTTTCCCTA*C</t>
  </si>
  <si>
    <t>iTru5_019_E</t>
  </si>
  <si>
    <t>AATGATACGGCGACCACCGAGATCTACACGTATTCCGACACTCTTTCCCTA*C</t>
  </si>
  <si>
    <t>iTru5_019_F</t>
  </si>
  <si>
    <t>AATGATACGGCGACCACCGAGATCTACACTGGCTCTTACACTCTTTCCCTA*C</t>
  </si>
  <si>
    <t>iTru5_019_G</t>
  </si>
  <si>
    <t>AATGATACGGCGACCACCGAGATCTACACCTCTATCGACACTCTTTCCCTA*C</t>
  </si>
  <si>
    <t>iTru5_019_H</t>
  </si>
  <si>
    <t>AATGATACGGCGACCACCGAGATCTACACAGGAGGTTACACTCTTTCCCTA*C</t>
  </si>
  <si>
    <t>iTru5_020_A</t>
  </si>
  <si>
    <t>AATGATACGGCGACCACCGAGATCTACACTGATCACGACACTCTTTCCCTA*C</t>
  </si>
  <si>
    <t>iTru5_020_B</t>
  </si>
  <si>
    <t>AATGATACGGCGACCACCGAGATCTACACCTAGCAGTACACTCTTTCCCTA*C</t>
  </si>
  <si>
    <t>iTru5_020_C</t>
  </si>
  <si>
    <t>AATGATACGGCGACCACCGAGATCTACACGACCGATAACACTCTTTCCCTA*C</t>
  </si>
  <si>
    <t>iTru5_020_D</t>
  </si>
  <si>
    <t>AATGATACGGCGACCACCGAGATCTACACCGGCATTAACACTCTTTCCCTA*C</t>
  </si>
  <si>
    <t>iTru5_020_E</t>
  </si>
  <si>
    <t>AATGATACGGCGACCACCGAGATCTACACGTGATCCAACACTCTTTCCCTA*C</t>
  </si>
  <si>
    <t>iTru5_020_F</t>
  </si>
  <si>
    <t>AATGATACGGCGACCACCGAGATCTACACAAGACCGTACACTCTTTCCCTA*C</t>
  </si>
  <si>
    <t>iTru5_020_G</t>
  </si>
  <si>
    <t>AATGATACGGCGACCACCGAGATCTACACTGTGTCAGACACTCTTTCCCTA*C</t>
  </si>
  <si>
    <t>iTru5_020_H</t>
  </si>
  <si>
    <t>AATGATACGGCGACCACCGAGATCTACACACTCTGAGACACTCTTTCCCTA*C</t>
  </si>
  <si>
    <t>iTru5_021_A</t>
  </si>
  <si>
    <t>AATGATACGGCGACCACCGAGATCTACACGCGTATCAACACTCTTTCCCTA*C</t>
  </si>
  <si>
    <t>iTru5_021_B</t>
  </si>
  <si>
    <t>AATGATACGGCGACCACCGAGATCTACACAGGTCAACACACTCTTTCCCTA*C</t>
  </si>
  <si>
    <t>iTru5_021_C</t>
  </si>
  <si>
    <t>AATGATACGGCGACCACCGAGATCTACACAAGCTGGTACACTCTTTCCCTA*C</t>
  </si>
  <si>
    <t>iTru5_021_D</t>
  </si>
  <si>
    <t>AATGATACGGCGACCACCGAGATCTACACACTCGATCACACTCTTTCCCTA*C</t>
  </si>
  <si>
    <t>iTru5_021_E</t>
  </si>
  <si>
    <t>AATGATACGGCGACCACCGAGATCTACACTATGGCACACACTCTTTCCCTA*C</t>
  </si>
  <si>
    <t>iTru5_021_F</t>
  </si>
  <si>
    <t>AATGATACGGCGACCACCGAGATCTACACGGACATCAACACTCTTTCCCTA*C</t>
  </si>
  <si>
    <t>iTru5_021_G</t>
  </si>
  <si>
    <t>AATGATACGGCGACCACCGAGATCTACACCGCAACTAACACTCTTTCCCTA*C</t>
  </si>
  <si>
    <t>iTru5_021_H</t>
  </si>
  <si>
    <t>AATGATACGGCGACCACCGAGATCTACACGCCTTCTTACACTCTTTCCCTA*C</t>
  </si>
  <si>
    <t>iTru5_022_A</t>
  </si>
  <si>
    <t>AATGATACGGCGACCACCGAGATCTACACGTGTCCTTACACTCTTTCCCTA*C</t>
  </si>
  <si>
    <t>iTru5_022_B</t>
  </si>
  <si>
    <t>AATGATACGGCGACCACCGAGATCTACACGAACGTGAACACTCTTTCCCTA*C</t>
  </si>
  <si>
    <t>iTru5_022_C</t>
  </si>
  <si>
    <t>AATGATACGGCGACCACCGAGATCTACACACACCTCAACACTCTTTCCCTA*C</t>
  </si>
  <si>
    <t>iTru5_022_D</t>
  </si>
  <si>
    <t>AATGATACGGCGACCACCGAGATCTACACATAGGTCCACACTCTTTCCCTA*C</t>
  </si>
  <si>
    <t>iTru5_022_E</t>
  </si>
  <si>
    <t>AATGATACGGCGACCACCGAGATCTACACACCATAGGACACTCTTTCCCTA*C</t>
  </si>
  <si>
    <t>iTru5_022_F</t>
  </si>
  <si>
    <t>AATGATACGGCGACCACCGAGATCTACACTTGGTGCAACACTCTTTCCCTA*C</t>
  </si>
  <si>
    <t>iTru5_022_G</t>
  </si>
  <si>
    <t>AATGATACGGCGACCACCGAGATCTACACGATCAGACACACTCTTTCCCTA*C</t>
  </si>
  <si>
    <t>iTru5_022_H</t>
  </si>
  <si>
    <t>AATGATACGGCGACCACCGAGATCTACACTGGACCATACACTCTTTCCCTA*C</t>
  </si>
  <si>
    <t>iTru5_023_A</t>
  </si>
  <si>
    <t>AATGATACGGCGACCACCGAGATCTACACGGTAACGTACACTCTTTCCCTA*C</t>
  </si>
  <si>
    <t>iTru5_023_B</t>
  </si>
  <si>
    <t>AATGATACGGCGACCACCGAGATCTACACATCATGCGACACTCTTTCCCTA*C</t>
  </si>
  <si>
    <t>iTru5_023_C</t>
  </si>
  <si>
    <t>AATGATACGGCGACCACCGAGATCTACACCGGAGTATACACTCTTTCCCTA*C</t>
  </si>
  <si>
    <t>iTru5_023_D</t>
  </si>
  <si>
    <t>AATGATACGGCGACCACCGAGATCTACACCAGTCACAACACTCTTTCCCTA*C</t>
  </si>
  <si>
    <t>iTru5_023_E</t>
  </si>
  <si>
    <t>AATGATACGGCGACCACCGAGATCTACACCTCCAATCACACTCTTTCCCTA*C</t>
  </si>
  <si>
    <t>iTru5_023_F</t>
  </si>
  <si>
    <t>AATGATACGGCGACCACCGAGATCTACACAAGCGTTCACACTCTTTCCCTA*C</t>
  </si>
  <si>
    <t>iTru5_023_G</t>
  </si>
  <si>
    <t>AATGATACGGCGACCACCGAGATCTACACATTCCGCTACACTCTTTCCCTA*C</t>
  </si>
  <si>
    <t>iTru5_023_H</t>
  </si>
  <si>
    <t>AATGATACGGCGACCACCGAGATCTACACGCATAGTCACACTCTTTCCCTA*C</t>
  </si>
  <si>
    <t>iTru5_024_A</t>
  </si>
  <si>
    <t>AATGATACGGCGACCACCGAGATCTACACCGAGAGAAACACTCTTTCCCTA*C</t>
  </si>
  <si>
    <t>iTru5_024_B</t>
  </si>
  <si>
    <t>AATGATACGGCGACCACCGAGATCTACACCAACGAGTACACTCTTTCCCTA*C</t>
  </si>
  <si>
    <t>iTru5_024_C</t>
  </si>
  <si>
    <t>AATGATACGGCGACCACCGAGATCTACACCTCGACTTACACTCTTTCCCTA*C</t>
  </si>
  <si>
    <t>iTru5_024_D</t>
  </si>
  <si>
    <t>AATGATACGGCGACCACCGAGATCTACACTAGTGGTGACACTCTTTCCCTA*C</t>
  </si>
  <si>
    <t>iTru5_024_E</t>
  </si>
  <si>
    <t>AATGATACGGCGACCACCGAGATCTACACAGATACGGACACTCTTTCCCTA*C</t>
  </si>
  <si>
    <t>iTru5_024_F</t>
  </si>
  <si>
    <t>AATGATACGGCGACCACCGAGATCTACACACTCTCCAACACTCTTTCCCTA*C</t>
  </si>
  <si>
    <t>iTru5_024_G</t>
  </si>
  <si>
    <t>AATGATACGGCGACCACCGAGATCTACACATCCTTCCACACTCTTTCCCTA*C</t>
  </si>
  <si>
    <t>iTru5_024_H</t>
  </si>
  <si>
    <t>AATGATACGGCGACCACCGAGATCTACACTACACACGACACTCTTTCCCTA*C</t>
  </si>
  <si>
    <t>iTru5_plate_96-3</t>
  </si>
  <si>
    <t>iTru5_101_A</t>
  </si>
  <si>
    <t>AATGATACGGCGACCACCGAGATCTACACAACAACCGACACTCTTTCCCTA*C</t>
  </si>
  <si>
    <t>iTru5_101_B</t>
  </si>
  <si>
    <t>AATGATACGGCGACCACCGAGATCTACACGGTTGGTAACACTCTTTCCCTA*C</t>
  </si>
  <si>
    <t>iTru5_101_C</t>
  </si>
  <si>
    <t>AATGATACGGCGACCACCGAGATCTACACAACAGCGAACACTCTTTCCCTA*C</t>
  </si>
  <si>
    <t>iTru5_101_D</t>
  </si>
  <si>
    <t>AATGATACGGCGACCACCGAGATCTACACGGTTAGCTACACTCTTTCCCTA*C</t>
  </si>
  <si>
    <t>iTru5_101_E</t>
  </si>
  <si>
    <t>AATGATACGGCGACCACCGAGATCTACACAACAGTCCACACTCTTTCCCTA*C</t>
  </si>
  <si>
    <t>iTru5_101_F</t>
  </si>
  <si>
    <t>AATGATACGGCGACCACCGAGATCTACACTTGGACTGACACTCTTTCCCTA*C</t>
  </si>
  <si>
    <t>iTru5_101_G</t>
  </si>
  <si>
    <t>AATGATACGGCGACCACCGAGATCTACACAACTGAGGACACTCTTTCCCTA*C</t>
  </si>
  <si>
    <t>iTru5_101_H</t>
  </si>
  <si>
    <t>AATGATACGGCGACCACCGAGATCTACACTGGAAGCAACACTCTTTCCCTA*C</t>
  </si>
  <si>
    <t>iTru5_102_A</t>
  </si>
  <si>
    <t>AATGATACGGCGACCACCGAGATCTACACAAGCCTGAACACTCTTTCCCTA*C</t>
  </si>
  <si>
    <t>iTru5_102_B</t>
  </si>
  <si>
    <t>AATGATACGGCGACCACCGAGATCTACACGGAGGAATACACTCTTTCCCTA*C</t>
  </si>
  <si>
    <t>iTru5_102_C</t>
  </si>
  <si>
    <t>AATGATACGGCGACCACCGAGATCTACACAAGCGACTACACTCTTTCCCTA*C</t>
  </si>
  <si>
    <t>iTru5_102_D</t>
  </si>
  <si>
    <t>AATGATACGGCGACCACCGAGATCTACACGTAGCGTAACACTCTTTCCCTA*C</t>
  </si>
  <si>
    <t>iTru5_102_E</t>
  </si>
  <si>
    <t>AATGATACGGCGACCACCGAGATCTACACAAGCTCACACACTCTTTCCCTA*C</t>
  </si>
  <si>
    <t>iTru5_102_F</t>
  </si>
  <si>
    <t>AATGATACGGCGACCACCGAGATCTACACGTCGATTGACACTCTTTCCCTA*C</t>
  </si>
  <si>
    <t>iTru5_102_G</t>
  </si>
  <si>
    <t>AATGATACGGCGACCACCGAGATCTACACAAGGAAGGACACTCTTTCCCTA*C</t>
  </si>
  <si>
    <t>iTru5_102_H</t>
  </si>
  <si>
    <t>AATGATACGGCGACCACCGAGATCTACACGTCAGTCAACACTCTTTCCCTA*C</t>
  </si>
  <si>
    <t>iTru5_103_A</t>
  </si>
  <si>
    <t>AATGATACGGCGACCACCGAGATCTACACAAGGACCAACACTCTTTCCCTA*C</t>
  </si>
  <si>
    <t>iTru5_103_B</t>
  </si>
  <si>
    <t>AATGATACGGCGACCACCGAGATCTACACGTAAGGTGACACTCTTTCCCTA*C</t>
  </si>
  <si>
    <t>iTru5_103_C</t>
  </si>
  <si>
    <t>AATGATACGGCGACCACCGAGATCTACACAAGGCGTAACACTCTTTCCCTA*C</t>
  </si>
  <si>
    <t>iTru5_103_D</t>
  </si>
  <si>
    <t>AATGATACGGCGACCACCGAGATCTACACGGACTACTACACTCTTTCCCTA*C</t>
  </si>
  <si>
    <t>iTru5_103_E</t>
  </si>
  <si>
    <t>AATGATACGGCGACCACCGAGATCTACACAAGTCCTCACACTCTTTCCCTA*C</t>
  </si>
  <si>
    <t>iTru5_103_F</t>
  </si>
  <si>
    <t>AATGATACGGCGACCACCGAGATCTACACGGCATTCTACACTCTTTCCCTA*C</t>
  </si>
  <si>
    <t>iTru5_103_G</t>
  </si>
  <si>
    <t>AATGATACGGCGACCACCGAGATCTACACAATGGTCGACACTCTTTCCCTA*C</t>
  </si>
  <si>
    <t>iTru5_103_H</t>
  </si>
  <si>
    <t>AATGATACGGCGACCACCGAGATCTACACGTAACCGAACACTCTTTCCCTA*C</t>
  </si>
  <si>
    <t>iTru5_104_A</t>
  </si>
  <si>
    <t>AATGATACGGCGACCACCGAGATCTACACACAACGTGACACTCTTTCCCTA*C</t>
  </si>
  <si>
    <t>iTru5_104_B</t>
  </si>
  <si>
    <t>AATGATACGGCGACCACCGAGATCTACACGGTGTACAACACTCTTTCCCTA*C</t>
  </si>
  <si>
    <t>iTru5_104_C</t>
  </si>
  <si>
    <t>AATGATACGGCGACCACCGAGATCTACACACACCGATACACTCTTTCCCTA*C</t>
  </si>
  <si>
    <t>iTru5_104_D</t>
  </si>
  <si>
    <t>AATGATACGGCGACCACCGAGATCTACACTGGTTCGAACACTCTTTCCCTA*C</t>
  </si>
  <si>
    <t>iTru5_104_E</t>
  </si>
  <si>
    <t>AATGATACGGCGACCACCGAGATCTACACACACTCTGACACTCTTTCCCTA*C</t>
  </si>
  <si>
    <t>iTru5_104_F</t>
  </si>
  <si>
    <t>AATGATACGGCGACCACCGAGATCTACACTGGTATCCACACTCTTTCCCTA*C</t>
  </si>
  <si>
    <t>iTru5_104_G</t>
  </si>
  <si>
    <t>AATGATACGGCGACCACCGAGATCTACACACAGCAAGACACTCTTTCCCTA*C</t>
  </si>
  <si>
    <t>iTru5_104_H</t>
  </si>
  <si>
    <t>AATGATACGGCGACCACCGAGATCTACACGTTATGGCACACTCTTTCCCTA*C</t>
  </si>
  <si>
    <t>iTru5_105_A</t>
  </si>
  <si>
    <t>AATGATACGGCGACCACCGAGATCTACACACGAACGAACACTCTTTCCCTA*C</t>
  </si>
  <si>
    <t>iTru5_105_B</t>
  </si>
  <si>
    <t>AATGATACGGCGACCACCGAGATCTACACGGATGTAGACACTCTTTCCCTA*C</t>
  </si>
  <si>
    <t>iTru5_105_C</t>
  </si>
  <si>
    <t>AATGATACGGCGACCACCGAGATCTACACACGAATCCACACTCTTTCCCTA*C</t>
  </si>
  <si>
    <t>iTru5_105_D</t>
  </si>
  <si>
    <t>AATGATACGGCGACCACCGAGATCTACACGGAGTCTTACACTCTTTCCCTA*C</t>
  </si>
  <si>
    <t>iTru5_105_E</t>
  </si>
  <si>
    <t>AATGATACGGCGACCACCGAGATCTACACACGGTACAACACTCTTTCCCTA*C</t>
  </si>
  <si>
    <t>iTru5_105_F</t>
  </si>
  <si>
    <t>AATGATACGGCGACCACCGAGATCTACACGGCAAGTTACACTCTTTCCCTA*C</t>
  </si>
  <si>
    <t>iTru5_105_G</t>
  </si>
  <si>
    <t>AATGATACGGCGACCACCGAGATCTACACACGTATGGACACTCTTTCCCTA*C</t>
  </si>
  <si>
    <t>iTru5_105_H</t>
  </si>
  <si>
    <t>AATGATACGGCGACCACCGAGATCTACACGTAAGCACACACTCTTTCCCTA*C</t>
  </si>
  <si>
    <t>iTru5_106_A</t>
  </si>
  <si>
    <t>AATGATACGGCGACCACCGAGATCTACACACGTCCAAACACTCTTTCCCTA*C</t>
  </si>
  <si>
    <t>iTru5_106_B</t>
  </si>
  <si>
    <t>AATGATACGGCGACCACCGAGATCTACACGTCCTGTTACACTCTTTCCCTA*C</t>
  </si>
  <si>
    <t>iTru5_106_C</t>
  </si>
  <si>
    <t>AATGATACGGCGACCACCGAGATCTACACACTACGGTACACTCTTTCCCTA*C</t>
  </si>
  <si>
    <t>iTru5_106_D</t>
  </si>
  <si>
    <t>AATGATACGGCGACCACCGAGATCTACACGGATTCACACACTCTTTCCCTA*C</t>
  </si>
  <si>
    <t>iTru5_106_E</t>
  </si>
  <si>
    <t>AATGATACGGCGACCACCGAGATCTACACACTCCTACACACTCTTTCCCTA*C</t>
  </si>
  <si>
    <t>iTru5_106_F</t>
  </si>
  <si>
    <t>AATGATACGGCGACCACCGAGATCTACACGTCTGAGTACACTCTTTCCCTA*C</t>
  </si>
  <si>
    <t>iTru5_106_G</t>
  </si>
  <si>
    <t>AATGATACGGCGACCACCGAGATCTACACACTGCACTACACTCTTTCCCTA*C</t>
  </si>
  <si>
    <t>iTru5_106_H</t>
  </si>
  <si>
    <t>AATGATACGGCGACCACCGAGATCTACACGGAATGTCACACTCTTTCCCTA*C</t>
  </si>
  <si>
    <t>iTru5_107_A</t>
  </si>
  <si>
    <t>AATGATACGGCGACCACCGAGATCTACACACTGGTGTACACTCTTTCCCTA*C</t>
  </si>
  <si>
    <t>iTru5_107_B</t>
  </si>
  <si>
    <t>AATGATACGGCGACCACCGAGATCTACACGTACCACAACACTCTTTCCCTA*C</t>
  </si>
  <si>
    <t>iTru5_107_C</t>
  </si>
  <si>
    <t>AATGATACGGCGACCACCGAGATCTACACAGAAGCCTACACTCTTTCCCTA*C</t>
  </si>
  <si>
    <t>iTru5_107_D</t>
  </si>
  <si>
    <t>AATGATACGGCGACCACCGAGATCTACACTCGGATTCACACTCTTTCCCTA*C</t>
  </si>
  <si>
    <t>iTru5_107_E</t>
  </si>
  <si>
    <t>AATGATACGGCGACCACCGAGATCTACACAGAGGATGACACTCTTTCCCTA*C</t>
  </si>
  <si>
    <t>iTru5_107_F</t>
  </si>
  <si>
    <t>AATGATACGGCGACCACCGAGATCTACACTCTACGCAACACTCTTTCCCTA*C</t>
  </si>
  <si>
    <t>iTru5_107_G</t>
  </si>
  <si>
    <t>AATGATACGGCGACCACCGAGATCTACACAGAGTCCAACACTCTTTCCCTA*C</t>
  </si>
  <si>
    <t>iTru5_107_H</t>
  </si>
  <si>
    <t>AATGATACGGCGACCACCGAGATCTACACGAGAAGGTACACTCTTTCCCTA*C</t>
  </si>
  <si>
    <t>iTru5_108_A</t>
  </si>
  <si>
    <t>AATGATACGGCGACCACCGAGATCTACACAGATCGTCACACTCTTTCCCTA*C</t>
  </si>
  <si>
    <t>iTru5_108_B</t>
  </si>
  <si>
    <t>AATGATACGGCGACCACCGAGATCTACACGATCTCAGACACTCTTTCCCTA*C</t>
  </si>
  <si>
    <t>iTru5_108_C</t>
  </si>
  <si>
    <t>AATGATACGGCGACCACCGAGATCTACACAGATTGCGACACTCTTTCCCTA*C</t>
  </si>
  <si>
    <t>iTru5_108_D</t>
  </si>
  <si>
    <t>AATGATACGGCGACCACCGAGATCTACACGAGCAATCACACTCTTTCCCTA*C</t>
  </si>
  <si>
    <t>iTru5_108_E</t>
  </si>
  <si>
    <t>AATGATACGGCGACCACCGAGATCTACACAGCCGTAAACACTCTTTCCCTA*C</t>
  </si>
  <si>
    <t>iTru5_108_F</t>
  </si>
  <si>
    <t>AATGATACGGCGACCACCGAGATCTACACGAGGCATTACACTCTTTCCCTA*C</t>
  </si>
  <si>
    <t>iTru5_108_G</t>
  </si>
  <si>
    <t>AATGATACGGCGACCACCGAGATCTACACAGCCTATCACACTCTTTCCCTA*C</t>
  </si>
  <si>
    <t>iTru5_108_H</t>
  </si>
  <si>
    <t>AATGATACGGCGACCACCGAGATCTACACGAGTAGAGACACTCTTTCCCTA*C</t>
  </si>
  <si>
    <t>iTru5_109_A</t>
  </si>
  <si>
    <t>AATGATACGGCGACCACCGAGATCTACACAGCGAGATACACTCTTTCCCTA*C</t>
  </si>
  <si>
    <t>iTru5_109_B</t>
  </si>
  <si>
    <t>AATGATACGGCGACCACCGAGATCTACACGAGCTCTAACACTCTTTCCCTA*C</t>
  </si>
  <si>
    <t>iTru5_109_C</t>
  </si>
  <si>
    <t>AATGATACGGCGACCACCGAGATCTACACAGCGTGTAACACTCTTTCCCTA*C</t>
  </si>
  <si>
    <t>iTru5_109_D</t>
  </si>
  <si>
    <t>AATGATACGGCGACCACCGAGATCTACACGATCCACTACACTCTTTCCCTA*C</t>
  </si>
  <si>
    <t>iTru5_109_E</t>
  </si>
  <si>
    <t>AATGATACGGCGACCACCGAGATCTACACAGCTTCAGACACTCTTTCCCTA*C</t>
  </si>
  <si>
    <t>iTru5_109_F</t>
  </si>
  <si>
    <t>AATGATACGGCGACCACCGAGATCTACACGCTAAGGAACACTCTTTCCCTA*C</t>
  </si>
  <si>
    <t>iTru5_109_G</t>
  </si>
  <si>
    <t>AATGATACGGCGACCACCGAGATCTACACAGGAACACACACTCTTTCCCTA*C</t>
  </si>
  <si>
    <t>iTru5_109_H</t>
  </si>
  <si>
    <t>AATGATACGGCGACCACCGAGATCTACACGCATTGGTACACTCTTTCCCTA*C</t>
  </si>
  <si>
    <t>iTru5_110_A</t>
  </si>
  <si>
    <t>AATGATACGGCGACCACCGAGATCTACACAGGATAGCACACTCTTTCCCTA*C</t>
  </si>
  <si>
    <t>iTru5_110_B</t>
  </si>
  <si>
    <t>AATGATACGGCGACCACCGAGATCTACACTACTAGCGACACTCTTTCCCTA*C</t>
  </si>
  <si>
    <t>iTru5_110_C</t>
  </si>
  <si>
    <t>AATGATACGGCGACCACCGAGATCTACACAGGCTGAAACACTCTTTCCCTA*C</t>
  </si>
  <si>
    <t>iTru5_110_D</t>
  </si>
  <si>
    <t>AATGATACGGCGACCACCGAGATCTACACGAAGACTGACACTCTTTCCCTA*C</t>
  </si>
  <si>
    <t>iTru5_110_E</t>
  </si>
  <si>
    <t>AATGATACGGCGACCACCGAGATCTACACAGGTAGGAACACTCTTTCCCTA*C</t>
  </si>
  <si>
    <t>iTru5_110_F</t>
  </si>
  <si>
    <t>AATGATACGGCGACCACCGAGATCTACACGCCAGAATACACTCTTTCCCTA*C</t>
  </si>
  <si>
    <t>iTru5_110_G</t>
  </si>
  <si>
    <t>AATGATACGGCGACCACCGAGATCTACACAGGTCTGTACACTCTTTCCCTA*C</t>
  </si>
  <si>
    <t>iTru5_110_H</t>
  </si>
  <si>
    <t>AATGATACGGCGACCACCGAGATCTACACTCCAGCAAACACTCTTTCCCTA*C</t>
  </si>
  <si>
    <t>iTru5_111_A</t>
  </si>
  <si>
    <t>AATGATACGGCGACCACCGAGATCTACACAGGTGTTGACACTCTTTCCCTA*C</t>
  </si>
  <si>
    <t>iTru5_111_B</t>
  </si>
  <si>
    <t>AATGATACGGCGACCACCGAGATCTACACGCACACAAACACTCTTTCCCTA*C</t>
  </si>
  <si>
    <t>iTru5_111_C</t>
  </si>
  <si>
    <t>AATGATACGGCGACCACCGAGATCTACACAGGTTCCTACACTCTTTCCCTA*C</t>
  </si>
  <si>
    <t>iTru5_111_D</t>
  </si>
  <si>
    <t>AATGATACGGCGACCACCGAGATCTACACGCCACTTAACACTCTTTCCCTA*C</t>
  </si>
  <si>
    <t>iTru5_111_E</t>
  </si>
  <si>
    <t>AATGATACGGCGACCACCGAGATCTACACAGTACACGACACTCTTTCCCTA*C</t>
  </si>
  <si>
    <t>iTru5_111_F</t>
  </si>
  <si>
    <t>AATGATACGGCGACCACCGAGATCTACACTAAGTGGCACACTCTTTCCCTA*C</t>
  </si>
  <si>
    <t>iTru5_111_G</t>
  </si>
  <si>
    <t>AATGATACGGCGACCACCGAGATCTACACAGTATGCCACACTCTTTCCCTA*C</t>
  </si>
  <si>
    <t>iTru5_111_H</t>
  </si>
  <si>
    <t>AATGATACGGCGACCACCGAGATCTACACGAATCCGTACACTCTTTCCCTA*C</t>
  </si>
  <si>
    <t>iTru5_112_A</t>
  </si>
  <si>
    <t>AATGATACGGCGACCACCGAGATCTACACAGTCTTGGACACTCTTTCCCTA*C</t>
  </si>
  <si>
    <t>iTru5_112_B</t>
  </si>
  <si>
    <t>AATGATACGGCGACCACCGAGATCTACACGAATCACCACACTCTTTCCCTA*C</t>
  </si>
  <si>
    <t>iTru5_112_C</t>
  </si>
  <si>
    <t>AATGATACGGCGACCACCGAGATCTACACAGTGACCTACACTCTTTCCCTA*C</t>
  </si>
  <si>
    <t>iTru5_112_D</t>
  </si>
  <si>
    <t>AATGATACGGCGACCACCGAGATCTACACTCCATTGCACACTCTTTCCCTA*C</t>
  </si>
  <si>
    <t>iTru5_112_E</t>
  </si>
  <si>
    <t>AATGATACGGCGACCACCGAGATCTACACAGTGCATCACACTCTTTCCCTA*C</t>
  </si>
  <si>
    <t>iTru5_112_F</t>
  </si>
  <si>
    <t>AATGATACGGCGACCACCGAGATCTACACGCAATGAGACACTCTTTCCCTA*C</t>
  </si>
  <si>
    <t>iTru5_112_G</t>
  </si>
  <si>
    <t>AATGATACGGCGACCACCGAGATCTACACAGTTCGCAACACTCTTTCCCTA*C</t>
  </si>
  <si>
    <t>iTru5_112_H</t>
  </si>
  <si>
    <t>AATGATACGGCGACCACCGAGATCTACACTACATCGGACACTCTTTCCCTA*C</t>
  </si>
  <si>
    <t>iTru5_plate_96-4</t>
  </si>
  <si>
    <t>iTru5_113_A</t>
  </si>
  <si>
    <t>AATGATACGGCGACCACCGAGATCTACACATAACGCCACACTCTTTCCCTA*C</t>
  </si>
  <si>
    <t>iTru5_113_B</t>
  </si>
  <si>
    <t>AATGATACGGCGACCACCGAGATCTACACTCTGTCGTACACTCTTTCCCTA*C</t>
  </si>
  <si>
    <t>iTru5_113_C</t>
  </si>
  <si>
    <t>AATGATACGGCGACCACCGAGATCTACACATCGGAGAACACTCTTTCCCTA*C</t>
  </si>
  <si>
    <t>iTru5_113_D</t>
  </si>
  <si>
    <t>AATGATACGGCGACCACCGAGATCTACACGCGCATATACACTCTTTCCCTA*C</t>
  </si>
  <si>
    <t>iTru5_113_E</t>
  </si>
  <si>
    <t>AATGATACGGCGACCACCGAGATCTACACATCGTCTCACACTCTTTCCCTA*C</t>
  </si>
  <si>
    <t>iTru5_113_F</t>
  </si>
  <si>
    <t>AATGATACGGCGACCACCGAGATCTACACGCTACTCTACACTCTTTCCCTA*C</t>
  </si>
  <si>
    <t>iTru5_113_G</t>
  </si>
  <si>
    <t>AATGATACGGCGACCACCGAGATCTACACATCTCCTGACACTCTTTCCCTA*C</t>
  </si>
  <si>
    <t>iTru5_113_H</t>
  </si>
  <si>
    <t>AATGATACGGCGACCACCGAGATCTACACGAGAGTACACACTCTTTCCCTA*C</t>
  </si>
  <si>
    <t>iTru5_114_A</t>
  </si>
  <si>
    <t>AATGATACGGCGACCACCGAGATCTACACATGACAGGACACTCTTTCCCTA*C</t>
  </si>
  <si>
    <t>iTru5_114_B</t>
  </si>
  <si>
    <t>AATGATACGGCGACCACCGAGATCTACACGAATGGCAACACTCTTTCCCTA*C</t>
  </si>
  <si>
    <t>iTru5_114_C</t>
  </si>
  <si>
    <t>AATGATACGGCGACCACCGAGATCTACACATGCGCTTACACTCTTTCCCTA*C</t>
  </si>
  <si>
    <t>iTru5_114_D</t>
  </si>
  <si>
    <t>AATGATACGGCGACCACCGAGATCTACACGAAGATCCACACTCTTTCCCTA*C</t>
  </si>
  <si>
    <t>iTru5_114_E</t>
  </si>
  <si>
    <t>AATGATACGGCGACCACCGAGATCTACACATGGCGATACACTCTTTCCCTA*C</t>
  </si>
  <si>
    <t>iTru5_114_F</t>
  </si>
  <si>
    <t>AATGATACGGCGACCACCGAGATCTACACTACAGAGCACACTCTTTCCCTA*C</t>
  </si>
  <si>
    <t>iTru5_114_G</t>
  </si>
  <si>
    <t>AATGATACGGCGACCACCGAGATCTACACATGTGGACACACTCTTTCCCTA*C</t>
  </si>
  <si>
    <t>iTru5_114_H</t>
  </si>
  <si>
    <t>AATGATACGGCGACCACCGAGATCTACACGACACAGTACACTCTTTCCCTA*C</t>
  </si>
  <si>
    <t>iTru5_115_A</t>
  </si>
  <si>
    <t>AATGATACGGCGACCACCGAGATCTACACCAACACAGACACTCTTTCCCTA*C</t>
  </si>
  <si>
    <t>iTru5_115_B</t>
  </si>
  <si>
    <t>AATGATACGGCGACCACCGAGATCTACACGTGTGTTCACACTCTTTCCCTA*C</t>
  </si>
  <si>
    <t>iTru5_115_C</t>
  </si>
  <si>
    <t>AATGATACGGCGACCACCGAGATCTACACCAACCGTAACACTCTTTCCCTA*C</t>
  </si>
  <si>
    <t>iTru5_115_D</t>
  </si>
  <si>
    <t>AATGATACGGCGACCACCGAGATCTACACGTTGGCATACACTCTTTCCCTA*C</t>
  </si>
  <si>
    <t>iTru5_115_E</t>
  </si>
  <si>
    <t>AATGATACGGCGACCACCGAGATCTACACCAAGAAGCACACTCTTTCCCTA*C</t>
  </si>
  <si>
    <t>iTru5_115_F</t>
  </si>
  <si>
    <t>AATGATACGGCGACCACCGAGATCTACACGGTCGTATACACTCTTTCCCTA*C</t>
  </si>
  <si>
    <t>iTru5_115_G</t>
  </si>
  <si>
    <t>AATGATACGGCGACCACCGAGATCTACACCAAGCCAAACACTCTTTCCCTA*C</t>
  </si>
  <si>
    <t>iTru5_115_H</t>
  </si>
  <si>
    <t>AATGATACGGCGACCACCGAGATCTACACTTGCTTGGACACTCTTTCCCTA*C</t>
  </si>
  <si>
    <t>iTru5_116_A</t>
  </si>
  <si>
    <t>AATGATACGGCGACCACCGAGATCTACACCACCAGTTACACTCTTTCCCTA*C</t>
  </si>
  <si>
    <t>iTru5_116_B</t>
  </si>
  <si>
    <t>AATGATACGGCGACCACCGAGATCTACACGGTTGAACACACTCTTTCCCTA*C</t>
  </si>
  <si>
    <t>iTru5_116_C</t>
  </si>
  <si>
    <t>AATGATACGGCGACCACCGAGATCTACACCACTTCACACACTCTTTCCCTA*C</t>
  </si>
  <si>
    <t>iTru5_116_D</t>
  </si>
  <si>
    <t>AATGATACGGCGACCACCGAGATCTACACGTGAATGGACACTCTTTCCCTA*C</t>
  </si>
  <si>
    <t>iTru5_116_E</t>
  </si>
  <si>
    <t>AATGATACGGCGACCACCGAGATCTACACCAGAACTGACACTCTTTCCCTA*C</t>
  </si>
  <si>
    <t>iTru5_116_F</t>
  </si>
  <si>
    <t>AATGATACGGCGACCACCGAGATCTACACGTCGTTACACACTCTTTCCCTA*C</t>
  </si>
  <si>
    <t>iTru5_116_G</t>
  </si>
  <si>
    <t>AATGATACGGCGACCACCGAGATCTACACCAGACGTTACACTCTTTCCCTA*C</t>
  </si>
  <si>
    <t>iTru5_116_H</t>
  </si>
  <si>
    <t>AATGATACGGCGACCACCGAGATCTACACGTAGTACCACACTCTTTCCCTA*C</t>
  </si>
  <si>
    <t>iTru5_117_A</t>
  </si>
  <si>
    <t>AATGATACGGCGACCACCGAGATCTACACCAGAGTGAACACTCTTTCCCTA*C</t>
  </si>
  <si>
    <t>iTru5_117_B</t>
  </si>
  <si>
    <t>AATGATACGGCGACCACCGAGATCTACACGGCTCAATACACTCTTTCCCTA*C</t>
  </si>
  <si>
    <t>iTru5_117_C</t>
  </si>
  <si>
    <t>AATGATACGGCGACCACCGAGATCTACACCAGCTAGAACACTCTTTCCCTA*C</t>
  </si>
  <si>
    <t>iTru5_117_D</t>
  </si>
  <si>
    <t>AATGATACGGCGACCACCGAGATCTACACGTATCGAGACACTCTTTCCCTA*C</t>
  </si>
  <si>
    <t>iTru5_117_E</t>
  </si>
  <si>
    <t>AATGATACGGCGACCACCGAGATCTACACCAGGTAAGACACTCTTTCCCTA*C</t>
  </si>
  <si>
    <t>iTru5_117_F</t>
  </si>
  <si>
    <t>AATGATACGGCGACCACCGAGATCTACACTTCACGGAACACTCTTTCCCTA*C</t>
  </si>
  <si>
    <t>iTru5_117_G</t>
  </si>
  <si>
    <t>AATGATACGGCGACCACCGAGATCTACACCATACTCGACACTCTTTCCCTA*C</t>
  </si>
  <si>
    <t>iTru5_117_H</t>
  </si>
  <si>
    <t>AATGATACGGCGACCACCGAGATCTACACTTCGGCTAACACTCTTTCCCTA*C</t>
  </si>
  <si>
    <t>iTru5_118_A</t>
  </si>
  <si>
    <t>AATGATACGGCGACCACCGAGATCTACACCCGATGTAACACTCTTTCCCTA*C</t>
  </si>
  <si>
    <t>iTru5_118_B</t>
  </si>
  <si>
    <t>AATGATACGGCGACCACCGAGATCTACACTTCGCCATACACTCTTTCCCTA*C</t>
  </si>
  <si>
    <t>iTru5_118_C</t>
  </si>
  <si>
    <t>AATGATACGGCGACCACCGAGATCTACACCCGTTATGACACTCTTTCCCTA*C</t>
  </si>
  <si>
    <t>iTru5_118_D</t>
  </si>
  <si>
    <t>AATGATACGGCGACCACCGAGATCTACACTGCAAGACACACTCTTTCCCTA*C</t>
  </si>
  <si>
    <t>iTru5_118_E</t>
  </si>
  <si>
    <t>AATGATACGGCGACCACCGAGATCTACACCCTACCTAACACTCTTTCCCTA*C</t>
  </si>
  <si>
    <t>iTru5_118_F</t>
  </si>
  <si>
    <t>AATGATACGGCGACCACCGAGATCTACACTGCTTGCTACACTCTTTCCCTA*C</t>
  </si>
  <si>
    <t>iTru5_118_G</t>
  </si>
  <si>
    <t>AATGATACGGCGACCACCGAGATCTACACCCTGTCAAACACTCTTTCCCTA*C</t>
  </si>
  <si>
    <t>iTru5_118_H</t>
  </si>
  <si>
    <t>AATGATACGGCGACCACCGAGATCTACACTGCACTTGACACTCTTTCCCTA*C</t>
  </si>
  <si>
    <t>iTru5_119_A</t>
  </si>
  <si>
    <t>AATGATACGGCGACCACCGAGATCTACACCCTTCCATACACTCTTTCCCTA*C</t>
  </si>
  <si>
    <t>iTru5_119_B</t>
  </si>
  <si>
    <t>AATGATACGGCGACCACCGAGATCTACACGTCCTTGAACACTCTTTCCCTA*C</t>
  </si>
  <si>
    <t>iTru5_119_C</t>
  </si>
  <si>
    <t>AATGATACGGCGACCACCGAGATCTACACCGAACAACACACTCTTTCCCTA*C</t>
  </si>
  <si>
    <t>iTru5_119_D</t>
  </si>
  <si>
    <t>AATGATACGGCGACCACCGAGATCTACACGAGTGTGTACACTCTTTCCCTA*C</t>
  </si>
  <si>
    <t>iTru5_119_E</t>
  </si>
  <si>
    <t>AATGATACGGCGACCACCGAGATCTACACCGAAGTCAACACTCTTTCCCTA*C</t>
  </si>
  <si>
    <t>iTru5_119_F</t>
  </si>
  <si>
    <t>AATGATACGGCGACCACCGAGATCTACACTCTTACGGACACTCTTTCCCTA*C</t>
  </si>
  <si>
    <t>iTru5_119_G</t>
  </si>
  <si>
    <t>AATGATACGGCGACCACCGAGATCTACACCGAGTTAGACACTCTTTCCCTA*C</t>
  </si>
  <si>
    <t>iTru5_119_H</t>
  </si>
  <si>
    <t>AATGATACGGCGACCACCGAGATCTACACTAGAACGCACACTCTTTCCCTA*C</t>
  </si>
  <si>
    <t>iTru5_120_A</t>
  </si>
  <si>
    <t>AATGATACGGCGACCACCGAGATCTACACCGGTAATCACACTCTTTCCCTA*C</t>
  </si>
  <si>
    <t>iTru5_120_B</t>
  </si>
  <si>
    <t>AATGATACGGCGACCACCGAGATCTACACTAACGTCGACACTCTTTCCCTA*C</t>
  </si>
  <si>
    <t>iTru5_120_C</t>
  </si>
  <si>
    <t>AATGATACGGCGACCACCGAGATCTACACCGTAGATGACACTCTTTCCCTA*C</t>
  </si>
  <si>
    <t>iTru5_120_D</t>
  </si>
  <si>
    <t>AATGATACGGCGACCACCGAGATCTACACTAAGCGCAACACTCTTTCCCTA*C</t>
  </si>
  <si>
    <t>iTru5_120_E</t>
  </si>
  <si>
    <t>AATGATACGGCGACCACCGAGATCTACACCGTCTTCAACACTCTTTCCCTA*C</t>
  </si>
  <si>
    <t>iTru5_120_F</t>
  </si>
  <si>
    <t>AATGATACGGCGACCACCGAGATCTACACTCCTCATGACACTCTTTCCCTA*C</t>
  </si>
  <si>
    <t>iTru5_120_G</t>
  </si>
  <si>
    <t>AATGATACGGCGACCACCGAGATCTACACCTAACCTGACACTCTTTCCCTA*C</t>
  </si>
  <si>
    <t>iTru5_120_H</t>
  </si>
  <si>
    <t>AATGATACGGCGACCACCGAGATCTACACGATTGTCCACACTCTTTCCCTA*C</t>
  </si>
  <si>
    <t>iTru5_121_A</t>
  </si>
  <si>
    <t>AATGATACGGCGACCACCGAGATCTACACCTAGGTTGACACTCTTTCCCTA*C</t>
  </si>
  <si>
    <t>iTru5_121_B</t>
  </si>
  <si>
    <t>AATGATACGGCGACCACCGAGATCTACACGAGACCAAACACTCTTTCCCTA*C</t>
  </si>
  <si>
    <t>iTru5_121_C</t>
  </si>
  <si>
    <t>AATGATACGGCGACCACCGAGATCTACACCTATGCCTACACTCTTTCCCTA*C</t>
  </si>
  <si>
    <t>iTru5_121_D</t>
  </si>
  <si>
    <t>AATGATACGGCGACCACCGAGATCTACACTAGCAGGAACACTCTTTCCCTA*C</t>
  </si>
  <si>
    <t>iTru5_121_E</t>
  </si>
  <si>
    <t>AATGATACGGCGACCACCGAGATCTACACCTCAAGCTACACTCTTTCCCTA*C</t>
  </si>
  <si>
    <t>iTru5_121_F</t>
  </si>
  <si>
    <t>AATGATACGGCGACCACCGAGATCTACACGATGTCGAACACTCTTTCCCTA*C</t>
  </si>
  <si>
    <t>iTru5_121_G</t>
  </si>
  <si>
    <t>AATGATACGGCGACCACCGAGATCTACACCTCCTAGTACACTCTTTCCCTA*C</t>
  </si>
  <si>
    <t>iTru5_121_H</t>
  </si>
  <si>
    <t>AATGATACGGCGACCACCGAGATCTACACGATGCTACACACTCTTTCCCTA*C</t>
  </si>
  <si>
    <t>iTru5_122_A</t>
  </si>
  <si>
    <t>AATGATACGGCGACCACCGAGATCTACACCTCGGTAAACACTCTTTCCCTA*C</t>
  </si>
  <si>
    <t>iTru5_122_B</t>
  </si>
  <si>
    <t>AATGATACGGCGACCACCGAGATCTACACGATCAAGGACACTCTTTCCCTA*C</t>
  </si>
  <si>
    <t>iTru5_122_C</t>
  </si>
  <si>
    <t>AATGATACGGCGACCACCGAGATCTACACCTGATGAGACACTCTTTCCCTA*C</t>
  </si>
  <si>
    <t>iTru5_122_D</t>
  </si>
  <si>
    <t>AATGATACGGCGACCACCGAGATCTACACGACTACGAACACTCTTTCCCTA*C</t>
  </si>
  <si>
    <t>iTru5_122_E</t>
  </si>
  <si>
    <t>AATGATACGGCGACCACCGAGATCTACACCTGCCATAACACTCTTTCCCTA*C</t>
  </si>
  <si>
    <t>iTru5_122_F</t>
  </si>
  <si>
    <t>AATGATACGGCGACCACCGAGATCTACACGAAGTGCTACACTCTTTCCCTA*C</t>
  </si>
  <si>
    <t>iTru5_122_G</t>
  </si>
  <si>
    <t>AATGATACGGCGACCACCGAGATCTACACCTGTACCAACACTCTTTCCCTA*C</t>
  </si>
  <si>
    <t>iTru5_122_H</t>
  </si>
  <si>
    <t>AATGATACGGCGACCACCGAGATCTACACGAACGGTTACACTCTTTCCCTA*C</t>
  </si>
  <si>
    <t>iTru5_123_A</t>
  </si>
  <si>
    <t>AATGATACGGCGACCACCGAGATCTACACCTGTGGTAACACTCTTTCCCTA*C</t>
  </si>
  <si>
    <t>iTru5_123_B</t>
  </si>
  <si>
    <t>AATGATACGGCGACCACCGAGATCTACACGCAACCATACACTCTTTCCCTA*C</t>
  </si>
  <si>
    <t>iTru5_123_C</t>
  </si>
  <si>
    <t>AATGATACGGCGACCACCGAGATCTACACCTTCCTTCACACTCTTTCCCTA*C</t>
  </si>
  <si>
    <t>iTru5_123_D</t>
  </si>
  <si>
    <t>AATGATACGGCGACCACCGAGATCTACACGACGTCATACACTCTTTCCCTA*C</t>
  </si>
  <si>
    <t>iTru5_123_E</t>
  </si>
  <si>
    <t>AATGATACGGCGACCACCGAGATCTACACCTTGCTAGACACTCTTTCCCTA*C</t>
  </si>
  <si>
    <t>iTru5_123_F</t>
  </si>
  <si>
    <t>AATGATACGGCGACCACCGAGATCTACACTCACTCGAACACTCTTTCCCTA*C</t>
  </si>
  <si>
    <t>iTru5_123_G</t>
  </si>
  <si>
    <t>AATGATACGGCGACCACCGAGATCTACACGCTACAACACACTCTTTCCCTA*C</t>
  </si>
  <si>
    <t>iTru5_123_H</t>
  </si>
  <si>
    <t>AATGATACGGCGACCACCGAGATCTACACCTCTTGTCACACTCTTTCCCTA*C</t>
  </si>
  <si>
    <t>iTru5_124_A</t>
  </si>
  <si>
    <t>AATGATACGGCGACCACCGAGATCTACACGTACGATCACACTCTTTCCCTA*C</t>
  </si>
  <si>
    <t>iTru5_124_B</t>
  </si>
  <si>
    <t>AATGATACGGCGACCACCGAGATCTACACAAGGAGACACACTCTTTCCCTA*C</t>
  </si>
  <si>
    <t>iTru5_124_C</t>
  </si>
  <si>
    <t>AATGATACGGCGACCACCGAGATCTACACGTCTCATCACACTCTTTCCCTA*C</t>
  </si>
  <si>
    <t>iTru5_124_D</t>
  </si>
  <si>
    <t>AATGATACGGCGACCACCGAGATCTACACAAGAGGCAACACTCTTTCCCTA*C</t>
  </si>
  <si>
    <t>iTru5_124_E</t>
  </si>
  <si>
    <t>AATGATACGGCGACCACCGAGATCTACACGTCTGCAAACACTCTTTCCCTA*C</t>
  </si>
  <si>
    <t>iTru5_124_F</t>
  </si>
  <si>
    <t>AATGATACGGCGACCACCGAGATCTACACACGCAGTAACACTCTTTCCCTA*C</t>
  </si>
  <si>
    <t>iTru5_124_G</t>
  </si>
  <si>
    <t>AATGATACGGCGACCACCGAGATCTACACGTTCTTCGACACTCTTTCCCTA*C</t>
  </si>
  <si>
    <t>iTru5_124_H</t>
  </si>
  <si>
    <t>AATGATACGGCGACCACCGAGATCTACACAACGCCTTACACTCTTTCCCTA*C</t>
  </si>
  <si>
    <t>TFL-10BR</t>
  </si>
  <si>
    <t>Phenix</t>
  </si>
  <si>
    <t>iTru Fusion Primers with Internal Indexes</t>
  </si>
  <si>
    <t>Index count</t>
  </si>
  <si>
    <t>Index Label</t>
  </si>
  <si>
    <t>Failing to use paste-special-values will result in the loss of internal indexes!  See below for an example of one primer from above copied &amp; pasted two ways:</t>
  </si>
  <si>
    <r>
      <t>paste (</t>
    </r>
    <r>
      <rPr>
        <sz val="12"/>
        <color rgb="FFFF0000"/>
        <rFont val="Calibri"/>
        <family val="2"/>
        <scheme val="minor"/>
      </rPr>
      <t>index is lost!</t>
    </r>
    <r>
      <rPr>
        <sz val="12"/>
        <color theme="1"/>
        <rFont val="Calibri"/>
        <family val="2"/>
        <scheme val="minor"/>
      </rPr>
      <t>)</t>
    </r>
  </si>
  <si>
    <t>Fusion of iTru &amp; enzyme specific ends (no indexes)</t>
  </si>
  <si>
    <t>iNext Fusion Primers with Internal Indexes</t>
  </si>
  <si>
    <t>Comparison of indexes used in the different designs</t>
  </si>
  <si>
    <t>Rev Comp 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</si>
</sst>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u/>
      <sz val="10"/>
      <color indexed="8"/>
      <name val="Verdana"/>
      <family val="2"/>
    </font>
    <font>
      <u/>
      <sz val="12"/>
      <color theme="1"/>
      <name val="Calibri"/>
      <family val="2"/>
      <scheme val="minor"/>
    </font>
    <font>
      <sz val="12"/>
      <color indexed="8"/>
      <name val="Courier"/>
      <family val="1"/>
    </font>
    <font>
      <sz val="12"/>
      <color rgb="FF0000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indexed="17"/>
      <name val="Courier"/>
      <family val="1"/>
    </font>
    <font>
      <sz val="12"/>
      <name val="Calibri"/>
      <family val="2"/>
      <scheme val="minor"/>
    </font>
    <font>
      <sz val="12"/>
      <color rgb="FF006100"/>
      <name val="Courier"/>
      <family val="1"/>
    </font>
    <font>
      <sz val="8"/>
      <name val="Verdana"/>
      <family val="2"/>
    </font>
    <font>
      <sz val="11"/>
      <color indexed="17"/>
      <name val="Courier"/>
      <family val="1"/>
    </font>
    <font>
      <sz val="11"/>
      <color indexed="53"/>
      <name val="Courier"/>
      <family val="1"/>
    </font>
    <font>
      <sz val="11"/>
      <color indexed="10"/>
      <name val="Courier"/>
      <family val="1"/>
    </font>
    <font>
      <sz val="12"/>
      <color indexed="60"/>
      <name val="Courier"/>
      <family val="1"/>
    </font>
    <font>
      <sz val="12"/>
      <name val="Calibri"/>
      <family val="2"/>
    </font>
    <font>
      <sz val="12"/>
      <color indexed="62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FF0000"/>
      <name val="Calibri (Body)"/>
    </font>
    <font>
      <sz val="12"/>
      <color theme="0" tint="-0.34998626667073579"/>
      <name val="Calibri"/>
      <family val="2"/>
      <scheme val="minor"/>
    </font>
    <font>
      <sz val="12"/>
      <color rgb="FF0070C0"/>
      <name val="Calibri (Body)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ourier New"/>
      <family val="1"/>
    </font>
    <font>
      <sz val="11"/>
      <color theme="1"/>
      <name val="Courier New"/>
      <family val="1"/>
    </font>
    <font>
      <sz val="11"/>
      <name val="Calibri"/>
      <family val="2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8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25" fillId="5" borderId="1" xfId="4" applyFont="1"/>
    <xf numFmtId="0" fontId="24" fillId="5" borderId="1" xfId="4" applyFont="1"/>
    <xf numFmtId="0" fontId="23" fillId="4" borderId="0" xfId="3" applyFont="1"/>
    <xf numFmtId="0" fontId="21" fillId="0" borderId="0" xfId="0" applyFont="1"/>
    <xf numFmtId="0" fontId="16" fillId="2" borderId="0" xfId="1" applyFont="1"/>
    <xf numFmtId="0" fontId="20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0" fillId="0" borderId="0" xfId="0" applyFill="1"/>
    <xf numFmtId="0" fontId="8" fillId="0" borderId="0" xfId="0" applyFont="1"/>
    <xf numFmtId="0" fontId="1" fillId="2" borderId="0" xfId="1"/>
    <xf numFmtId="164" fontId="0" fillId="0" borderId="0" xfId="0" applyNumberFormat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2" xfId="0" applyBorder="1"/>
    <xf numFmtId="164" fontId="0" fillId="0" borderId="0" xfId="0" applyNumberFormat="1"/>
    <xf numFmtId="0" fontId="0" fillId="0" borderId="2" xfId="0" applyBorder="1" applyAlignment="1">
      <alignment horizontal="center"/>
    </xf>
    <xf numFmtId="164" fontId="1" fillId="2" borderId="0" xfId="1" applyNumberFormat="1"/>
    <xf numFmtId="164" fontId="1" fillId="2" borderId="2" xfId="1" applyNumberFormat="1" applyBorder="1"/>
    <xf numFmtId="164" fontId="0" fillId="0" borderId="2" xfId="0" applyNumberFormat="1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3" borderId="0" xfId="2"/>
    <xf numFmtId="0" fontId="0" fillId="0" borderId="2" xfId="0" applyBorder="1" applyAlignment="1">
      <alignment wrapText="1"/>
    </xf>
    <xf numFmtId="0" fontId="3" fillId="4" borderId="0" xfId="3"/>
    <xf numFmtId="0" fontId="4" fillId="5" borderId="1" xfId="4"/>
    <xf numFmtId="0" fontId="13" fillId="5" borderId="1" xfId="4" applyFont="1"/>
    <xf numFmtId="0" fontId="14" fillId="0" borderId="0" xfId="0" applyFont="1" applyAlignment="1">
      <alignment horizontal="left"/>
    </xf>
    <xf numFmtId="164" fontId="2" fillId="3" borderId="0" xfId="2" applyNumberFormat="1"/>
    <xf numFmtId="0" fontId="8" fillId="0" borderId="0" xfId="0" applyFont="1" applyAlignment="1">
      <alignment horizontal="center" wrapText="1"/>
    </xf>
    <xf numFmtId="164" fontId="3" fillId="4" borderId="0" xfId="3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2" xfId="0" applyFont="1" applyBorder="1" applyAlignment="1">
      <alignment horizontal="left"/>
    </xf>
    <xf numFmtId="0" fontId="18" fillId="2" borderId="0" xfId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4" fontId="1" fillId="2" borderId="0" xfId="1" applyNumberFormat="1"/>
    <xf numFmtId="44" fontId="0" fillId="0" borderId="2" xfId="0" applyNumberFormat="1" applyBorder="1"/>
    <xf numFmtId="44" fontId="1" fillId="2" borderId="2" xfId="1" applyNumberFormat="1" applyBorder="1"/>
    <xf numFmtId="0" fontId="14" fillId="0" borderId="0" xfId="0" applyFont="1"/>
    <xf numFmtId="0" fontId="14" fillId="0" borderId="0" xfId="0" applyFont="1" applyFill="1"/>
    <xf numFmtId="0" fontId="0" fillId="0" borderId="0" xfId="0" applyAlignment="1">
      <alignment horizontal="center"/>
    </xf>
    <xf numFmtId="0" fontId="26" fillId="0" borderId="0" xfId="0" applyFont="1"/>
    <xf numFmtId="0" fontId="0" fillId="0" borderId="2" xfId="0" applyFill="1" applyBorder="1"/>
    <xf numFmtId="0" fontId="28" fillId="0" borderId="0" xfId="0" applyFont="1"/>
    <xf numFmtId="0" fontId="14" fillId="0" borderId="2" xfId="0" applyFont="1" applyBorder="1"/>
    <xf numFmtId="0" fontId="30" fillId="0" borderId="0" xfId="0" applyFont="1"/>
    <xf numFmtId="0" fontId="14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29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32" fillId="0" borderId="0" xfId="0" applyFont="1"/>
    <xf numFmtId="0" fontId="32" fillId="0" borderId="0" xfId="0" applyFont="1" applyAlignment="1">
      <alignment horizontal="left"/>
    </xf>
    <xf numFmtId="164" fontId="32" fillId="0" borderId="0" xfId="0" applyNumberFormat="1" applyFont="1"/>
    <xf numFmtId="0" fontId="29" fillId="0" borderId="0" xfId="0" applyFont="1"/>
    <xf numFmtId="49" fontId="0" fillId="0" borderId="0" xfId="0" applyNumberFormat="1" applyAlignment="1">
      <alignment horizontal="left"/>
    </xf>
    <xf numFmtId="0" fontId="0" fillId="0" borderId="0" xfId="0" applyFont="1"/>
    <xf numFmtId="0" fontId="33" fillId="0" borderId="0" xfId="0" applyFont="1"/>
    <xf numFmtId="164" fontId="29" fillId="0" borderId="0" xfId="0" applyNumberFormat="1" applyFont="1" applyBorder="1" applyAlignment="1">
      <alignment wrapText="1"/>
    </xf>
    <xf numFmtId="164" fontId="29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0" applyNumberFormat="1" applyFont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Border="1"/>
    <xf numFmtId="0" fontId="35" fillId="0" borderId="3" xfId="0" applyFont="1" applyBorder="1"/>
    <xf numFmtId="0" fontId="36" fillId="0" borderId="4" xfId="0" applyFont="1" applyBorder="1" applyAlignment="1">
      <alignment horizontal="center" vertical="top"/>
    </xf>
    <xf numFmtId="0" fontId="37" fillId="0" borderId="4" xfId="0" applyFont="1" applyBorder="1" applyAlignment="1">
      <alignment horizontal="center" vertical="top"/>
    </xf>
    <xf numFmtId="0" fontId="36" fillId="0" borderId="5" xfId="0" applyFont="1" applyFill="1" applyBorder="1" applyAlignment="1">
      <alignment horizontal="left" vertical="top"/>
    </xf>
    <xf numFmtId="0" fontId="38" fillId="0" borderId="0" xfId="0" applyFont="1"/>
    <xf numFmtId="0" fontId="39" fillId="0" borderId="0" xfId="0" applyFont="1" applyBorder="1" applyAlignment="1">
      <alignment horizontal="left" vertical="top"/>
    </xf>
    <xf numFmtId="0" fontId="38" fillId="0" borderId="2" xfId="0" applyFont="1" applyBorder="1"/>
    <xf numFmtId="0" fontId="39" fillId="0" borderId="2" xfId="0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81">
    <cellStyle name="Bad" xfId="2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exes" connectionId="1" xr16:uid="{00000000-0016-0000-04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workbookViewId="0">
      <selection activeCell="B19" sqref="B19"/>
    </sheetView>
  </sheetViews>
  <sheetFormatPr baseColWidth="10" defaultRowHeight="16"/>
  <cols>
    <col min="1" max="1" width="8.1640625" bestFit="1" customWidth="1"/>
    <col min="2" max="2" width="26" customWidth="1"/>
    <col min="3" max="3" width="68.1640625" customWidth="1"/>
    <col min="4" max="4" width="7.83203125" bestFit="1" customWidth="1"/>
    <col min="5" max="5" width="4.83203125" style="39" customWidth="1"/>
    <col min="6" max="6" width="4.83203125" style="44" customWidth="1"/>
    <col min="7" max="7" width="6.83203125" customWidth="1"/>
    <col min="8" max="8" width="6.1640625" customWidth="1"/>
    <col min="9" max="9" width="14.1640625" customWidth="1"/>
    <col min="10" max="10" width="7.83203125" bestFit="1" customWidth="1"/>
    <col min="11" max="11" width="4.5" customWidth="1"/>
    <col min="12" max="12" width="10.6640625" customWidth="1"/>
    <col min="15" max="15" width="10.5" bestFit="1" customWidth="1"/>
    <col min="16" max="16" width="10.33203125" customWidth="1"/>
    <col min="17" max="17" width="8.6640625" customWidth="1"/>
    <col min="18" max="19" width="9" bestFit="1" customWidth="1"/>
    <col min="20" max="20" width="8" bestFit="1" customWidth="1"/>
    <col min="21" max="21" width="19.83203125" bestFit="1" customWidth="1"/>
  </cols>
  <sheetData>
    <row r="1" spans="1:17" ht="19">
      <c r="A1" s="7" t="s">
        <v>125</v>
      </c>
      <c r="D1" s="39"/>
      <c r="J1" s="39"/>
    </row>
    <row r="2" spans="1:17" ht="19">
      <c r="B2" s="33" t="s">
        <v>22</v>
      </c>
      <c r="C2" s="32"/>
      <c r="D2" s="39"/>
      <c r="F2" t="s">
        <v>24</v>
      </c>
      <c r="G2" t="s">
        <v>51</v>
      </c>
      <c r="J2" s="39"/>
    </row>
    <row r="3" spans="1:17">
      <c r="B3" s="11"/>
      <c r="D3" s="39"/>
      <c r="J3" s="39"/>
    </row>
    <row r="4" spans="1:17">
      <c r="B4" s="11"/>
      <c r="D4" s="40"/>
      <c r="E4" s="40"/>
      <c r="J4" s="40"/>
    </row>
    <row r="5" spans="1:17">
      <c r="D5" s="8" t="s">
        <v>53</v>
      </c>
      <c r="E5" s="38" t="s">
        <v>126</v>
      </c>
      <c r="F5" s="43" t="s">
        <v>121</v>
      </c>
      <c r="G5" t="s">
        <v>54</v>
      </c>
      <c r="J5" s="39"/>
    </row>
    <row r="6" spans="1:17">
      <c r="B6" s="9" t="s">
        <v>9</v>
      </c>
      <c r="D6" s="39"/>
      <c r="J6" s="39"/>
    </row>
    <row r="7" spans="1:17">
      <c r="A7" t="s">
        <v>19</v>
      </c>
      <c r="B7" s="1" t="s">
        <v>304</v>
      </c>
      <c r="C7" s="1" t="s">
        <v>92</v>
      </c>
      <c r="D7" s="10">
        <f>LEN(C7)</f>
        <v>1</v>
      </c>
      <c r="G7" s="11"/>
      <c r="J7" s="39"/>
    </row>
    <row r="8" spans="1:17">
      <c r="A8" t="s">
        <v>18</v>
      </c>
      <c r="B8" s="2" t="s">
        <v>304</v>
      </c>
      <c r="C8" s="1" t="s">
        <v>115</v>
      </c>
      <c r="D8" s="10">
        <f>LEN(C8)-7</f>
        <v>5</v>
      </c>
      <c r="G8" s="11"/>
      <c r="J8" s="39"/>
    </row>
    <row r="9" spans="1:17">
      <c r="A9" t="s">
        <v>20</v>
      </c>
      <c r="B9" s="1" t="s">
        <v>90</v>
      </c>
      <c r="C9" s="1" t="s">
        <v>91</v>
      </c>
      <c r="D9" s="10">
        <f t="shared" ref="D9:D10" si="0">LEN(C9)</f>
        <v>5</v>
      </c>
      <c r="G9" s="11"/>
      <c r="J9" s="39"/>
    </row>
    <row r="10" spans="1:17">
      <c r="A10" t="s">
        <v>21</v>
      </c>
      <c r="B10" s="2" t="s">
        <v>25</v>
      </c>
      <c r="C10" s="1" t="s">
        <v>70</v>
      </c>
      <c r="D10" s="10">
        <f t="shared" si="0"/>
        <v>1</v>
      </c>
      <c r="G10" s="11"/>
      <c r="J10" s="39"/>
    </row>
    <row r="11" spans="1:17">
      <c r="B11" s="12"/>
      <c r="C11" s="4"/>
      <c r="D11" s="10"/>
      <c r="J11" s="39"/>
    </row>
    <row r="12" spans="1:17">
      <c r="B12" s="13" t="s">
        <v>10</v>
      </c>
      <c r="D12" s="39"/>
      <c r="J12" s="39"/>
    </row>
    <row r="13" spans="1:17">
      <c r="A13" t="s">
        <v>19</v>
      </c>
      <c r="B13" t="s">
        <v>26</v>
      </c>
      <c r="C13" s="6" t="s">
        <v>87</v>
      </c>
      <c r="D13" s="10">
        <f t="shared" ref="D13:D16" si="1">LEN(C13)</f>
        <v>18</v>
      </c>
      <c r="J13" s="39"/>
      <c r="L13" s="91" t="s">
        <v>292</v>
      </c>
      <c r="M13" s="91"/>
      <c r="N13" s="91"/>
    </row>
    <row r="14" spans="1:17">
      <c r="A14" t="s">
        <v>18</v>
      </c>
      <c r="B14" t="s">
        <v>86</v>
      </c>
      <c r="C14" s="5" t="s">
        <v>77</v>
      </c>
      <c r="D14" s="10">
        <f t="shared" si="1"/>
        <v>33</v>
      </c>
      <c r="J14" s="39"/>
      <c r="L14" s="13" t="s">
        <v>55</v>
      </c>
      <c r="M14" s="13" t="s">
        <v>56</v>
      </c>
      <c r="N14" s="38" t="s">
        <v>57</v>
      </c>
      <c r="O14" s="13" t="s">
        <v>111</v>
      </c>
      <c r="P14" s="13" t="s">
        <v>113</v>
      </c>
    </row>
    <row r="15" spans="1:17">
      <c r="A15" t="s">
        <v>20</v>
      </c>
      <c r="B15" t="s">
        <v>27</v>
      </c>
      <c r="C15" s="4" t="s">
        <v>88</v>
      </c>
      <c r="D15" s="10">
        <f t="shared" si="1"/>
        <v>24</v>
      </c>
      <c r="F15" s="44">
        <v>1</v>
      </c>
      <c r="G15" s="11" t="s">
        <v>93</v>
      </c>
      <c r="J15" s="39" t="s">
        <v>40</v>
      </c>
      <c r="L15" t="s">
        <v>58</v>
      </c>
      <c r="M15" s="15">
        <v>0.18</v>
      </c>
      <c r="N15" s="39" t="s">
        <v>59</v>
      </c>
      <c r="O15" s="19">
        <v>10</v>
      </c>
      <c r="P15" s="35">
        <v>3.5</v>
      </c>
      <c r="Q15" s="29" t="s">
        <v>39</v>
      </c>
    </row>
    <row r="16" spans="1:17">
      <c r="A16" t="s">
        <v>21</v>
      </c>
      <c r="B16" t="s">
        <v>28</v>
      </c>
      <c r="C16" s="3" t="s">
        <v>89</v>
      </c>
      <c r="D16" s="10">
        <f t="shared" si="1"/>
        <v>34</v>
      </c>
      <c r="G16" s="11"/>
      <c r="J16" s="39" t="s">
        <v>40</v>
      </c>
      <c r="L16" t="s">
        <v>60</v>
      </c>
      <c r="M16" s="15">
        <v>0.28000000000000003</v>
      </c>
      <c r="N16" s="17" t="s">
        <v>61</v>
      </c>
      <c r="O16" s="19">
        <v>10</v>
      </c>
      <c r="P16" s="19">
        <v>3.5</v>
      </c>
    </row>
    <row r="17" spans="1:18">
      <c r="D17" s="39"/>
      <c r="J17" s="39" t="s">
        <v>40</v>
      </c>
      <c r="L17" t="s">
        <v>110</v>
      </c>
      <c r="M17" s="15">
        <v>0.48</v>
      </c>
      <c r="N17" s="17" t="s">
        <v>112</v>
      </c>
      <c r="O17" s="19">
        <v>12.5</v>
      </c>
      <c r="P17" s="19">
        <v>3.5</v>
      </c>
    </row>
    <row r="18" spans="1:18">
      <c r="B18" s="13" t="s">
        <v>2073</v>
      </c>
      <c r="D18" s="39"/>
      <c r="J18" s="39" t="s">
        <v>41</v>
      </c>
      <c r="L18" t="s">
        <v>60</v>
      </c>
      <c r="M18" s="15">
        <v>0.55000000000000004</v>
      </c>
      <c r="N18" s="17" t="s">
        <v>61</v>
      </c>
      <c r="O18" s="19">
        <v>10</v>
      </c>
      <c r="P18" s="19">
        <v>3.5</v>
      </c>
    </row>
    <row r="19" spans="1:18">
      <c r="A19" t="s">
        <v>19</v>
      </c>
      <c r="B19" t="str">
        <f>$F$2&amp;B7&amp;$G$2&amp;B13</f>
        <v>iTru_NheI_R1_stub</v>
      </c>
      <c r="C19" s="42" t="str">
        <f>$C$13&amp;$C$7</f>
        <v>ACGACGCTCTTCCGATCTG</v>
      </c>
      <c r="D19" s="10">
        <f>LEN(C19)-E19-(7*F19)</f>
        <v>19</v>
      </c>
      <c r="J19" s="39" t="s">
        <v>41</v>
      </c>
      <c r="L19" t="s">
        <v>110</v>
      </c>
      <c r="M19" s="15">
        <v>0.95</v>
      </c>
      <c r="N19" s="17" t="s">
        <v>112</v>
      </c>
      <c r="O19" s="19">
        <v>12.5</v>
      </c>
      <c r="P19" s="19">
        <v>3.5</v>
      </c>
    </row>
    <row r="20" spans="1:18">
      <c r="A20" t="s">
        <v>18</v>
      </c>
      <c r="B20" t="str">
        <f>$F$2&amp;B8&amp;$G$2&amp;B14</f>
        <v>iTru_NheI_R1_RCp</v>
      </c>
      <c r="C20" s="42" t="str">
        <f>$C$8&amp;$C$14</f>
        <v>/5phos/CTAGCAGATCGGAAGAGCGTCGTGTAGGGAAAGAGTGT</v>
      </c>
      <c r="D20" s="10">
        <f t="shared" ref="D20:D22" si="2">LEN(C20)-E20-(7*F20)</f>
        <v>38</v>
      </c>
      <c r="F20" s="44">
        <v>1</v>
      </c>
    </row>
    <row r="21" spans="1:18">
      <c r="A21" t="s">
        <v>20</v>
      </c>
      <c r="B21" t="str">
        <f>$F$2&amp;B9&amp;$G$2&amp;B15</f>
        <v>iTru_EcoRI_R2_RC_stub</v>
      </c>
      <c r="C21" s="31" t="str">
        <f>C$9&amp;C$15</f>
        <v>AATTAAGATCGGAAGAGCACACGTaatcc</v>
      </c>
      <c r="D21" s="10">
        <f t="shared" si="2"/>
        <v>29</v>
      </c>
    </row>
    <row r="22" spans="1:18">
      <c r="A22" t="s">
        <v>21</v>
      </c>
      <c r="B22" t="str">
        <f>$F$2&amp;B10&amp;$G$2&amp;B16</f>
        <v>iTru_EcoRI_R2</v>
      </c>
      <c r="C22" s="31" t="str">
        <f>$C$16&amp;$C$10</f>
        <v>GTGACTGGAGTTCAGACGTGTGCTCTTCCGATCTT</v>
      </c>
      <c r="D22" s="10">
        <f t="shared" si="2"/>
        <v>35</v>
      </c>
    </row>
    <row r="23" spans="1:18">
      <c r="D23" s="39"/>
      <c r="J23" s="39"/>
      <c r="L23" s="92" t="s">
        <v>42</v>
      </c>
      <c r="M23" s="92"/>
    </row>
    <row r="24" spans="1:18" ht="34">
      <c r="B24" s="13" t="s">
        <v>2068</v>
      </c>
      <c r="D24" s="39"/>
      <c r="G24" s="30" t="s">
        <v>2069</v>
      </c>
      <c r="H24" s="30" t="s">
        <v>2070</v>
      </c>
      <c r="I24" s="18" t="s">
        <v>52</v>
      </c>
      <c r="J24" s="8" t="s">
        <v>53</v>
      </c>
      <c r="L24" s="36" t="s">
        <v>43</v>
      </c>
      <c r="M24" s="36" t="s">
        <v>44</v>
      </c>
      <c r="N24" s="36" t="s">
        <v>45</v>
      </c>
      <c r="O24" s="36" t="s">
        <v>46</v>
      </c>
      <c r="P24" s="36" t="s">
        <v>47</v>
      </c>
    </row>
    <row r="25" spans="1:18">
      <c r="A25" t="s">
        <v>19</v>
      </c>
      <c r="B25" t="str">
        <f>$B$19&amp;$G$2&amp;H25</f>
        <v>iTru_NheI_R1_stub_A</v>
      </c>
      <c r="C25" s="14" t="str">
        <f>C$13&amp;I25&amp;C$7</f>
        <v>ACGACGCTCTTCCGATCTCCGAATG</v>
      </c>
      <c r="D25" s="10">
        <f>LEN(C25)-$E$25-(7*$F$25)</f>
        <v>25</v>
      </c>
      <c r="E25" s="39">
        <v>0</v>
      </c>
      <c r="F25" s="44">
        <v>0</v>
      </c>
      <c r="G25" s="39">
        <v>1</v>
      </c>
      <c r="H25" s="39" t="s">
        <v>62</v>
      </c>
      <c r="I25" s="25" t="s">
        <v>11</v>
      </c>
      <c r="J25" s="10">
        <f t="shared" ref="J25:J41" si="3">LEN(I25)</f>
        <v>6</v>
      </c>
      <c r="L25" s="47">
        <f t="shared" ref="L25:L32" si="4">($M$15*$D25)+($F$25*$O$15)+($E$25*$P$15)</f>
        <v>4.5</v>
      </c>
      <c r="M25" s="48">
        <f t="shared" ref="M25:M32" si="5">($M$16*$D25)+($F$25*$O$16)+($E$25*$P$16)</f>
        <v>7.0000000000000009</v>
      </c>
      <c r="N25" s="47">
        <f t="shared" ref="N25:N32" si="6">($M$17*$D25)+($F$25*$O$17)+($E$25*$P$17)</f>
        <v>12</v>
      </c>
      <c r="O25" s="47">
        <f t="shared" ref="O25:O32" si="7">($M$18*$D25)+($F$25*$O$18)+($E$25*$P$18)</f>
        <v>13.750000000000002</v>
      </c>
      <c r="P25" s="47">
        <f t="shared" ref="P25:P32" si="8">($M$19*$D25)+($F$25*$O$19)+($E$25*$P$19)</f>
        <v>23.75</v>
      </c>
      <c r="R25" t="s">
        <v>122</v>
      </c>
    </row>
    <row r="26" spans="1:18">
      <c r="A26" t="s">
        <v>19</v>
      </c>
      <c r="B26" t="str">
        <f t="shared" ref="B26:B32" si="9">$B$19&amp;$G$2&amp;H26</f>
        <v>iTru_NheI_R1_stub_B</v>
      </c>
      <c r="C26" s="14" t="str">
        <f t="shared" ref="C26:C32" si="10">C$13&amp;I26&amp;C$7</f>
        <v>ACGACGCTCTTCCGATCTTTAGGCAG</v>
      </c>
      <c r="D26" s="10">
        <f t="shared" ref="D26:D32" si="11">LEN(C26)-$E$25-(7*$F$25)</f>
        <v>26</v>
      </c>
      <c r="G26" s="39">
        <v>2</v>
      </c>
      <c r="H26" s="39" t="s">
        <v>63</v>
      </c>
      <c r="I26" s="25" t="s">
        <v>12</v>
      </c>
      <c r="J26" s="10">
        <f t="shared" si="3"/>
        <v>7</v>
      </c>
      <c r="L26" s="47">
        <f t="shared" si="4"/>
        <v>4.68</v>
      </c>
      <c r="M26" s="48">
        <f t="shared" si="5"/>
        <v>7.2800000000000011</v>
      </c>
      <c r="N26" s="47">
        <f t="shared" si="6"/>
        <v>12.48</v>
      </c>
      <c r="O26" s="47">
        <f t="shared" si="7"/>
        <v>14.3</v>
      </c>
      <c r="P26" s="47">
        <f t="shared" si="8"/>
        <v>24.7</v>
      </c>
    </row>
    <row r="27" spans="1:18">
      <c r="A27" t="s">
        <v>19</v>
      </c>
      <c r="B27" t="str">
        <f t="shared" si="9"/>
        <v>iTru_NheI_R1_stub_C</v>
      </c>
      <c r="C27" s="14" t="str">
        <f t="shared" si="10"/>
        <v>ACGACGCTCTTCCGATCTAACTCGTCG</v>
      </c>
      <c r="D27" s="10">
        <f t="shared" si="11"/>
        <v>27</v>
      </c>
      <c r="G27" s="39">
        <v>3</v>
      </c>
      <c r="H27" s="39" t="s">
        <v>64</v>
      </c>
      <c r="I27" s="25" t="s">
        <v>13</v>
      </c>
      <c r="J27" s="10">
        <f t="shared" si="3"/>
        <v>8</v>
      </c>
      <c r="L27" s="47">
        <f t="shared" si="4"/>
        <v>4.8599999999999994</v>
      </c>
      <c r="M27" s="48">
        <f t="shared" si="5"/>
        <v>7.5600000000000005</v>
      </c>
      <c r="N27" s="47">
        <f t="shared" si="6"/>
        <v>12.959999999999999</v>
      </c>
      <c r="O27" s="47">
        <f t="shared" si="7"/>
        <v>14.850000000000001</v>
      </c>
      <c r="P27" s="47">
        <f t="shared" si="8"/>
        <v>25.65</v>
      </c>
    </row>
    <row r="28" spans="1:18">
      <c r="A28" t="s">
        <v>19</v>
      </c>
      <c r="B28" t="str">
        <f t="shared" si="9"/>
        <v>iTru_NheI_R1_stub_D</v>
      </c>
      <c r="C28" s="14" t="str">
        <f t="shared" si="10"/>
        <v>ACGACGCTCTTCCGATCTGGTCTACGTG</v>
      </c>
      <c r="D28" s="10">
        <f t="shared" si="11"/>
        <v>28</v>
      </c>
      <c r="G28" s="20">
        <v>4</v>
      </c>
      <c r="H28" s="20" t="s">
        <v>65</v>
      </c>
      <c r="I28" s="26" t="s">
        <v>14</v>
      </c>
      <c r="J28" s="10">
        <f t="shared" si="3"/>
        <v>9</v>
      </c>
      <c r="L28" s="47">
        <f t="shared" si="4"/>
        <v>5.04</v>
      </c>
      <c r="M28" s="48">
        <f t="shared" si="5"/>
        <v>7.8400000000000007</v>
      </c>
      <c r="N28" s="47">
        <f t="shared" si="6"/>
        <v>13.44</v>
      </c>
      <c r="O28" s="47">
        <f t="shared" si="7"/>
        <v>15.400000000000002</v>
      </c>
      <c r="P28" s="47">
        <f t="shared" si="8"/>
        <v>26.599999999999998</v>
      </c>
    </row>
    <row r="29" spans="1:18">
      <c r="A29" t="s">
        <v>19</v>
      </c>
      <c r="B29" t="str">
        <f t="shared" si="9"/>
        <v>iTru_NheI_R1_stub_E</v>
      </c>
      <c r="C29" s="14" t="str">
        <f t="shared" si="10"/>
        <v>ACGACGCTCTTCCGATCTGATACCG</v>
      </c>
      <c r="D29" s="10">
        <f t="shared" si="11"/>
        <v>25</v>
      </c>
      <c r="G29" s="39">
        <v>5</v>
      </c>
      <c r="H29" s="39" t="s">
        <v>66</v>
      </c>
      <c r="I29" s="25" t="s">
        <v>15</v>
      </c>
      <c r="J29" s="10">
        <f t="shared" si="3"/>
        <v>6</v>
      </c>
      <c r="L29" s="47">
        <f t="shared" si="4"/>
        <v>4.5</v>
      </c>
      <c r="M29" s="48">
        <f t="shared" si="5"/>
        <v>7.0000000000000009</v>
      </c>
      <c r="N29" s="47">
        <f t="shared" si="6"/>
        <v>12</v>
      </c>
      <c r="O29" s="47">
        <f t="shared" si="7"/>
        <v>13.750000000000002</v>
      </c>
      <c r="P29" s="47">
        <f t="shared" si="8"/>
        <v>23.75</v>
      </c>
    </row>
    <row r="30" spans="1:18">
      <c r="A30" t="s">
        <v>19</v>
      </c>
      <c r="B30" t="str">
        <f t="shared" si="9"/>
        <v>iTru_NheI_R1_stub_F</v>
      </c>
      <c r="C30" s="14" t="str">
        <f t="shared" si="10"/>
        <v>ACGACGCTCTTCCGATCTAGCGTTGG</v>
      </c>
      <c r="D30" s="10">
        <f t="shared" si="11"/>
        <v>26</v>
      </c>
      <c r="G30" s="39">
        <v>6</v>
      </c>
      <c r="H30" s="39" t="s">
        <v>67</v>
      </c>
      <c r="I30" s="25" t="s">
        <v>16</v>
      </c>
      <c r="J30" s="10">
        <f t="shared" si="3"/>
        <v>7</v>
      </c>
      <c r="L30" s="47">
        <f t="shared" si="4"/>
        <v>4.68</v>
      </c>
      <c r="M30" s="48">
        <f t="shared" si="5"/>
        <v>7.2800000000000011</v>
      </c>
      <c r="N30" s="47">
        <f t="shared" si="6"/>
        <v>12.48</v>
      </c>
      <c r="O30" s="47">
        <f t="shared" si="7"/>
        <v>14.3</v>
      </c>
      <c r="P30" s="47">
        <f t="shared" si="8"/>
        <v>24.7</v>
      </c>
    </row>
    <row r="31" spans="1:18">
      <c r="A31" t="s">
        <v>19</v>
      </c>
      <c r="B31" t="str">
        <f t="shared" si="9"/>
        <v>iTru_NheI_R1_stub_G</v>
      </c>
      <c r="C31" s="14" t="str">
        <f t="shared" si="10"/>
        <v>ACGACGCTCTTCCGATCTCTGCAACTG</v>
      </c>
      <c r="D31" s="10">
        <f t="shared" si="11"/>
        <v>27</v>
      </c>
      <c r="G31" s="39">
        <v>7</v>
      </c>
      <c r="H31" s="39" t="s">
        <v>68</v>
      </c>
      <c r="I31" s="25" t="s">
        <v>17</v>
      </c>
      <c r="J31" s="10">
        <f t="shared" si="3"/>
        <v>8</v>
      </c>
      <c r="L31" s="47">
        <f t="shared" si="4"/>
        <v>4.8599999999999994</v>
      </c>
      <c r="M31" s="48">
        <f t="shared" si="5"/>
        <v>7.5600000000000005</v>
      </c>
      <c r="N31" s="47">
        <f t="shared" si="6"/>
        <v>12.959999999999999</v>
      </c>
      <c r="O31" s="47">
        <f t="shared" si="7"/>
        <v>14.850000000000001</v>
      </c>
      <c r="P31" s="47">
        <f t="shared" si="8"/>
        <v>25.65</v>
      </c>
    </row>
    <row r="32" spans="1:18">
      <c r="A32" t="s">
        <v>19</v>
      </c>
      <c r="B32" t="str">
        <f t="shared" si="9"/>
        <v>iTru_NheI_R1_stub_H</v>
      </c>
      <c r="C32" s="14" t="str">
        <f t="shared" si="10"/>
        <v>ACGACGCTCTTCCGATCTTCATGGTCAG</v>
      </c>
      <c r="D32" s="10">
        <f t="shared" si="11"/>
        <v>28</v>
      </c>
      <c r="G32" s="20">
        <v>8</v>
      </c>
      <c r="H32" s="20" t="s">
        <v>69</v>
      </c>
      <c r="I32" s="41" t="s">
        <v>79</v>
      </c>
      <c r="J32" s="10">
        <f t="shared" si="3"/>
        <v>9</v>
      </c>
      <c r="L32" s="47">
        <f t="shared" si="4"/>
        <v>5.04</v>
      </c>
      <c r="M32" s="48">
        <f t="shared" si="5"/>
        <v>7.8400000000000007</v>
      </c>
      <c r="N32" s="47">
        <f t="shared" si="6"/>
        <v>13.44</v>
      </c>
      <c r="O32" s="47">
        <f t="shared" si="7"/>
        <v>15.400000000000002</v>
      </c>
      <c r="P32" s="47">
        <f t="shared" si="8"/>
        <v>26.599999999999998</v>
      </c>
    </row>
    <row r="33" spans="1:17">
      <c r="C33" s="16"/>
      <c r="D33" s="10"/>
      <c r="G33" s="27"/>
      <c r="H33" s="27"/>
      <c r="I33" s="28" t="s">
        <v>23</v>
      </c>
      <c r="J33" s="10">
        <f t="shared" si="3"/>
        <v>13</v>
      </c>
      <c r="L33" s="19"/>
      <c r="M33" s="14"/>
    </row>
    <row r="34" spans="1:17">
      <c r="A34" t="s">
        <v>18</v>
      </c>
      <c r="B34" t="str">
        <f>$B$20&amp;$G$2&amp;H34</f>
        <v>iTru_NheI_R1_RCp_A</v>
      </c>
      <c r="C34" s="14" t="str">
        <f>C$8&amp;I34&amp;C$14</f>
        <v>/5phos/CTAGCATTCGGAGATCGGAAGAGCGTCGTGTAGGGAAAGAGTGT</v>
      </c>
      <c r="D34" s="10">
        <f>LEN(C34)-$E$34-(7*$F$34)</f>
        <v>44</v>
      </c>
      <c r="E34" s="39">
        <v>0</v>
      </c>
      <c r="F34" s="44">
        <v>1</v>
      </c>
      <c r="G34" s="39">
        <v>1</v>
      </c>
      <c r="H34" s="39" t="s">
        <v>62</v>
      </c>
      <c r="I34" s="25" t="s">
        <v>35</v>
      </c>
      <c r="J34" s="10">
        <f t="shared" si="3"/>
        <v>6</v>
      </c>
      <c r="L34" s="47">
        <f t="shared" ref="L34:L41" si="12">($M$15*$D34)+($F$34*$O$15)+($E$34*$P$15)</f>
        <v>17.920000000000002</v>
      </c>
      <c r="M34" s="48">
        <f t="shared" ref="M34:M41" si="13">($M$16*$D34)+($F$34*$O$16)+($E$34*$P$16)</f>
        <v>22.32</v>
      </c>
      <c r="N34" s="47">
        <f t="shared" ref="N34:N41" si="14">($M$17*$D34)+($F$34*$O$17)+($E$34*$P$17)</f>
        <v>33.619999999999997</v>
      </c>
      <c r="O34" s="47">
        <f t="shared" ref="O34:O41" si="15">($M$18*$D34)+($F$34*$O$18)+($E$34*$P$18)</f>
        <v>34.200000000000003</v>
      </c>
      <c r="P34" s="47">
        <f t="shared" ref="P34:P41" si="16">($M$19*$D34)+($F$34*$O$19)+($E$34*$P$19)</f>
        <v>54.3</v>
      </c>
    </row>
    <row r="35" spans="1:17">
      <c r="A35" t="s">
        <v>18</v>
      </c>
      <c r="B35" t="str">
        <f t="shared" ref="B35:B41" si="17">$B$20&amp;$G$2&amp;H35</f>
        <v>iTru_NheI_R1_RCp_B</v>
      </c>
      <c r="C35" s="14" t="str">
        <f t="shared" ref="C35:C41" si="18">C$8&amp;I35&amp;C$14</f>
        <v>/5phos/CTAGCTGCCTAAAGATCGGAAGAGCGTCGTGTAGGGAAAGAGTGT</v>
      </c>
      <c r="D35" s="10">
        <f t="shared" ref="D35:D41" si="19">LEN(C35)-$E$34-(7*$F$34)</f>
        <v>45</v>
      </c>
      <c r="G35" s="39">
        <v>2</v>
      </c>
      <c r="H35" s="39" t="s">
        <v>63</v>
      </c>
      <c r="I35" s="25" t="s">
        <v>36</v>
      </c>
      <c r="J35" s="10">
        <f t="shared" si="3"/>
        <v>7</v>
      </c>
      <c r="L35" s="47">
        <f t="shared" si="12"/>
        <v>18.100000000000001</v>
      </c>
      <c r="M35" s="48">
        <f t="shared" si="13"/>
        <v>22.6</v>
      </c>
      <c r="N35" s="47">
        <f t="shared" si="14"/>
        <v>34.099999999999994</v>
      </c>
      <c r="O35" s="47">
        <f t="shared" si="15"/>
        <v>34.75</v>
      </c>
      <c r="P35" s="47">
        <f t="shared" si="16"/>
        <v>55.25</v>
      </c>
    </row>
    <row r="36" spans="1:17">
      <c r="A36" t="s">
        <v>18</v>
      </c>
      <c r="B36" t="str">
        <f t="shared" si="17"/>
        <v>iTru_NheI_R1_RCp_C</v>
      </c>
      <c r="C36" s="14" t="str">
        <f t="shared" si="18"/>
        <v>/5phos/CTAGCGACGAGTTAGATCGGAAGAGCGTCGTGTAGGGAAAGAGTGT</v>
      </c>
      <c r="D36" s="10">
        <f t="shared" si="19"/>
        <v>46</v>
      </c>
      <c r="G36" s="39">
        <v>3</v>
      </c>
      <c r="H36" s="39" t="s">
        <v>64</v>
      </c>
      <c r="I36" s="25" t="s">
        <v>37</v>
      </c>
      <c r="J36" s="10">
        <f t="shared" si="3"/>
        <v>8</v>
      </c>
      <c r="L36" s="47">
        <f t="shared" si="12"/>
        <v>18.28</v>
      </c>
      <c r="M36" s="48">
        <f t="shared" si="13"/>
        <v>22.880000000000003</v>
      </c>
      <c r="N36" s="47">
        <f t="shared" si="14"/>
        <v>34.58</v>
      </c>
      <c r="O36" s="47">
        <f t="shared" si="15"/>
        <v>35.299999999999997</v>
      </c>
      <c r="P36" s="47">
        <f t="shared" si="16"/>
        <v>56.199999999999996</v>
      </c>
    </row>
    <row r="37" spans="1:17">
      <c r="A37" t="s">
        <v>18</v>
      </c>
      <c r="B37" t="str">
        <f t="shared" si="17"/>
        <v>iTru_NheI_R1_RCp_D</v>
      </c>
      <c r="C37" s="14" t="str">
        <f t="shared" si="18"/>
        <v>/5phos/CTAGCACGTAGACCAGATCGGAAGAGCGTCGTGTAGGGAAAGAGTGT</v>
      </c>
      <c r="D37" s="10">
        <f t="shared" si="19"/>
        <v>47</v>
      </c>
      <c r="G37" s="20">
        <v>4</v>
      </c>
      <c r="H37" s="20" t="s">
        <v>65</v>
      </c>
      <c r="I37" s="26" t="s">
        <v>0</v>
      </c>
      <c r="J37" s="10">
        <f t="shared" si="3"/>
        <v>9</v>
      </c>
      <c r="L37" s="47">
        <f t="shared" si="12"/>
        <v>18.46</v>
      </c>
      <c r="M37" s="48">
        <f t="shared" si="13"/>
        <v>23.160000000000004</v>
      </c>
      <c r="N37" s="47">
        <f t="shared" si="14"/>
        <v>35.06</v>
      </c>
      <c r="O37" s="47">
        <f t="shared" si="15"/>
        <v>35.85</v>
      </c>
      <c r="P37" s="47">
        <f t="shared" si="16"/>
        <v>57.15</v>
      </c>
    </row>
    <row r="38" spans="1:17">
      <c r="A38" t="s">
        <v>18</v>
      </c>
      <c r="B38" t="str">
        <f t="shared" si="17"/>
        <v>iTru_NheI_R1_RCp_E</v>
      </c>
      <c r="C38" s="14" t="str">
        <f t="shared" si="18"/>
        <v>/5phos/CTAGCGGTATCAGATCGGAAGAGCGTCGTGTAGGGAAAGAGTGT</v>
      </c>
      <c r="D38" s="10">
        <f t="shared" si="19"/>
        <v>44</v>
      </c>
      <c r="G38" s="39">
        <v>5</v>
      </c>
      <c r="H38" s="39" t="s">
        <v>66</v>
      </c>
      <c r="I38" s="25" t="s">
        <v>1</v>
      </c>
      <c r="J38" s="10">
        <f t="shared" si="3"/>
        <v>6</v>
      </c>
      <c r="L38" s="47">
        <f t="shared" si="12"/>
        <v>17.920000000000002</v>
      </c>
      <c r="M38" s="48">
        <f t="shared" si="13"/>
        <v>22.32</v>
      </c>
      <c r="N38" s="47">
        <f t="shared" si="14"/>
        <v>33.619999999999997</v>
      </c>
      <c r="O38" s="47">
        <f t="shared" si="15"/>
        <v>34.200000000000003</v>
      </c>
      <c r="P38" s="47">
        <f t="shared" si="16"/>
        <v>54.3</v>
      </c>
    </row>
    <row r="39" spans="1:17">
      <c r="A39" t="s">
        <v>18</v>
      </c>
      <c r="B39" t="str">
        <f t="shared" si="17"/>
        <v>iTru_NheI_R1_RCp_F</v>
      </c>
      <c r="C39" s="14" t="str">
        <f t="shared" si="18"/>
        <v>/5phos/CTAGCCAACGCTAGATCGGAAGAGCGTCGTGTAGGGAAAGAGTGT</v>
      </c>
      <c r="D39" s="10">
        <f t="shared" si="19"/>
        <v>45</v>
      </c>
      <c r="G39" s="39">
        <v>6</v>
      </c>
      <c r="H39" s="39" t="s">
        <v>67</v>
      </c>
      <c r="I39" s="25" t="s">
        <v>2</v>
      </c>
      <c r="J39" s="10">
        <f>LEN(I39)</f>
        <v>7</v>
      </c>
      <c r="L39" s="47">
        <f t="shared" si="12"/>
        <v>18.100000000000001</v>
      </c>
      <c r="M39" s="48">
        <f t="shared" si="13"/>
        <v>22.6</v>
      </c>
      <c r="N39" s="47">
        <f t="shared" si="14"/>
        <v>34.099999999999994</v>
      </c>
      <c r="O39" s="47">
        <f t="shared" si="15"/>
        <v>34.75</v>
      </c>
      <c r="P39" s="47">
        <f t="shared" si="16"/>
        <v>55.25</v>
      </c>
    </row>
    <row r="40" spans="1:17">
      <c r="A40" t="s">
        <v>18</v>
      </c>
      <c r="B40" t="str">
        <f t="shared" si="17"/>
        <v>iTru_NheI_R1_RCp_G</v>
      </c>
      <c r="C40" s="14" t="str">
        <f t="shared" si="18"/>
        <v>/5phos/CTAGCAGTTGCAGAGATCGGAAGAGCGTCGTGTAGGGAAAGAGTGT</v>
      </c>
      <c r="D40" s="10">
        <f t="shared" si="19"/>
        <v>46</v>
      </c>
      <c r="G40" s="39">
        <v>7</v>
      </c>
      <c r="H40" s="39" t="s">
        <v>68</v>
      </c>
      <c r="I40" s="25" t="s">
        <v>3</v>
      </c>
      <c r="J40" s="10">
        <f>LEN(I40)</f>
        <v>8</v>
      </c>
      <c r="L40" s="47">
        <f t="shared" si="12"/>
        <v>18.28</v>
      </c>
      <c r="M40" s="48">
        <f t="shared" si="13"/>
        <v>22.880000000000003</v>
      </c>
      <c r="N40" s="47">
        <f t="shared" si="14"/>
        <v>34.58</v>
      </c>
      <c r="O40" s="47">
        <f t="shared" si="15"/>
        <v>35.299999999999997</v>
      </c>
      <c r="P40" s="47">
        <f t="shared" si="16"/>
        <v>56.199999999999996</v>
      </c>
    </row>
    <row r="41" spans="1:17">
      <c r="A41" t="s">
        <v>18</v>
      </c>
      <c r="B41" t="str">
        <f t="shared" si="17"/>
        <v>iTru_NheI_R1_RCp_H</v>
      </c>
      <c r="C41" s="14" t="str">
        <f t="shared" si="18"/>
        <v>/5phos/CTAGCTGACCATGAAGATCGGAAGAGCGTCGTGTAGGGAAAGAGTGT</v>
      </c>
      <c r="D41" s="10">
        <f t="shared" si="19"/>
        <v>47</v>
      </c>
      <c r="G41" s="20">
        <v>8</v>
      </c>
      <c r="H41" s="20" t="s">
        <v>69</v>
      </c>
      <c r="I41" s="41" t="s">
        <v>4</v>
      </c>
      <c r="J41" s="10">
        <f t="shared" si="3"/>
        <v>9</v>
      </c>
      <c r="L41" s="49">
        <f t="shared" si="12"/>
        <v>18.46</v>
      </c>
      <c r="M41" s="50">
        <f t="shared" si="13"/>
        <v>23.160000000000004</v>
      </c>
      <c r="N41" s="49">
        <f t="shared" si="14"/>
        <v>35.06</v>
      </c>
      <c r="O41" s="49">
        <f t="shared" si="15"/>
        <v>35.85</v>
      </c>
      <c r="P41" s="49">
        <f t="shared" si="16"/>
        <v>57.15</v>
      </c>
    </row>
    <row r="42" spans="1:17">
      <c r="D42" s="10"/>
      <c r="G42" s="27"/>
      <c r="H42" s="27"/>
      <c r="I42" s="28"/>
      <c r="J42" s="10"/>
      <c r="L42" s="47">
        <f>SUM(L25:L41)</f>
        <v>183.68000000000004</v>
      </c>
      <c r="M42" s="48">
        <f>SUM(M25:M41)</f>
        <v>241.27999999999997</v>
      </c>
      <c r="N42" s="47">
        <f>SUM(N25:N41)</f>
        <v>376.48</v>
      </c>
      <c r="O42" s="47">
        <f>SUM(O25:O41)</f>
        <v>396.80000000000007</v>
      </c>
      <c r="P42" s="47">
        <f>SUM(P25:P41)</f>
        <v>647.19999999999993</v>
      </c>
      <c r="Q42" t="s">
        <v>114</v>
      </c>
    </row>
    <row r="43" spans="1:17">
      <c r="C43" s="16"/>
      <c r="D43" s="10"/>
      <c r="I43" s="28" t="s">
        <v>23</v>
      </c>
      <c r="J43" s="39"/>
    </row>
    <row r="44" spans="1:17">
      <c r="A44" t="s">
        <v>20</v>
      </c>
      <c r="B44" t="str">
        <f>$B$21&amp;$G$2&amp;H44</f>
        <v>iTru_EcoRI_R2_RC_stub_1</v>
      </c>
      <c r="C44" s="14" t="str">
        <f>$C$9 &amp; I44 &amp; $C$15</f>
        <v>AATTACGTTAGAGATCGGAAGAGCACACGTaatcc</v>
      </c>
      <c r="D44" s="10">
        <f>LEN(C44)-$E$44-(7*$F$44)</f>
        <v>35</v>
      </c>
      <c r="E44" s="39">
        <v>0</v>
      </c>
      <c r="F44" s="44">
        <v>0</v>
      </c>
      <c r="G44" s="39">
        <v>9</v>
      </c>
      <c r="H44" s="39">
        <v>1</v>
      </c>
      <c r="I44" t="s">
        <v>102</v>
      </c>
      <c r="J44" s="10">
        <f t="shared" ref="J44:J55" si="20">LEN(I44)</f>
        <v>6</v>
      </c>
      <c r="L44" s="19">
        <f t="shared" ref="L44:L55" si="21">($M$15*$D44)+($F$44*$O$15)+($E$44*$P$15)</f>
        <v>6.3</v>
      </c>
      <c r="M44" s="21">
        <f t="shared" ref="M44:M55" si="22">($M$16*$D44)+($F$44*$O$16)+($E$44*$P$16)</f>
        <v>9.8000000000000007</v>
      </c>
      <c r="N44" s="19">
        <f t="shared" ref="N44:N55" si="23">($M$17*$D44)+($F$44*$O$17)+($E$44*$P$17)</f>
        <v>16.8</v>
      </c>
      <c r="O44" s="19">
        <f t="shared" ref="O44:O55" si="24">($M$18*$D44)+($F$44*$O$18)+($E$44*$P$18)</f>
        <v>19.25</v>
      </c>
      <c r="P44" s="19">
        <f t="shared" ref="P44:P55" si="25">($M$19*$D44)+($F$44*$O$19)+($E$44*$P$19)</f>
        <v>33.25</v>
      </c>
    </row>
    <row r="45" spans="1:17">
      <c r="A45" t="s">
        <v>20</v>
      </c>
      <c r="B45" t="str">
        <f t="shared" ref="B45:B55" si="26">$B$21&amp;$G$2&amp;H45</f>
        <v>iTru_EcoRI_R2_RC_stub_2</v>
      </c>
      <c r="C45" s="14" t="str">
        <f t="shared" ref="C45:C55" si="27">$C$9 &amp; I45 &amp; $C$15</f>
        <v>AATTAGTACCGAAGATCGGAAGAGCACACGTaatcc</v>
      </c>
      <c r="D45" s="10">
        <f t="shared" ref="D45:D55" si="28">LEN(C45)-$E$44-(7*$F$44)</f>
        <v>36</v>
      </c>
      <c r="G45" s="39">
        <v>10</v>
      </c>
      <c r="H45" s="39">
        <v>2</v>
      </c>
      <c r="I45" t="s">
        <v>103</v>
      </c>
      <c r="J45" s="10">
        <f t="shared" si="20"/>
        <v>7</v>
      </c>
      <c r="L45" s="19">
        <f t="shared" si="21"/>
        <v>6.4799999999999995</v>
      </c>
      <c r="M45" s="21">
        <f t="shared" si="22"/>
        <v>10.080000000000002</v>
      </c>
      <c r="N45" s="19">
        <f t="shared" si="23"/>
        <v>17.28</v>
      </c>
      <c r="O45" s="19">
        <f t="shared" si="24"/>
        <v>19.8</v>
      </c>
      <c r="P45" s="19">
        <f t="shared" si="25"/>
        <v>34.199999999999996</v>
      </c>
    </row>
    <row r="46" spans="1:17">
      <c r="A46" t="s">
        <v>20</v>
      </c>
      <c r="B46" t="str">
        <f t="shared" si="26"/>
        <v>iTru_EcoRI_R2_RC_stub_3</v>
      </c>
      <c r="C46" s="14" t="str">
        <f t="shared" si="27"/>
        <v>AATTACAACGATCAGATCGGAAGAGCACACGTaatcc</v>
      </c>
      <c r="D46" s="10">
        <f t="shared" si="28"/>
        <v>37</v>
      </c>
      <c r="G46" s="39">
        <v>11</v>
      </c>
      <c r="H46" s="39">
        <v>3</v>
      </c>
      <c r="I46" t="s">
        <v>80</v>
      </c>
      <c r="J46" s="10">
        <f t="shared" si="20"/>
        <v>8</v>
      </c>
      <c r="L46" s="19">
        <f t="shared" si="21"/>
        <v>6.66</v>
      </c>
      <c r="M46" s="21">
        <f t="shared" si="22"/>
        <v>10.360000000000001</v>
      </c>
      <c r="N46" s="19">
        <f t="shared" si="23"/>
        <v>17.759999999999998</v>
      </c>
      <c r="O46" s="19">
        <f t="shared" si="24"/>
        <v>20.350000000000001</v>
      </c>
      <c r="P46" s="19">
        <f t="shared" si="25"/>
        <v>35.15</v>
      </c>
    </row>
    <row r="47" spans="1:17">
      <c r="A47" t="s">
        <v>20</v>
      </c>
      <c r="B47" t="str">
        <f t="shared" si="26"/>
        <v>iTru_EcoRI_R2_RC_stub_4</v>
      </c>
      <c r="C47" s="14" t="str">
        <f t="shared" si="27"/>
        <v>AATTAAGTGTAGCTAGATCGGAAGAGCACACGTaatcc</v>
      </c>
      <c r="D47" s="10">
        <f t="shared" si="28"/>
        <v>38</v>
      </c>
      <c r="G47" s="20">
        <v>12</v>
      </c>
      <c r="H47" s="20">
        <v>4</v>
      </c>
      <c r="I47" t="s">
        <v>104</v>
      </c>
      <c r="J47" s="10">
        <f t="shared" si="20"/>
        <v>9</v>
      </c>
      <c r="L47" s="19">
        <f t="shared" si="21"/>
        <v>6.84</v>
      </c>
      <c r="M47" s="21">
        <f t="shared" si="22"/>
        <v>10.64</v>
      </c>
      <c r="N47" s="19">
        <f t="shared" si="23"/>
        <v>18.239999999999998</v>
      </c>
      <c r="O47" s="19">
        <f t="shared" si="24"/>
        <v>20.900000000000002</v>
      </c>
      <c r="P47" s="19">
        <f t="shared" si="25"/>
        <v>36.1</v>
      </c>
    </row>
    <row r="48" spans="1:17">
      <c r="A48" t="s">
        <v>20</v>
      </c>
      <c r="B48" t="str">
        <f t="shared" si="26"/>
        <v>iTru_EcoRI_R2_RC_stub_5</v>
      </c>
      <c r="C48" s="14" t="str">
        <f t="shared" si="27"/>
        <v>AATTAATGCGTAGATCGGAAGAGCACACGTaatcc</v>
      </c>
      <c r="D48" s="10">
        <f t="shared" si="28"/>
        <v>35</v>
      </c>
      <c r="G48" s="39">
        <v>13</v>
      </c>
      <c r="H48" s="39">
        <v>5</v>
      </c>
      <c r="I48" t="s">
        <v>105</v>
      </c>
      <c r="J48" s="10">
        <f t="shared" si="20"/>
        <v>6</v>
      </c>
      <c r="L48" s="19">
        <f t="shared" si="21"/>
        <v>6.3</v>
      </c>
      <c r="M48" s="21">
        <f t="shared" si="22"/>
        <v>9.8000000000000007</v>
      </c>
      <c r="N48" s="19">
        <f t="shared" si="23"/>
        <v>16.8</v>
      </c>
      <c r="O48" s="19">
        <f t="shared" si="24"/>
        <v>19.25</v>
      </c>
      <c r="P48" s="19">
        <f t="shared" si="25"/>
        <v>33.25</v>
      </c>
    </row>
    <row r="49" spans="1:16">
      <c r="A49" t="s">
        <v>20</v>
      </c>
      <c r="B49" t="str">
        <f t="shared" si="26"/>
        <v>iTru_EcoRI_R2_RC_stub_6</v>
      </c>
      <c r="C49" s="14" t="str">
        <f t="shared" si="27"/>
        <v>AATTATGCATACAGATCGGAAGAGCACACGTaatcc</v>
      </c>
      <c r="D49" s="10">
        <f t="shared" si="28"/>
        <v>36</v>
      </c>
      <c r="G49" s="39">
        <v>14</v>
      </c>
      <c r="H49" s="39">
        <v>6</v>
      </c>
      <c r="I49" t="s">
        <v>81</v>
      </c>
      <c r="J49" s="10">
        <f t="shared" si="20"/>
        <v>7</v>
      </c>
      <c r="L49" s="19">
        <f t="shared" si="21"/>
        <v>6.4799999999999995</v>
      </c>
      <c r="M49" s="21">
        <f t="shared" si="22"/>
        <v>10.080000000000002</v>
      </c>
      <c r="N49" s="19">
        <f t="shared" si="23"/>
        <v>17.28</v>
      </c>
      <c r="O49" s="19">
        <f t="shared" si="24"/>
        <v>19.8</v>
      </c>
      <c r="P49" s="19">
        <f t="shared" si="25"/>
        <v>34.199999999999996</v>
      </c>
    </row>
    <row r="50" spans="1:16">
      <c r="A50" t="s">
        <v>20</v>
      </c>
      <c r="B50" t="str">
        <f t="shared" si="26"/>
        <v>iTru_EcoRI_R2_RC_stub_7</v>
      </c>
      <c r="C50" s="14" t="str">
        <f t="shared" si="27"/>
        <v>AATTAGACATGTGAGATCGGAAGAGCACACGTaatcc</v>
      </c>
      <c r="D50" s="10">
        <f t="shared" si="28"/>
        <v>37</v>
      </c>
      <c r="G50" s="39">
        <v>15</v>
      </c>
      <c r="H50" s="39">
        <v>7</v>
      </c>
      <c r="I50" t="s">
        <v>50</v>
      </c>
      <c r="J50" s="10">
        <f t="shared" si="20"/>
        <v>8</v>
      </c>
      <c r="L50" s="19">
        <f t="shared" si="21"/>
        <v>6.66</v>
      </c>
      <c r="M50" s="21">
        <f t="shared" si="22"/>
        <v>10.360000000000001</v>
      </c>
      <c r="N50" s="19">
        <f t="shared" si="23"/>
        <v>17.759999999999998</v>
      </c>
      <c r="O50" s="19">
        <f t="shared" si="24"/>
        <v>20.350000000000001</v>
      </c>
      <c r="P50" s="19">
        <f t="shared" si="25"/>
        <v>35.15</v>
      </c>
    </row>
    <row r="51" spans="1:16">
      <c r="A51" t="s">
        <v>20</v>
      </c>
      <c r="B51" t="str">
        <f t="shared" si="26"/>
        <v>iTru_EcoRI_R2_RC_stub_8</v>
      </c>
      <c r="C51" s="14" t="str">
        <f t="shared" si="27"/>
        <v>AATTATCGTGCACAAGATCGGAAGAGCACACGTaatcc</v>
      </c>
      <c r="D51" s="10">
        <f t="shared" si="28"/>
        <v>38</v>
      </c>
      <c r="G51" s="20">
        <v>16</v>
      </c>
      <c r="H51" s="20">
        <v>8</v>
      </c>
      <c r="I51" t="s">
        <v>106</v>
      </c>
      <c r="J51" s="10">
        <f t="shared" si="20"/>
        <v>9</v>
      </c>
      <c r="L51" s="19">
        <f t="shared" si="21"/>
        <v>6.84</v>
      </c>
      <c r="M51" s="21">
        <f t="shared" si="22"/>
        <v>10.64</v>
      </c>
      <c r="N51" s="19">
        <f t="shared" si="23"/>
        <v>18.239999999999998</v>
      </c>
      <c r="O51" s="19">
        <f t="shared" si="24"/>
        <v>20.900000000000002</v>
      </c>
      <c r="P51" s="19">
        <f t="shared" si="25"/>
        <v>36.1</v>
      </c>
    </row>
    <row r="52" spans="1:16">
      <c r="A52" t="s">
        <v>20</v>
      </c>
      <c r="B52" t="str">
        <f t="shared" si="26"/>
        <v>iTru_EcoRI_R2_RC_stub_9</v>
      </c>
      <c r="C52" s="14" t="str">
        <f t="shared" si="27"/>
        <v>AATTATGATGCAGATCGGAAGAGCACACGTaatcc</v>
      </c>
      <c r="D52" s="10">
        <f t="shared" si="28"/>
        <v>35</v>
      </c>
      <c r="G52" s="39">
        <v>17</v>
      </c>
      <c r="H52" s="39">
        <v>9</v>
      </c>
      <c r="I52" t="s">
        <v>82</v>
      </c>
      <c r="J52" s="10">
        <f t="shared" si="20"/>
        <v>6</v>
      </c>
      <c r="L52" s="19">
        <f t="shared" si="21"/>
        <v>6.3</v>
      </c>
      <c r="M52" s="21">
        <f t="shared" si="22"/>
        <v>9.8000000000000007</v>
      </c>
      <c r="N52" s="19">
        <f t="shared" si="23"/>
        <v>16.8</v>
      </c>
      <c r="O52" s="19">
        <f t="shared" si="24"/>
        <v>19.25</v>
      </c>
      <c r="P52" s="19">
        <f t="shared" si="25"/>
        <v>33.25</v>
      </c>
    </row>
    <row r="53" spans="1:16">
      <c r="A53" t="s">
        <v>20</v>
      </c>
      <c r="B53" t="str">
        <f t="shared" si="26"/>
        <v>iTru_EcoRI_R2_RC_stub_10</v>
      </c>
      <c r="C53" s="14" t="str">
        <f t="shared" si="27"/>
        <v>AATTAACAGCATAGATCGGAAGAGCACACGTaatcc</v>
      </c>
      <c r="D53" s="10">
        <f t="shared" si="28"/>
        <v>36</v>
      </c>
      <c r="G53" s="39">
        <v>18</v>
      </c>
      <c r="H53" s="39">
        <v>10</v>
      </c>
      <c r="I53" t="s">
        <v>107</v>
      </c>
      <c r="J53" s="10">
        <f t="shared" si="20"/>
        <v>7</v>
      </c>
      <c r="L53" s="19">
        <f t="shared" si="21"/>
        <v>6.4799999999999995</v>
      </c>
      <c r="M53" s="21">
        <f t="shared" si="22"/>
        <v>10.080000000000002</v>
      </c>
      <c r="N53" s="19">
        <f t="shared" si="23"/>
        <v>17.28</v>
      </c>
      <c r="O53" s="19">
        <f t="shared" si="24"/>
        <v>19.8</v>
      </c>
      <c r="P53" s="19">
        <f t="shared" si="25"/>
        <v>34.199999999999996</v>
      </c>
    </row>
    <row r="54" spans="1:16">
      <c r="A54" t="s">
        <v>20</v>
      </c>
      <c r="B54" t="str">
        <f t="shared" si="26"/>
        <v>iTru_EcoRI_R2_RC_stub_11</v>
      </c>
      <c r="C54" s="14" t="str">
        <f t="shared" si="27"/>
        <v>AATTAAGGTCATGAGATCGGAAGAGCACACGTaatcc</v>
      </c>
      <c r="D54" s="10">
        <f t="shared" si="28"/>
        <v>37</v>
      </c>
      <c r="G54" s="39">
        <v>19</v>
      </c>
      <c r="H54" s="39">
        <v>11</v>
      </c>
      <c r="I54" t="s">
        <v>108</v>
      </c>
      <c r="J54" s="10">
        <f t="shared" si="20"/>
        <v>8</v>
      </c>
      <c r="L54" s="19">
        <f t="shared" si="21"/>
        <v>6.66</v>
      </c>
      <c r="M54" s="21">
        <f t="shared" si="22"/>
        <v>10.360000000000001</v>
      </c>
      <c r="N54" s="19">
        <f t="shared" si="23"/>
        <v>17.759999999999998</v>
      </c>
      <c r="O54" s="19">
        <f t="shared" si="24"/>
        <v>20.350000000000001</v>
      </c>
      <c r="P54" s="19">
        <f t="shared" si="25"/>
        <v>35.15</v>
      </c>
    </row>
    <row r="55" spans="1:16">
      <c r="A55" t="s">
        <v>20</v>
      </c>
      <c r="B55" t="str">
        <f t="shared" si="26"/>
        <v>iTru_EcoRI_R2_RC_stub_12</v>
      </c>
      <c r="C55" s="14" t="str">
        <f t="shared" si="27"/>
        <v>AATTACTCACTGCAAGATCGGAAGAGCACACGTaatcc</v>
      </c>
      <c r="D55" s="10">
        <f t="shared" si="28"/>
        <v>38</v>
      </c>
      <c r="G55" s="20">
        <v>20</v>
      </c>
      <c r="H55" s="20">
        <v>12</v>
      </c>
      <c r="I55" t="s">
        <v>109</v>
      </c>
      <c r="J55" s="10">
        <f t="shared" si="20"/>
        <v>9</v>
      </c>
      <c r="L55" s="19">
        <f t="shared" si="21"/>
        <v>6.84</v>
      </c>
      <c r="M55" s="21">
        <f t="shared" si="22"/>
        <v>10.64</v>
      </c>
      <c r="N55" s="19">
        <f t="shared" si="23"/>
        <v>18.239999999999998</v>
      </c>
      <c r="O55" s="19">
        <f t="shared" si="24"/>
        <v>20.900000000000002</v>
      </c>
      <c r="P55" s="19">
        <f t="shared" si="25"/>
        <v>36.1</v>
      </c>
    </row>
    <row r="57" spans="1:16">
      <c r="A57" t="s">
        <v>21</v>
      </c>
      <c r="B57" t="str">
        <f>$B$22&amp;$G$2&amp;H57</f>
        <v>iTru_EcoRI_R2_1</v>
      </c>
      <c r="C57" s="14" t="str">
        <f>C$16&amp;I57&amp;$C$10</f>
        <v>GTGACTGGAGTTCAGACGTGTGCTCTTCCGATCTCTAACGT</v>
      </c>
      <c r="D57" s="10">
        <f>LEN(C57)-$E$57-(7*$F$57)</f>
        <v>41</v>
      </c>
      <c r="E57" s="39">
        <v>0</v>
      </c>
      <c r="F57" s="44">
        <v>0</v>
      </c>
      <c r="G57" s="39">
        <v>9</v>
      </c>
      <c r="H57" s="39">
        <v>1</v>
      </c>
      <c r="I57" s="34" t="s">
        <v>94</v>
      </c>
      <c r="J57" s="10">
        <f t="shared" ref="J57:J68" si="29">LEN(I57)</f>
        <v>6</v>
      </c>
      <c r="L57" s="19">
        <f t="shared" ref="L57:L68" si="30">($M$15*$D57)+($F$57*$O$15)+($E$57*$P$15)</f>
        <v>7.38</v>
      </c>
      <c r="M57" s="21">
        <f t="shared" ref="M57:M68" si="31">($M$16*$D57)+($F$57*$O$16)+($E$57*$P$16)</f>
        <v>11.48</v>
      </c>
      <c r="N57" s="19">
        <f t="shared" ref="N57:N68" si="32">($M$17*$D57)+($F$57*$O$17)+($E$57*$P$17)</f>
        <v>19.68</v>
      </c>
      <c r="O57" s="19">
        <f t="shared" ref="O57:O68" si="33">($M$18*$D57)+($F$57*$O$18)+($E$57*$P$18)</f>
        <v>22.55</v>
      </c>
      <c r="P57" s="19">
        <f t="shared" ref="P57:P68" si="34">($M$19*$D57)+($F$57*$O$19)+($E$57*$P$19)</f>
        <v>38.949999999999996</v>
      </c>
    </row>
    <row r="58" spans="1:16">
      <c r="A58" t="s">
        <v>21</v>
      </c>
      <c r="B58" t="str">
        <f t="shared" ref="B58:B68" si="35">$B$22&amp;$G$2&amp;H58</f>
        <v>iTru_EcoRI_R2_2</v>
      </c>
      <c r="C58" s="14" t="str">
        <f t="shared" ref="C58:C68" si="36">C$16&amp;I58&amp;$C$10</f>
        <v>GTGACTGGAGTTCAGACGTGTGCTCTTCCGATCTTCGGTACT</v>
      </c>
      <c r="D58" s="10">
        <f t="shared" ref="D58:D68" si="37">LEN(C58)-$E$57-(7*$F$57)</f>
        <v>42</v>
      </c>
      <c r="G58" s="39">
        <v>10</v>
      </c>
      <c r="H58" s="39">
        <v>2</v>
      </c>
      <c r="I58" s="34" t="s">
        <v>95</v>
      </c>
      <c r="J58" s="10">
        <f t="shared" si="29"/>
        <v>7</v>
      </c>
      <c r="L58" s="19">
        <f t="shared" si="30"/>
        <v>7.56</v>
      </c>
      <c r="M58" s="21">
        <f t="shared" si="31"/>
        <v>11.760000000000002</v>
      </c>
      <c r="N58" s="19">
        <f t="shared" si="32"/>
        <v>20.16</v>
      </c>
      <c r="O58" s="19">
        <f t="shared" si="33"/>
        <v>23.1</v>
      </c>
      <c r="P58" s="19">
        <f t="shared" si="34"/>
        <v>39.9</v>
      </c>
    </row>
    <row r="59" spans="1:16">
      <c r="A59" t="s">
        <v>21</v>
      </c>
      <c r="B59" t="str">
        <f t="shared" si="35"/>
        <v>iTru_EcoRI_R2_3</v>
      </c>
      <c r="C59" s="14" t="str">
        <f t="shared" si="36"/>
        <v>GTGACTGGAGTTCAGACGTGTGCTCTTCCGATCTGATCGTTGT</v>
      </c>
      <c r="D59" s="10">
        <f t="shared" si="37"/>
        <v>43</v>
      </c>
      <c r="G59" s="39">
        <v>11</v>
      </c>
      <c r="H59" s="39">
        <v>3</v>
      </c>
      <c r="I59" s="34" t="s">
        <v>83</v>
      </c>
      <c r="J59" s="10">
        <f t="shared" si="29"/>
        <v>8</v>
      </c>
      <c r="L59" s="19">
        <f t="shared" si="30"/>
        <v>7.7399999999999993</v>
      </c>
      <c r="M59" s="21">
        <f t="shared" si="31"/>
        <v>12.040000000000001</v>
      </c>
      <c r="N59" s="19">
        <f t="shared" si="32"/>
        <v>20.64</v>
      </c>
      <c r="O59" s="19">
        <f t="shared" si="33"/>
        <v>23.650000000000002</v>
      </c>
      <c r="P59" s="19">
        <f t="shared" si="34"/>
        <v>40.85</v>
      </c>
    </row>
    <row r="60" spans="1:16">
      <c r="A60" t="s">
        <v>21</v>
      </c>
      <c r="B60" t="str">
        <f t="shared" si="35"/>
        <v>iTru_EcoRI_R2_4</v>
      </c>
      <c r="C60" s="14" t="str">
        <f t="shared" si="36"/>
        <v>GTGACTGGAGTTCAGACGTGTGCTCTTCCGATCTAGCTACACTT</v>
      </c>
      <c r="D60" s="10">
        <f t="shared" si="37"/>
        <v>44</v>
      </c>
      <c r="G60" s="20">
        <v>12</v>
      </c>
      <c r="H60" s="20">
        <v>4</v>
      </c>
      <c r="I60" s="34" t="s">
        <v>96</v>
      </c>
      <c r="J60" s="10">
        <f t="shared" si="29"/>
        <v>9</v>
      </c>
      <c r="L60" s="19">
        <f t="shared" si="30"/>
        <v>7.92</v>
      </c>
      <c r="M60" s="21">
        <f t="shared" si="31"/>
        <v>12.32</v>
      </c>
      <c r="N60" s="19">
        <f t="shared" si="32"/>
        <v>21.119999999999997</v>
      </c>
      <c r="O60" s="19">
        <f t="shared" si="33"/>
        <v>24.200000000000003</v>
      </c>
      <c r="P60" s="19">
        <f t="shared" si="34"/>
        <v>41.8</v>
      </c>
    </row>
    <row r="61" spans="1:16">
      <c r="A61" t="s">
        <v>21</v>
      </c>
      <c r="B61" t="str">
        <f t="shared" si="35"/>
        <v>iTru_EcoRI_R2_5</v>
      </c>
      <c r="C61" s="14" t="str">
        <f t="shared" si="36"/>
        <v>GTGACTGGAGTTCAGACGTGTGCTCTTCCGATCTACGCATT</v>
      </c>
      <c r="D61" s="10">
        <f t="shared" si="37"/>
        <v>41</v>
      </c>
      <c r="G61" s="39">
        <v>13</v>
      </c>
      <c r="H61" s="39">
        <v>5</v>
      </c>
      <c r="I61" s="25" t="s">
        <v>97</v>
      </c>
      <c r="J61" s="10">
        <f t="shared" si="29"/>
        <v>6</v>
      </c>
      <c r="L61" s="19">
        <f t="shared" si="30"/>
        <v>7.38</v>
      </c>
      <c r="M61" s="21">
        <f t="shared" si="31"/>
        <v>11.48</v>
      </c>
      <c r="N61" s="19">
        <f t="shared" si="32"/>
        <v>19.68</v>
      </c>
      <c r="O61" s="19">
        <f t="shared" si="33"/>
        <v>22.55</v>
      </c>
      <c r="P61" s="19">
        <f t="shared" si="34"/>
        <v>38.949999999999996</v>
      </c>
    </row>
    <row r="62" spans="1:16">
      <c r="A62" t="s">
        <v>21</v>
      </c>
      <c r="B62" t="str">
        <f t="shared" si="35"/>
        <v>iTru_EcoRI_R2_6</v>
      </c>
      <c r="C62" s="14" t="str">
        <f t="shared" si="36"/>
        <v>GTGACTGGAGTTCAGACGTGTGCTCTTCCGATCTGTATGCAT</v>
      </c>
      <c r="D62" s="10">
        <f t="shared" si="37"/>
        <v>42</v>
      </c>
      <c r="G62" s="39">
        <v>14</v>
      </c>
      <c r="H62" s="39">
        <v>6</v>
      </c>
      <c r="I62" s="25" t="s">
        <v>84</v>
      </c>
      <c r="J62" s="10">
        <f t="shared" si="29"/>
        <v>7</v>
      </c>
      <c r="L62" s="19">
        <f t="shared" si="30"/>
        <v>7.56</v>
      </c>
      <c r="M62" s="21">
        <f t="shared" si="31"/>
        <v>11.760000000000002</v>
      </c>
      <c r="N62" s="19">
        <f t="shared" si="32"/>
        <v>20.16</v>
      </c>
      <c r="O62" s="19">
        <f t="shared" si="33"/>
        <v>23.1</v>
      </c>
      <c r="P62" s="19">
        <f t="shared" si="34"/>
        <v>39.9</v>
      </c>
    </row>
    <row r="63" spans="1:16">
      <c r="A63" t="s">
        <v>21</v>
      </c>
      <c r="B63" t="str">
        <f t="shared" si="35"/>
        <v>iTru_EcoRI_R2_7</v>
      </c>
      <c r="C63" s="14" t="str">
        <f t="shared" si="36"/>
        <v>GTGACTGGAGTTCAGACGTGTGCTCTTCCGATCTCACATGTCT</v>
      </c>
      <c r="D63" s="10">
        <f t="shared" si="37"/>
        <v>43</v>
      </c>
      <c r="G63" s="39">
        <v>15</v>
      </c>
      <c r="H63" s="39">
        <v>7</v>
      </c>
      <c r="I63" s="25" t="s">
        <v>78</v>
      </c>
      <c r="J63" s="10">
        <f t="shared" si="29"/>
        <v>8</v>
      </c>
      <c r="L63" s="19">
        <f t="shared" si="30"/>
        <v>7.7399999999999993</v>
      </c>
      <c r="M63" s="21">
        <f t="shared" si="31"/>
        <v>12.040000000000001</v>
      </c>
      <c r="N63" s="19">
        <f t="shared" si="32"/>
        <v>20.64</v>
      </c>
      <c r="O63" s="19">
        <f t="shared" si="33"/>
        <v>23.650000000000002</v>
      </c>
      <c r="P63" s="19">
        <f t="shared" si="34"/>
        <v>40.85</v>
      </c>
    </row>
    <row r="64" spans="1:16">
      <c r="A64" t="s">
        <v>21</v>
      </c>
      <c r="B64" t="str">
        <f t="shared" si="35"/>
        <v>iTru_EcoRI_R2_8</v>
      </c>
      <c r="C64" s="14" t="str">
        <f t="shared" si="36"/>
        <v>GTGACTGGAGTTCAGACGTGTGCTCTTCCGATCTTGTGCACGAT</v>
      </c>
      <c r="D64" s="10">
        <f t="shared" si="37"/>
        <v>44</v>
      </c>
      <c r="G64" s="20">
        <v>16</v>
      </c>
      <c r="H64" s="20">
        <v>8</v>
      </c>
      <c r="I64" s="25" t="s">
        <v>98</v>
      </c>
      <c r="J64" s="10">
        <f t="shared" si="29"/>
        <v>9</v>
      </c>
      <c r="L64" s="19">
        <f t="shared" si="30"/>
        <v>7.92</v>
      </c>
      <c r="M64" s="21">
        <f t="shared" si="31"/>
        <v>12.32</v>
      </c>
      <c r="N64" s="19">
        <f t="shared" si="32"/>
        <v>21.119999999999997</v>
      </c>
      <c r="O64" s="19">
        <f t="shared" si="33"/>
        <v>24.200000000000003</v>
      </c>
      <c r="P64" s="19">
        <f t="shared" si="34"/>
        <v>41.8</v>
      </c>
    </row>
    <row r="65" spans="1:17">
      <c r="A65" t="s">
        <v>21</v>
      </c>
      <c r="B65" t="str">
        <f t="shared" si="35"/>
        <v>iTru_EcoRI_R2_9</v>
      </c>
      <c r="C65" s="14" t="str">
        <f t="shared" si="36"/>
        <v>GTGACTGGAGTTCAGACGTGTGCTCTTCCGATCTGCATCAT</v>
      </c>
      <c r="D65" s="10">
        <f t="shared" si="37"/>
        <v>41</v>
      </c>
      <c r="G65" s="39">
        <v>17</v>
      </c>
      <c r="H65" s="39">
        <v>9</v>
      </c>
      <c r="I65" s="25" t="s">
        <v>85</v>
      </c>
      <c r="J65" s="10">
        <f t="shared" si="29"/>
        <v>6</v>
      </c>
      <c r="L65" s="19">
        <f t="shared" si="30"/>
        <v>7.38</v>
      </c>
      <c r="M65" s="21">
        <f t="shared" si="31"/>
        <v>11.48</v>
      </c>
      <c r="N65" s="19">
        <f t="shared" si="32"/>
        <v>19.68</v>
      </c>
      <c r="O65" s="19">
        <f t="shared" si="33"/>
        <v>22.55</v>
      </c>
      <c r="P65" s="19">
        <f t="shared" si="34"/>
        <v>38.949999999999996</v>
      </c>
    </row>
    <row r="66" spans="1:17">
      <c r="A66" t="s">
        <v>21</v>
      </c>
      <c r="B66" t="str">
        <f t="shared" si="35"/>
        <v>iTru_EcoRI_R2_10</v>
      </c>
      <c r="C66" s="14" t="str">
        <f t="shared" si="36"/>
        <v>GTGACTGGAGTTCAGACGTGTGCTCTTCCGATCTATGCTGTT</v>
      </c>
      <c r="D66" s="10">
        <f t="shared" si="37"/>
        <v>42</v>
      </c>
      <c r="G66" s="39">
        <v>18</v>
      </c>
      <c r="H66" s="39">
        <v>10</v>
      </c>
      <c r="I66" s="25" t="s">
        <v>99</v>
      </c>
      <c r="J66" s="10">
        <f t="shared" si="29"/>
        <v>7</v>
      </c>
      <c r="L66" s="19">
        <f t="shared" si="30"/>
        <v>7.56</v>
      </c>
      <c r="M66" s="21">
        <f t="shared" si="31"/>
        <v>11.760000000000002</v>
      </c>
      <c r="N66" s="19">
        <f t="shared" si="32"/>
        <v>20.16</v>
      </c>
      <c r="O66" s="19">
        <f t="shared" si="33"/>
        <v>23.1</v>
      </c>
      <c r="P66" s="19">
        <f t="shared" si="34"/>
        <v>39.9</v>
      </c>
    </row>
    <row r="67" spans="1:17">
      <c r="A67" t="s">
        <v>21</v>
      </c>
      <c r="B67" t="str">
        <f t="shared" si="35"/>
        <v>iTru_EcoRI_R2_11</v>
      </c>
      <c r="C67" s="14" t="str">
        <f t="shared" si="36"/>
        <v>GTGACTGGAGTTCAGACGTGTGCTCTTCCGATCTCATGACCTT</v>
      </c>
      <c r="D67" s="10">
        <f t="shared" si="37"/>
        <v>43</v>
      </c>
      <c r="G67" s="39">
        <v>19</v>
      </c>
      <c r="H67" s="39">
        <v>11</v>
      </c>
      <c r="I67" s="25" t="s">
        <v>100</v>
      </c>
      <c r="J67" s="10">
        <f t="shared" si="29"/>
        <v>8</v>
      </c>
      <c r="L67" s="19">
        <f t="shared" si="30"/>
        <v>7.7399999999999993</v>
      </c>
      <c r="M67" s="21">
        <f t="shared" si="31"/>
        <v>12.040000000000001</v>
      </c>
      <c r="N67" s="19">
        <f t="shared" si="32"/>
        <v>20.64</v>
      </c>
      <c r="O67" s="19">
        <f t="shared" si="33"/>
        <v>23.650000000000002</v>
      </c>
      <c r="P67" s="19">
        <f t="shared" si="34"/>
        <v>40.85</v>
      </c>
    </row>
    <row r="68" spans="1:17">
      <c r="A68" t="s">
        <v>21</v>
      </c>
      <c r="B68" t="str">
        <f t="shared" si="35"/>
        <v>iTru_EcoRI_R2_12</v>
      </c>
      <c r="C68" s="14" t="str">
        <f t="shared" si="36"/>
        <v>GTGACTGGAGTTCAGACGTGTGCTCTTCCGATCTTGCAGTGAGT</v>
      </c>
      <c r="D68" s="10">
        <f t="shared" si="37"/>
        <v>44</v>
      </c>
      <c r="G68" s="20">
        <v>20</v>
      </c>
      <c r="H68" s="20">
        <v>12</v>
      </c>
      <c r="I68" s="25" t="s">
        <v>101</v>
      </c>
      <c r="J68" s="10">
        <f t="shared" si="29"/>
        <v>9</v>
      </c>
      <c r="L68" s="23">
        <f t="shared" si="30"/>
        <v>7.92</v>
      </c>
      <c r="M68" s="22">
        <f t="shared" si="31"/>
        <v>12.32</v>
      </c>
      <c r="N68" s="23">
        <f t="shared" si="32"/>
        <v>21.119999999999997</v>
      </c>
      <c r="O68" s="23">
        <f t="shared" si="33"/>
        <v>24.200000000000003</v>
      </c>
      <c r="P68" s="23">
        <f t="shared" si="34"/>
        <v>41.8</v>
      </c>
    </row>
    <row r="69" spans="1:17">
      <c r="D69" s="39"/>
      <c r="J69" s="39"/>
      <c r="L69" s="19">
        <f>SUM(L44:L68)</f>
        <v>170.64</v>
      </c>
      <c r="M69" s="21">
        <f t="shared" ref="M69:P69" si="38">SUM(M44:M68)</f>
        <v>265.43999999999994</v>
      </c>
      <c r="N69" s="37">
        <f t="shared" si="38"/>
        <v>455.04000000000008</v>
      </c>
      <c r="O69" s="19">
        <f t="shared" si="38"/>
        <v>521.4</v>
      </c>
      <c r="P69" s="19">
        <f t="shared" si="38"/>
        <v>900.59999999999991</v>
      </c>
      <c r="Q69" t="s">
        <v>114</v>
      </c>
    </row>
    <row r="70" spans="1:17">
      <c r="B70" s="11" t="s">
        <v>5</v>
      </c>
      <c r="D70" s="39"/>
      <c r="J70" s="39"/>
      <c r="L70" s="19"/>
      <c r="M70" s="19"/>
      <c r="N70" s="19"/>
      <c r="O70" s="19"/>
      <c r="P70" s="19"/>
    </row>
    <row r="71" spans="1:17">
      <c r="A71" s="13" t="s">
        <v>49</v>
      </c>
      <c r="B71" s="24" t="s">
        <v>2071</v>
      </c>
      <c r="D71" s="39"/>
      <c r="J71" s="39"/>
      <c r="L71" s="19">
        <f>L42+L69</f>
        <v>354.32000000000005</v>
      </c>
      <c r="M71" s="21">
        <f>M42+M69</f>
        <v>506.71999999999991</v>
      </c>
      <c r="N71" s="19">
        <f>N42+N69</f>
        <v>831.5200000000001</v>
      </c>
      <c r="O71" s="19">
        <f t="shared" ref="O71:P71" si="39">O42+O69</f>
        <v>918.2</v>
      </c>
      <c r="P71" s="19">
        <f t="shared" si="39"/>
        <v>1547.7999999999997</v>
      </c>
      <c r="Q71" t="s">
        <v>38</v>
      </c>
    </row>
    <row r="72" spans="1:17">
      <c r="A72" t="s">
        <v>124</v>
      </c>
      <c r="B72" t="s">
        <v>2072</v>
      </c>
      <c r="C72" s="14" t="str">
        <f>C$8&amp;I72&amp;C$14</f>
        <v>/5phos/CTAGCAGATCGGAAGAGCGTCGTGTAGGGAAAGAGTGT</v>
      </c>
      <c r="D72" s="10">
        <f>LEN(C72)-7</f>
        <v>38</v>
      </c>
      <c r="J72" s="39"/>
    </row>
    <row r="73" spans="1:17">
      <c r="A73" t="s">
        <v>124</v>
      </c>
      <c r="B73" t="s">
        <v>6</v>
      </c>
      <c r="C73" s="16" t="s">
        <v>123</v>
      </c>
      <c r="D73" s="10">
        <f>LEN(C73)-7</f>
        <v>44</v>
      </c>
      <c r="J73" s="39"/>
    </row>
    <row r="74" spans="1:17">
      <c r="J74" s="39"/>
    </row>
    <row r="75" spans="1:17">
      <c r="B75" t="s">
        <v>7</v>
      </c>
      <c r="J75" s="39"/>
    </row>
    <row r="76" spans="1:17">
      <c r="B76" t="s">
        <v>8</v>
      </c>
      <c r="D76" s="39"/>
      <c r="J76" s="39"/>
    </row>
    <row r="77" spans="1:17">
      <c r="B77" s="80" t="s">
        <v>504</v>
      </c>
      <c r="D77" s="39"/>
      <c r="J77" s="39"/>
    </row>
    <row r="78" spans="1:17">
      <c r="D78" s="39"/>
      <c r="J78" s="39"/>
    </row>
    <row r="79" spans="1:17">
      <c r="D79" s="39"/>
      <c r="J79" s="39"/>
    </row>
    <row r="80" spans="1:17">
      <c r="D80" s="39"/>
      <c r="J80" s="39"/>
    </row>
  </sheetData>
  <mergeCells count="2">
    <mergeCell ref="L13:N13"/>
    <mergeCell ref="L23:M23"/>
  </mergeCells>
  <phoneticPr fontId="19" type="noConversion"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7"/>
  <sheetViews>
    <sheetView workbookViewId="0">
      <selection activeCell="E8" sqref="E8"/>
    </sheetView>
  </sheetViews>
  <sheetFormatPr baseColWidth="10" defaultRowHeight="16"/>
  <cols>
    <col min="1" max="1" width="13.5" bestFit="1" customWidth="1"/>
    <col min="2" max="2" width="15" bestFit="1" customWidth="1"/>
    <col min="3" max="3" width="4.5" bestFit="1" customWidth="1"/>
    <col min="4" max="4" width="11.5" bestFit="1" customWidth="1"/>
    <col min="5" max="5" width="59.33203125" bestFit="1" customWidth="1"/>
    <col min="6" max="6" width="16.33203125" bestFit="1" customWidth="1"/>
  </cols>
  <sheetData>
    <row r="1" spans="1:6">
      <c r="A1" s="74" t="s">
        <v>494</v>
      </c>
    </row>
    <row r="3" spans="1:6">
      <c r="A3" s="83" t="s">
        <v>559</v>
      </c>
      <c r="B3" s="84" t="s">
        <v>560</v>
      </c>
      <c r="C3" s="84" t="s">
        <v>561</v>
      </c>
      <c r="D3" s="84" t="s">
        <v>562</v>
      </c>
      <c r="E3" s="85" t="s">
        <v>563</v>
      </c>
      <c r="F3" s="86" t="s">
        <v>1340</v>
      </c>
    </row>
    <row r="4" spans="1:6">
      <c r="A4" s="81">
        <v>1</v>
      </c>
      <c r="B4" t="s">
        <v>1341</v>
      </c>
      <c r="C4" t="s">
        <v>566</v>
      </c>
      <c r="D4" t="s">
        <v>1342</v>
      </c>
      <c r="E4" s="87" t="s">
        <v>1343</v>
      </c>
      <c r="F4" s="88">
        <v>0</v>
      </c>
    </row>
    <row r="5" spans="1:6">
      <c r="A5" s="81">
        <v>2</v>
      </c>
      <c r="B5" t="s">
        <v>1341</v>
      </c>
      <c r="C5" t="s">
        <v>579</v>
      </c>
      <c r="D5" t="s">
        <v>1344</v>
      </c>
      <c r="E5" s="87" t="s">
        <v>354</v>
      </c>
      <c r="F5" s="88">
        <v>1</v>
      </c>
    </row>
    <row r="6" spans="1:6">
      <c r="A6" s="81">
        <v>3</v>
      </c>
      <c r="B6" t="s">
        <v>1341</v>
      </c>
      <c r="C6" t="s">
        <v>591</v>
      </c>
      <c r="D6" t="s">
        <v>1345</v>
      </c>
      <c r="E6" s="87" t="s">
        <v>355</v>
      </c>
      <c r="F6" s="88">
        <v>2</v>
      </c>
    </row>
    <row r="7" spans="1:6">
      <c r="A7" s="81">
        <v>4</v>
      </c>
      <c r="B7" t="s">
        <v>1341</v>
      </c>
      <c r="C7" t="s">
        <v>603</v>
      </c>
      <c r="D7" t="s">
        <v>1346</v>
      </c>
      <c r="E7" s="87" t="s">
        <v>356</v>
      </c>
      <c r="F7" s="88">
        <v>3</v>
      </c>
    </row>
    <row r="8" spans="1:6">
      <c r="A8" s="81">
        <v>5</v>
      </c>
      <c r="B8" t="s">
        <v>1341</v>
      </c>
      <c r="C8" t="s">
        <v>617</v>
      </c>
      <c r="D8" t="s">
        <v>1347</v>
      </c>
      <c r="E8" s="87" t="s">
        <v>357</v>
      </c>
      <c r="F8" s="88">
        <v>4</v>
      </c>
    </row>
    <row r="9" spans="1:6">
      <c r="A9" s="81">
        <v>6</v>
      </c>
      <c r="B9" t="s">
        <v>1341</v>
      </c>
      <c r="C9" t="s">
        <v>653</v>
      </c>
      <c r="D9" t="s">
        <v>1348</v>
      </c>
      <c r="E9" s="87" t="s">
        <v>358</v>
      </c>
      <c r="F9" s="88">
        <v>5</v>
      </c>
    </row>
    <row r="10" spans="1:6">
      <c r="A10" s="81">
        <v>7</v>
      </c>
      <c r="B10" t="s">
        <v>1341</v>
      </c>
      <c r="C10" t="s">
        <v>689</v>
      </c>
      <c r="D10" t="s">
        <v>1349</v>
      </c>
      <c r="E10" s="87" t="s">
        <v>359</v>
      </c>
      <c r="F10" s="88">
        <v>6</v>
      </c>
    </row>
    <row r="11" spans="1:6">
      <c r="A11" s="81">
        <v>8</v>
      </c>
      <c r="B11" t="s">
        <v>1341</v>
      </c>
      <c r="C11" t="s">
        <v>725</v>
      </c>
      <c r="D11" t="s">
        <v>1350</v>
      </c>
      <c r="E11" s="87" t="s">
        <v>360</v>
      </c>
      <c r="F11" s="88">
        <v>7</v>
      </c>
    </row>
    <row r="12" spans="1:6">
      <c r="A12" s="81">
        <v>9</v>
      </c>
      <c r="B12" t="s">
        <v>1341</v>
      </c>
      <c r="C12" t="s">
        <v>568</v>
      </c>
      <c r="D12" t="s">
        <v>1351</v>
      </c>
      <c r="E12" s="87" t="s">
        <v>361</v>
      </c>
      <c r="F12" s="88">
        <v>9</v>
      </c>
    </row>
    <row r="13" spans="1:6">
      <c r="A13" s="81">
        <v>10</v>
      </c>
      <c r="B13" t="s">
        <v>1341</v>
      </c>
      <c r="C13" t="s">
        <v>580</v>
      </c>
      <c r="D13" t="s">
        <v>1352</v>
      </c>
      <c r="E13" s="87" t="s">
        <v>362</v>
      </c>
      <c r="F13" s="88">
        <v>10</v>
      </c>
    </row>
    <row r="14" spans="1:6">
      <c r="A14" s="81">
        <v>11</v>
      </c>
      <c r="B14" t="s">
        <v>1341</v>
      </c>
      <c r="C14" t="s">
        <v>592</v>
      </c>
      <c r="D14" t="s">
        <v>1353</v>
      </c>
      <c r="E14" s="87" t="s">
        <v>363</v>
      </c>
      <c r="F14" s="88">
        <v>11</v>
      </c>
    </row>
    <row r="15" spans="1:6">
      <c r="A15" s="81">
        <v>12</v>
      </c>
      <c r="B15" t="s">
        <v>1341</v>
      </c>
      <c r="C15" t="s">
        <v>604</v>
      </c>
      <c r="D15" t="s">
        <v>1354</v>
      </c>
      <c r="E15" s="87" t="s">
        <v>364</v>
      </c>
      <c r="F15" s="88">
        <v>12</v>
      </c>
    </row>
    <row r="16" spans="1:6">
      <c r="A16" s="81">
        <v>13</v>
      </c>
      <c r="B16" t="s">
        <v>1341</v>
      </c>
      <c r="C16" t="s">
        <v>620</v>
      </c>
      <c r="D16" t="s">
        <v>1355</v>
      </c>
      <c r="E16" s="87" t="s">
        <v>365</v>
      </c>
      <c r="F16" s="88">
        <v>13</v>
      </c>
    </row>
    <row r="17" spans="1:6">
      <c r="A17" s="81">
        <v>14</v>
      </c>
      <c r="B17" t="s">
        <v>1341</v>
      </c>
      <c r="C17" t="s">
        <v>656</v>
      </c>
      <c r="D17" t="s">
        <v>1356</v>
      </c>
      <c r="E17" s="87" t="s">
        <v>366</v>
      </c>
      <c r="F17" s="88">
        <v>14</v>
      </c>
    </row>
    <row r="18" spans="1:6">
      <c r="A18" s="81">
        <v>15</v>
      </c>
      <c r="B18" t="s">
        <v>1341</v>
      </c>
      <c r="C18" t="s">
        <v>692</v>
      </c>
      <c r="D18" t="s">
        <v>1357</v>
      </c>
      <c r="E18" s="87" t="s">
        <v>367</v>
      </c>
      <c r="F18" s="88">
        <v>15</v>
      </c>
    </row>
    <row r="19" spans="1:6">
      <c r="A19" s="81">
        <v>16</v>
      </c>
      <c r="B19" t="s">
        <v>1341</v>
      </c>
      <c r="C19" t="s">
        <v>728</v>
      </c>
      <c r="D19" t="s">
        <v>1358</v>
      </c>
      <c r="E19" s="87" t="s">
        <v>368</v>
      </c>
      <c r="F19" s="88">
        <v>16</v>
      </c>
    </row>
    <row r="20" spans="1:6">
      <c r="A20" s="81">
        <v>17</v>
      </c>
      <c r="B20" t="s">
        <v>1341</v>
      </c>
      <c r="C20" t="s">
        <v>569</v>
      </c>
      <c r="D20" t="s">
        <v>1359</v>
      </c>
      <c r="E20" s="87" t="s">
        <v>369</v>
      </c>
      <c r="F20" s="88">
        <v>18</v>
      </c>
    </row>
    <row r="21" spans="1:6">
      <c r="A21" s="81">
        <v>18</v>
      </c>
      <c r="B21" t="s">
        <v>1341</v>
      </c>
      <c r="C21" t="s">
        <v>581</v>
      </c>
      <c r="D21" t="s">
        <v>1360</v>
      </c>
      <c r="E21" s="87" t="s">
        <v>370</v>
      </c>
      <c r="F21" s="88">
        <v>19</v>
      </c>
    </row>
    <row r="22" spans="1:6">
      <c r="A22" s="81">
        <v>19</v>
      </c>
      <c r="B22" t="s">
        <v>1341</v>
      </c>
      <c r="C22" t="s">
        <v>593</v>
      </c>
      <c r="D22" t="s">
        <v>1361</v>
      </c>
      <c r="E22" s="87" t="s">
        <v>371</v>
      </c>
      <c r="F22" s="88">
        <v>20</v>
      </c>
    </row>
    <row r="23" spans="1:6">
      <c r="A23" s="81">
        <v>20</v>
      </c>
      <c r="B23" t="s">
        <v>1341</v>
      </c>
      <c r="C23" t="s">
        <v>605</v>
      </c>
      <c r="D23" t="s">
        <v>1362</v>
      </c>
      <c r="E23" s="87" t="s">
        <v>372</v>
      </c>
      <c r="F23" s="88">
        <v>21</v>
      </c>
    </row>
    <row r="24" spans="1:6">
      <c r="A24" s="81">
        <v>21</v>
      </c>
      <c r="B24" t="s">
        <v>1341</v>
      </c>
      <c r="C24" t="s">
        <v>623</v>
      </c>
      <c r="D24" t="s">
        <v>1363</v>
      </c>
      <c r="E24" s="87" t="s">
        <v>373</v>
      </c>
      <c r="F24" s="88">
        <v>22</v>
      </c>
    </row>
    <row r="25" spans="1:6">
      <c r="A25" s="81">
        <v>22</v>
      </c>
      <c r="B25" t="s">
        <v>1341</v>
      </c>
      <c r="C25" t="s">
        <v>659</v>
      </c>
      <c r="D25" t="s">
        <v>1364</v>
      </c>
      <c r="E25" s="87" t="s">
        <v>374</v>
      </c>
      <c r="F25" s="88">
        <v>23</v>
      </c>
    </row>
    <row r="26" spans="1:6">
      <c r="A26" s="81">
        <v>23</v>
      </c>
      <c r="B26" t="s">
        <v>1341</v>
      </c>
      <c r="C26" t="s">
        <v>695</v>
      </c>
      <c r="D26" t="s">
        <v>1365</v>
      </c>
      <c r="E26" s="87" t="s">
        <v>375</v>
      </c>
      <c r="F26" s="88">
        <v>24</v>
      </c>
    </row>
    <row r="27" spans="1:6">
      <c r="A27" s="81">
        <v>24</v>
      </c>
      <c r="B27" t="s">
        <v>1341</v>
      </c>
      <c r="C27" t="s">
        <v>731</v>
      </c>
      <c r="D27" t="s">
        <v>1366</v>
      </c>
      <c r="E27" s="87" t="s">
        <v>376</v>
      </c>
      <c r="F27" s="88">
        <v>25</v>
      </c>
    </row>
    <row r="28" spans="1:6">
      <c r="A28" s="81">
        <v>25</v>
      </c>
      <c r="B28" t="s">
        <v>1341</v>
      </c>
      <c r="C28" t="s">
        <v>570</v>
      </c>
      <c r="D28" t="s">
        <v>1367</v>
      </c>
      <c r="E28" s="87" t="s">
        <v>377</v>
      </c>
      <c r="F28" s="88">
        <v>27</v>
      </c>
    </row>
    <row r="29" spans="1:6">
      <c r="A29" s="81">
        <v>26</v>
      </c>
      <c r="B29" t="s">
        <v>1341</v>
      </c>
      <c r="C29" t="s">
        <v>582</v>
      </c>
      <c r="D29" t="s">
        <v>1368</v>
      </c>
      <c r="E29" s="87" t="s">
        <v>378</v>
      </c>
      <c r="F29" s="88">
        <v>28</v>
      </c>
    </row>
    <row r="30" spans="1:6">
      <c r="A30" s="81">
        <v>27</v>
      </c>
      <c r="B30" t="s">
        <v>1341</v>
      </c>
      <c r="C30" t="s">
        <v>594</v>
      </c>
      <c r="D30" t="s">
        <v>1369</v>
      </c>
      <c r="E30" s="87" t="s">
        <v>379</v>
      </c>
      <c r="F30" s="88">
        <v>29</v>
      </c>
    </row>
    <row r="31" spans="1:6">
      <c r="A31" s="81">
        <v>28</v>
      </c>
      <c r="B31" t="s">
        <v>1341</v>
      </c>
      <c r="C31" t="s">
        <v>606</v>
      </c>
      <c r="D31" t="s">
        <v>1370</v>
      </c>
      <c r="E31" s="87" t="s">
        <v>380</v>
      </c>
      <c r="F31" s="88">
        <v>30</v>
      </c>
    </row>
    <row r="32" spans="1:6">
      <c r="A32" s="81">
        <v>29</v>
      </c>
      <c r="B32" t="s">
        <v>1341</v>
      </c>
      <c r="C32" t="s">
        <v>626</v>
      </c>
      <c r="D32" t="s">
        <v>1371</v>
      </c>
      <c r="E32" s="87" t="s">
        <v>381</v>
      </c>
      <c r="F32" s="88">
        <v>31</v>
      </c>
    </row>
    <row r="33" spans="1:6">
      <c r="A33" s="81">
        <v>30</v>
      </c>
      <c r="B33" t="s">
        <v>1341</v>
      </c>
      <c r="C33" t="s">
        <v>662</v>
      </c>
      <c r="D33" t="s">
        <v>1372</v>
      </c>
      <c r="E33" s="87" t="s">
        <v>382</v>
      </c>
      <c r="F33" s="88">
        <v>32</v>
      </c>
    </row>
    <row r="34" spans="1:6">
      <c r="A34" s="81">
        <v>31</v>
      </c>
      <c r="B34" t="s">
        <v>1341</v>
      </c>
      <c r="C34" t="s">
        <v>698</v>
      </c>
      <c r="D34" t="s">
        <v>1373</v>
      </c>
      <c r="E34" s="87" t="s">
        <v>383</v>
      </c>
      <c r="F34" s="88">
        <v>33</v>
      </c>
    </row>
    <row r="35" spans="1:6">
      <c r="A35" s="81">
        <v>32</v>
      </c>
      <c r="B35" t="s">
        <v>1341</v>
      </c>
      <c r="C35" t="s">
        <v>734</v>
      </c>
      <c r="D35" t="s">
        <v>1374</v>
      </c>
      <c r="E35" s="87" t="s">
        <v>384</v>
      </c>
      <c r="F35" s="88">
        <v>34</v>
      </c>
    </row>
    <row r="36" spans="1:6">
      <c r="A36" s="81">
        <v>33</v>
      </c>
      <c r="B36" t="s">
        <v>1341</v>
      </c>
      <c r="C36" t="s">
        <v>571</v>
      </c>
      <c r="D36" t="s">
        <v>1375</v>
      </c>
      <c r="E36" s="87" t="s">
        <v>385</v>
      </c>
      <c r="F36" s="88">
        <v>36</v>
      </c>
    </row>
    <row r="37" spans="1:6">
      <c r="A37" s="81">
        <v>34</v>
      </c>
      <c r="B37" t="s">
        <v>1341</v>
      </c>
      <c r="C37" t="s">
        <v>583</v>
      </c>
      <c r="D37" t="s">
        <v>1376</v>
      </c>
      <c r="E37" s="87" t="s">
        <v>386</v>
      </c>
      <c r="F37" s="88">
        <v>37</v>
      </c>
    </row>
    <row r="38" spans="1:6">
      <c r="A38" s="81">
        <v>35</v>
      </c>
      <c r="B38" t="s">
        <v>1341</v>
      </c>
      <c r="C38" t="s">
        <v>595</v>
      </c>
      <c r="D38" t="s">
        <v>1377</v>
      </c>
      <c r="E38" s="87" t="s">
        <v>387</v>
      </c>
      <c r="F38" s="88">
        <v>38</v>
      </c>
    </row>
    <row r="39" spans="1:6">
      <c r="A39" s="81">
        <v>36</v>
      </c>
      <c r="B39" t="s">
        <v>1341</v>
      </c>
      <c r="C39" t="s">
        <v>607</v>
      </c>
      <c r="D39" t="s">
        <v>1378</v>
      </c>
      <c r="E39" s="87" t="s">
        <v>388</v>
      </c>
      <c r="F39" s="88">
        <v>39</v>
      </c>
    </row>
    <row r="40" spans="1:6">
      <c r="A40" s="81">
        <v>37</v>
      </c>
      <c r="B40" t="s">
        <v>1341</v>
      </c>
      <c r="C40" t="s">
        <v>629</v>
      </c>
      <c r="D40" t="s">
        <v>1379</v>
      </c>
      <c r="E40" s="87" t="s">
        <v>389</v>
      </c>
      <c r="F40" s="88">
        <v>40</v>
      </c>
    </row>
    <row r="41" spans="1:6">
      <c r="A41" s="81">
        <v>38</v>
      </c>
      <c r="B41" t="s">
        <v>1341</v>
      </c>
      <c r="C41" t="s">
        <v>665</v>
      </c>
      <c r="D41" t="s">
        <v>1380</v>
      </c>
      <c r="E41" s="87" t="s">
        <v>390</v>
      </c>
      <c r="F41" s="88">
        <v>41</v>
      </c>
    </row>
    <row r="42" spans="1:6">
      <c r="A42" s="81">
        <v>39</v>
      </c>
      <c r="B42" t="s">
        <v>1341</v>
      </c>
      <c r="C42" t="s">
        <v>701</v>
      </c>
      <c r="D42" t="s">
        <v>1381</v>
      </c>
      <c r="E42" s="87" t="s">
        <v>391</v>
      </c>
      <c r="F42" s="88">
        <v>42</v>
      </c>
    </row>
    <row r="43" spans="1:6">
      <c r="A43" s="81">
        <v>40</v>
      </c>
      <c r="B43" t="s">
        <v>1341</v>
      </c>
      <c r="C43" t="s">
        <v>737</v>
      </c>
      <c r="D43" t="s">
        <v>1382</v>
      </c>
      <c r="E43" s="87" t="s">
        <v>392</v>
      </c>
      <c r="F43" s="88">
        <v>43</v>
      </c>
    </row>
    <row r="44" spans="1:6">
      <c r="A44" s="81">
        <v>41</v>
      </c>
      <c r="B44" t="s">
        <v>1341</v>
      </c>
      <c r="C44" t="s">
        <v>572</v>
      </c>
      <c r="D44" t="s">
        <v>1383</v>
      </c>
      <c r="E44" s="87" t="s">
        <v>393</v>
      </c>
      <c r="F44" s="88">
        <v>45</v>
      </c>
    </row>
    <row r="45" spans="1:6">
      <c r="A45" s="81">
        <v>42</v>
      </c>
      <c r="B45" t="s">
        <v>1341</v>
      </c>
      <c r="C45" t="s">
        <v>584</v>
      </c>
      <c r="D45" t="s">
        <v>1384</v>
      </c>
      <c r="E45" s="87" t="s">
        <v>394</v>
      </c>
      <c r="F45" s="88">
        <v>46</v>
      </c>
    </row>
    <row r="46" spans="1:6">
      <c r="A46" s="81">
        <v>43</v>
      </c>
      <c r="B46" t="s">
        <v>1341</v>
      </c>
      <c r="C46" t="s">
        <v>596</v>
      </c>
      <c r="D46" t="s">
        <v>1385</v>
      </c>
      <c r="E46" s="87" t="s">
        <v>395</v>
      </c>
      <c r="F46" s="88">
        <v>47</v>
      </c>
    </row>
    <row r="47" spans="1:6">
      <c r="A47" s="81">
        <v>44</v>
      </c>
      <c r="B47" t="s">
        <v>1341</v>
      </c>
      <c r="C47" t="s">
        <v>608</v>
      </c>
      <c r="D47" t="s">
        <v>1386</v>
      </c>
      <c r="E47" s="87" t="s">
        <v>396</v>
      </c>
      <c r="F47" s="88">
        <v>48</v>
      </c>
    </row>
    <row r="48" spans="1:6">
      <c r="A48" s="81">
        <v>45</v>
      </c>
      <c r="B48" t="s">
        <v>1341</v>
      </c>
      <c r="C48" t="s">
        <v>632</v>
      </c>
      <c r="D48" t="s">
        <v>1387</v>
      </c>
      <c r="E48" s="87" t="s">
        <v>397</v>
      </c>
      <c r="F48" s="88">
        <v>49</v>
      </c>
    </row>
    <row r="49" spans="1:6">
      <c r="A49" s="81">
        <v>46</v>
      </c>
      <c r="B49" t="s">
        <v>1341</v>
      </c>
      <c r="C49" t="s">
        <v>668</v>
      </c>
      <c r="D49" t="s">
        <v>1388</v>
      </c>
      <c r="E49" s="87" t="s">
        <v>398</v>
      </c>
      <c r="F49" s="88">
        <v>50</v>
      </c>
    </row>
    <row r="50" spans="1:6">
      <c r="A50" s="81">
        <v>47</v>
      </c>
      <c r="B50" t="s">
        <v>1341</v>
      </c>
      <c r="C50" t="s">
        <v>704</v>
      </c>
      <c r="D50" t="s">
        <v>1389</v>
      </c>
      <c r="E50" s="87" t="s">
        <v>399</v>
      </c>
      <c r="F50" s="88">
        <v>51</v>
      </c>
    </row>
    <row r="51" spans="1:6">
      <c r="A51" s="81">
        <v>48</v>
      </c>
      <c r="B51" t="s">
        <v>1341</v>
      </c>
      <c r="C51" t="s">
        <v>740</v>
      </c>
      <c r="D51" t="s">
        <v>1390</v>
      </c>
      <c r="E51" s="87" t="s">
        <v>400</v>
      </c>
      <c r="F51" s="88">
        <v>52</v>
      </c>
    </row>
    <row r="52" spans="1:6">
      <c r="A52" s="81">
        <v>49</v>
      </c>
      <c r="B52" t="s">
        <v>1341</v>
      </c>
      <c r="C52" t="s">
        <v>573</v>
      </c>
      <c r="D52" t="s">
        <v>1391</v>
      </c>
      <c r="E52" s="87" t="s">
        <v>1392</v>
      </c>
      <c r="F52" s="88">
        <v>54</v>
      </c>
    </row>
    <row r="53" spans="1:6">
      <c r="A53" s="81">
        <v>50</v>
      </c>
      <c r="B53" t="s">
        <v>1341</v>
      </c>
      <c r="C53" t="s">
        <v>585</v>
      </c>
      <c r="D53" t="s">
        <v>1393</v>
      </c>
      <c r="E53" s="87" t="s">
        <v>1394</v>
      </c>
      <c r="F53" s="88">
        <v>55</v>
      </c>
    </row>
    <row r="54" spans="1:6">
      <c r="A54" s="81">
        <v>51</v>
      </c>
      <c r="B54" t="s">
        <v>1341</v>
      </c>
      <c r="C54" t="s">
        <v>597</v>
      </c>
      <c r="D54" t="s">
        <v>1395</v>
      </c>
      <c r="E54" s="87" t="s">
        <v>1396</v>
      </c>
      <c r="F54" s="88">
        <v>56</v>
      </c>
    </row>
    <row r="55" spans="1:6">
      <c r="A55" s="81">
        <v>52</v>
      </c>
      <c r="B55" t="s">
        <v>1341</v>
      </c>
      <c r="C55" t="s">
        <v>609</v>
      </c>
      <c r="D55" t="s">
        <v>1397</v>
      </c>
      <c r="E55" s="87" t="s">
        <v>1398</v>
      </c>
      <c r="F55" s="88">
        <v>57</v>
      </c>
    </row>
    <row r="56" spans="1:6">
      <c r="A56" s="81">
        <v>53</v>
      </c>
      <c r="B56" t="s">
        <v>1341</v>
      </c>
      <c r="C56" t="s">
        <v>635</v>
      </c>
      <c r="D56" t="s">
        <v>1399</v>
      </c>
      <c r="E56" s="87" t="s">
        <v>1400</v>
      </c>
      <c r="F56" s="88">
        <v>58</v>
      </c>
    </row>
    <row r="57" spans="1:6">
      <c r="A57" s="81">
        <v>54</v>
      </c>
      <c r="B57" t="s">
        <v>1341</v>
      </c>
      <c r="C57" t="s">
        <v>671</v>
      </c>
      <c r="D57" t="s">
        <v>1401</v>
      </c>
      <c r="E57" s="87" t="s">
        <v>1402</v>
      </c>
      <c r="F57" s="88">
        <v>59</v>
      </c>
    </row>
    <row r="58" spans="1:6">
      <c r="A58" s="81">
        <v>55</v>
      </c>
      <c r="B58" t="s">
        <v>1341</v>
      </c>
      <c r="C58" t="s">
        <v>707</v>
      </c>
      <c r="D58" t="s">
        <v>1403</v>
      </c>
      <c r="E58" s="87" t="s">
        <v>1404</v>
      </c>
      <c r="F58" s="88">
        <v>60</v>
      </c>
    </row>
    <row r="59" spans="1:6">
      <c r="A59" s="81">
        <v>56</v>
      </c>
      <c r="B59" t="s">
        <v>1341</v>
      </c>
      <c r="C59" t="s">
        <v>743</v>
      </c>
      <c r="D59" t="s">
        <v>1405</v>
      </c>
      <c r="E59" s="87" t="s">
        <v>1406</v>
      </c>
      <c r="F59" s="88">
        <v>61</v>
      </c>
    </row>
    <row r="60" spans="1:6">
      <c r="A60" s="81">
        <v>57</v>
      </c>
      <c r="B60" t="s">
        <v>1341</v>
      </c>
      <c r="C60" t="s">
        <v>574</v>
      </c>
      <c r="D60" t="s">
        <v>1407</v>
      </c>
      <c r="E60" s="87" t="s">
        <v>1408</v>
      </c>
      <c r="F60" s="88">
        <v>63</v>
      </c>
    </row>
    <row r="61" spans="1:6">
      <c r="A61" s="81">
        <v>58</v>
      </c>
      <c r="B61" t="s">
        <v>1341</v>
      </c>
      <c r="C61" t="s">
        <v>586</v>
      </c>
      <c r="D61" t="s">
        <v>1409</v>
      </c>
      <c r="E61" s="87" t="s">
        <v>1410</v>
      </c>
      <c r="F61" s="88">
        <v>64</v>
      </c>
    </row>
    <row r="62" spans="1:6">
      <c r="A62" s="81">
        <v>59</v>
      </c>
      <c r="B62" t="s">
        <v>1341</v>
      </c>
      <c r="C62" t="s">
        <v>598</v>
      </c>
      <c r="D62" t="s">
        <v>1411</v>
      </c>
      <c r="E62" s="87" t="s">
        <v>1412</v>
      </c>
      <c r="F62" s="88">
        <v>65</v>
      </c>
    </row>
    <row r="63" spans="1:6">
      <c r="A63" s="81">
        <v>60</v>
      </c>
      <c r="B63" t="s">
        <v>1341</v>
      </c>
      <c r="C63" t="s">
        <v>610</v>
      </c>
      <c r="D63" t="s">
        <v>1413</v>
      </c>
      <c r="E63" s="87" t="s">
        <v>1414</v>
      </c>
      <c r="F63" s="88">
        <v>66</v>
      </c>
    </row>
    <row r="64" spans="1:6">
      <c r="A64" s="81">
        <v>61</v>
      </c>
      <c r="B64" t="s">
        <v>1341</v>
      </c>
      <c r="C64" t="s">
        <v>638</v>
      </c>
      <c r="D64" t="s">
        <v>1415</v>
      </c>
      <c r="E64" s="87" t="s">
        <v>1416</v>
      </c>
      <c r="F64" s="88">
        <v>67</v>
      </c>
    </row>
    <row r="65" spans="1:6">
      <c r="A65" s="81">
        <v>62</v>
      </c>
      <c r="B65" t="s">
        <v>1341</v>
      </c>
      <c r="C65" t="s">
        <v>674</v>
      </c>
      <c r="D65" t="s">
        <v>1417</v>
      </c>
      <c r="E65" s="87" t="s">
        <v>1418</v>
      </c>
      <c r="F65" s="88">
        <v>68</v>
      </c>
    </row>
    <row r="66" spans="1:6">
      <c r="A66" s="81">
        <v>63</v>
      </c>
      <c r="B66" t="s">
        <v>1341</v>
      </c>
      <c r="C66" t="s">
        <v>710</v>
      </c>
      <c r="D66" t="s">
        <v>1419</v>
      </c>
      <c r="E66" s="87" t="s">
        <v>1420</v>
      </c>
      <c r="F66" s="88">
        <v>69</v>
      </c>
    </row>
    <row r="67" spans="1:6">
      <c r="A67" s="81">
        <v>64</v>
      </c>
      <c r="B67" t="s">
        <v>1341</v>
      </c>
      <c r="C67" t="s">
        <v>746</v>
      </c>
      <c r="D67" t="s">
        <v>1421</v>
      </c>
      <c r="E67" s="87" t="s">
        <v>1422</v>
      </c>
      <c r="F67" s="88">
        <v>70</v>
      </c>
    </row>
    <row r="68" spans="1:6">
      <c r="A68" s="81">
        <v>65</v>
      </c>
      <c r="B68" t="s">
        <v>1341</v>
      </c>
      <c r="C68" t="s">
        <v>575</v>
      </c>
      <c r="D68" t="s">
        <v>1423</v>
      </c>
      <c r="E68" s="87" t="s">
        <v>1424</v>
      </c>
      <c r="F68" s="88">
        <v>72</v>
      </c>
    </row>
    <row r="69" spans="1:6">
      <c r="A69" s="81">
        <v>66</v>
      </c>
      <c r="B69" t="s">
        <v>1341</v>
      </c>
      <c r="C69" t="s">
        <v>587</v>
      </c>
      <c r="D69" t="s">
        <v>1425</v>
      </c>
      <c r="E69" s="87" t="s">
        <v>1426</v>
      </c>
      <c r="F69" s="88">
        <v>73</v>
      </c>
    </row>
    <row r="70" spans="1:6">
      <c r="A70" s="81">
        <v>67</v>
      </c>
      <c r="B70" t="s">
        <v>1341</v>
      </c>
      <c r="C70" t="s">
        <v>599</v>
      </c>
      <c r="D70" t="s">
        <v>1427</v>
      </c>
      <c r="E70" s="87" t="s">
        <v>1428</v>
      </c>
      <c r="F70" s="88">
        <v>74</v>
      </c>
    </row>
    <row r="71" spans="1:6">
      <c r="A71" s="81">
        <v>68</v>
      </c>
      <c r="B71" t="s">
        <v>1341</v>
      </c>
      <c r="C71" t="s">
        <v>611</v>
      </c>
      <c r="D71" t="s">
        <v>1429</v>
      </c>
      <c r="E71" s="87" t="s">
        <v>1430</v>
      </c>
      <c r="F71" s="88">
        <v>75</v>
      </c>
    </row>
    <row r="72" spans="1:6">
      <c r="A72" s="81">
        <v>69</v>
      </c>
      <c r="B72" t="s">
        <v>1341</v>
      </c>
      <c r="C72" t="s">
        <v>641</v>
      </c>
      <c r="D72" t="s">
        <v>1431</v>
      </c>
      <c r="E72" s="87" t="s">
        <v>1432</v>
      </c>
      <c r="F72" s="88">
        <v>76</v>
      </c>
    </row>
    <row r="73" spans="1:6">
      <c r="A73" s="81">
        <v>70</v>
      </c>
      <c r="B73" t="s">
        <v>1341</v>
      </c>
      <c r="C73" t="s">
        <v>677</v>
      </c>
      <c r="D73" t="s">
        <v>1433</v>
      </c>
      <c r="E73" s="87" t="s">
        <v>1434</v>
      </c>
      <c r="F73" s="88">
        <v>77</v>
      </c>
    </row>
    <row r="74" spans="1:6">
      <c r="A74" s="81">
        <v>71</v>
      </c>
      <c r="B74" t="s">
        <v>1341</v>
      </c>
      <c r="C74" t="s">
        <v>713</v>
      </c>
      <c r="D74" t="s">
        <v>1435</v>
      </c>
      <c r="E74" s="87" t="s">
        <v>1436</v>
      </c>
      <c r="F74" s="88">
        <v>78</v>
      </c>
    </row>
    <row r="75" spans="1:6">
      <c r="A75" s="81">
        <v>72</v>
      </c>
      <c r="B75" t="s">
        <v>1341</v>
      </c>
      <c r="C75" t="s">
        <v>749</v>
      </c>
      <c r="D75" t="s">
        <v>1437</v>
      </c>
      <c r="E75" s="87" t="s">
        <v>1438</v>
      </c>
      <c r="F75" s="88">
        <v>79</v>
      </c>
    </row>
    <row r="76" spans="1:6">
      <c r="A76" s="81">
        <v>73</v>
      </c>
      <c r="B76" t="s">
        <v>1341</v>
      </c>
      <c r="C76" t="s">
        <v>576</v>
      </c>
      <c r="D76" t="s">
        <v>1439</v>
      </c>
      <c r="E76" s="87" t="s">
        <v>1440</v>
      </c>
      <c r="F76" s="88">
        <v>81</v>
      </c>
    </row>
    <row r="77" spans="1:6">
      <c r="A77" s="81">
        <v>74</v>
      </c>
      <c r="B77" t="s">
        <v>1341</v>
      </c>
      <c r="C77" t="s">
        <v>588</v>
      </c>
      <c r="D77" t="s">
        <v>1441</v>
      </c>
      <c r="E77" s="87" t="s">
        <v>1442</v>
      </c>
      <c r="F77" s="88">
        <v>82</v>
      </c>
    </row>
    <row r="78" spans="1:6">
      <c r="A78" s="81">
        <v>75</v>
      </c>
      <c r="B78" t="s">
        <v>1341</v>
      </c>
      <c r="C78" t="s">
        <v>600</v>
      </c>
      <c r="D78" t="s">
        <v>1443</v>
      </c>
      <c r="E78" s="87" t="s">
        <v>1444</v>
      </c>
      <c r="F78" s="88">
        <v>83</v>
      </c>
    </row>
    <row r="79" spans="1:6">
      <c r="A79" s="81">
        <v>76</v>
      </c>
      <c r="B79" t="s">
        <v>1341</v>
      </c>
      <c r="C79" t="s">
        <v>612</v>
      </c>
      <c r="D79" t="s">
        <v>1445</v>
      </c>
      <c r="E79" s="87" t="s">
        <v>1446</v>
      </c>
      <c r="F79" s="88">
        <v>84</v>
      </c>
    </row>
    <row r="80" spans="1:6">
      <c r="A80" s="81">
        <v>77</v>
      </c>
      <c r="B80" t="s">
        <v>1341</v>
      </c>
      <c r="C80" t="s">
        <v>644</v>
      </c>
      <c r="D80" t="s">
        <v>1447</v>
      </c>
      <c r="E80" s="87" t="s">
        <v>1448</v>
      </c>
      <c r="F80" s="88">
        <v>85</v>
      </c>
    </row>
    <row r="81" spans="1:6">
      <c r="A81" s="81">
        <v>78</v>
      </c>
      <c r="B81" t="s">
        <v>1341</v>
      </c>
      <c r="C81" t="s">
        <v>680</v>
      </c>
      <c r="D81" t="s">
        <v>1449</v>
      </c>
      <c r="E81" s="87" t="s">
        <v>1450</v>
      </c>
      <c r="F81" s="88">
        <v>86</v>
      </c>
    </row>
    <row r="82" spans="1:6">
      <c r="A82" s="81">
        <v>79</v>
      </c>
      <c r="B82" t="s">
        <v>1341</v>
      </c>
      <c r="C82" t="s">
        <v>716</v>
      </c>
      <c r="D82" t="s">
        <v>1451</v>
      </c>
      <c r="E82" s="87" t="s">
        <v>1452</v>
      </c>
      <c r="F82" s="88">
        <v>87</v>
      </c>
    </row>
    <row r="83" spans="1:6">
      <c r="A83" s="81">
        <v>80</v>
      </c>
      <c r="B83" t="s">
        <v>1341</v>
      </c>
      <c r="C83" t="s">
        <v>752</v>
      </c>
      <c r="D83" t="s">
        <v>1453</v>
      </c>
      <c r="E83" s="87" t="s">
        <v>1454</v>
      </c>
      <c r="F83" s="88">
        <v>88</v>
      </c>
    </row>
    <row r="84" spans="1:6">
      <c r="A84" s="81">
        <v>81</v>
      </c>
      <c r="B84" t="s">
        <v>1341</v>
      </c>
      <c r="C84" t="s">
        <v>577</v>
      </c>
      <c r="D84" t="s">
        <v>1455</v>
      </c>
      <c r="E84" s="87" t="s">
        <v>1456</v>
      </c>
      <c r="F84" s="88">
        <v>90</v>
      </c>
    </row>
    <row r="85" spans="1:6">
      <c r="A85" s="81">
        <v>82</v>
      </c>
      <c r="B85" t="s">
        <v>1341</v>
      </c>
      <c r="C85" t="s">
        <v>589</v>
      </c>
      <c r="D85" t="s">
        <v>1457</v>
      </c>
      <c r="E85" s="87" t="s">
        <v>1458</v>
      </c>
      <c r="F85" s="88">
        <v>91</v>
      </c>
    </row>
    <row r="86" spans="1:6">
      <c r="A86" s="81">
        <v>83</v>
      </c>
      <c r="B86" t="s">
        <v>1341</v>
      </c>
      <c r="C86" t="s">
        <v>601</v>
      </c>
      <c r="D86" t="s">
        <v>1459</v>
      </c>
      <c r="E86" s="87" t="s">
        <v>1460</v>
      </c>
      <c r="F86" s="88">
        <v>92</v>
      </c>
    </row>
    <row r="87" spans="1:6">
      <c r="A87" s="81">
        <v>84</v>
      </c>
      <c r="B87" t="s">
        <v>1341</v>
      </c>
      <c r="C87" t="s">
        <v>613</v>
      </c>
      <c r="D87" t="s">
        <v>1461</v>
      </c>
      <c r="E87" s="87" t="s">
        <v>1462</v>
      </c>
      <c r="F87" s="88">
        <v>93</v>
      </c>
    </row>
    <row r="88" spans="1:6">
      <c r="A88" s="81">
        <v>85</v>
      </c>
      <c r="B88" t="s">
        <v>1341</v>
      </c>
      <c r="C88" t="s">
        <v>647</v>
      </c>
      <c r="D88" t="s">
        <v>1463</v>
      </c>
      <c r="E88" s="87" t="s">
        <v>1464</v>
      </c>
      <c r="F88" s="88">
        <v>94</v>
      </c>
    </row>
    <row r="89" spans="1:6">
      <c r="A89" s="81">
        <v>86</v>
      </c>
      <c r="B89" t="s">
        <v>1341</v>
      </c>
      <c r="C89" t="s">
        <v>683</v>
      </c>
      <c r="D89" t="s">
        <v>1465</v>
      </c>
      <c r="E89" s="87" t="s">
        <v>1466</v>
      </c>
      <c r="F89" s="88">
        <v>95</v>
      </c>
    </row>
    <row r="90" spans="1:6">
      <c r="A90" s="81">
        <v>87</v>
      </c>
      <c r="B90" t="s">
        <v>1341</v>
      </c>
      <c r="C90" t="s">
        <v>719</v>
      </c>
      <c r="D90" t="s">
        <v>1467</v>
      </c>
      <c r="E90" s="87" t="s">
        <v>1468</v>
      </c>
      <c r="F90" s="88">
        <v>96</v>
      </c>
    </row>
    <row r="91" spans="1:6">
      <c r="A91" s="81">
        <v>88</v>
      </c>
      <c r="B91" t="s">
        <v>1341</v>
      </c>
      <c r="C91" t="s">
        <v>755</v>
      </c>
      <c r="D91" t="s">
        <v>1469</v>
      </c>
      <c r="E91" s="87" t="s">
        <v>1470</v>
      </c>
      <c r="F91" s="88">
        <v>97</v>
      </c>
    </row>
    <row r="92" spans="1:6">
      <c r="A92" s="81">
        <v>89</v>
      </c>
      <c r="B92" t="s">
        <v>1341</v>
      </c>
      <c r="C92" t="s">
        <v>578</v>
      </c>
      <c r="D92" t="s">
        <v>1471</v>
      </c>
      <c r="E92" s="87" t="s">
        <v>1472</v>
      </c>
      <c r="F92" s="88">
        <v>99</v>
      </c>
    </row>
    <row r="93" spans="1:6">
      <c r="A93" s="81">
        <v>90</v>
      </c>
      <c r="B93" t="s">
        <v>1341</v>
      </c>
      <c r="C93" t="s">
        <v>590</v>
      </c>
      <c r="D93" t="s">
        <v>1473</v>
      </c>
      <c r="E93" s="87" t="s">
        <v>1474</v>
      </c>
      <c r="F93" s="88">
        <v>100</v>
      </c>
    </row>
    <row r="94" spans="1:6">
      <c r="A94" s="81">
        <v>91</v>
      </c>
      <c r="B94" t="s">
        <v>1341</v>
      </c>
      <c r="C94" t="s">
        <v>602</v>
      </c>
      <c r="D94" t="s">
        <v>1475</v>
      </c>
      <c r="E94" s="87" t="s">
        <v>1476</v>
      </c>
      <c r="F94" s="88">
        <v>101</v>
      </c>
    </row>
    <row r="95" spans="1:6">
      <c r="A95" s="81">
        <v>92</v>
      </c>
      <c r="B95" t="s">
        <v>1341</v>
      </c>
      <c r="C95" t="s">
        <v>614</v>
      </c>
      <c r="D95" t="s">
        <v>1477</v>
      </c>
      <c r="E95" s="87" t="s">
        <v>1478</v>
      </c>
      <c r="F95" s="88">
        <v>102</v>
      </c>
    </row>
    <row r="96" spans="1:6">
      <c r="A96" s="81">
        <v>93</v>
      </c>
      <c r="B96" t="s">
        <v>1341</v>
      </c>
      <c r="C96" t="s">
        <v>650</v>
      </c>
      <c r="D96" t="s">
        <v>1479</v>
      </c>
      <c r="E96" s="87" t="s">
        <v>1480</v>
      </c>
      <c r="F96" s="88">
        <v>103</v>
      </c>
    </row>
    <row r="97" spans="1:6">
      <c r="A97" s="81">
        <v>94</v>
      </c>
      <c r="B97" t="s">
        <v>1341</v>
      </c>
      <c r="C97" t="s">
        <v>686</v>
      </c>
      <c r="D97" t="s">
        <v>1481</v>
      </c>
      <c r="E97" s="87" t="s">
        <v>1482</v>
      </c>
      <c r="F97" s="88">
        <v>104</v>
      </c>
    </row>
    <row r="98" spans="1:6">
      <c r="A98" s="81">
        <v>95</v>
      </c>
      <c r="B98" t="s">
        <v>1341</v>
      </c>
      <c r="C98" t="s">
        <v>722</v>
      </c>
      <c r="D98" t="s">
        <v>1483</v>
      </c>
      <c r="E98" s="87" t="s">
        <v>1484</v>
      </c>
      <c r="F98" s="88">
        <v>105</v>
      </c>
    </row>
    <row r="99" spans="1:6">
      <c r="A99" s="20">
        <v>96</v>
      </c>
      <c r="B99" s="18" t="s">
        <v>1341</v>
      </c>
      <c r="C99" s="18" t="s">
        <v>758</v>
      </c>
      <c r="D99" s="18" t="s">
        <v>1485</v>
      </c>
      <c r="E99" s="89" t="s">
        <v>1486</v>
      </c>
      <c r="F99" s="90">
        <v>106</v>
      </c>
    </row>
    <row r="100" spans="1:6">
      <c r="A100" s="81">
        <v>97</v>
      </c>
      <c r="B100" t="s">
        <v>1487</v>
      </c>
      <c r="C100" t="s">
        <v>566</v>
      </c>
      <c r="D100" t="s">
        <v>1488</v>
      </c>
      <c r="E100" s="87" t="s">
        <v>1489</v>
      </c>
      <c r="F100" s="88">
        <v>108</v>
      </c>
    </row>
    <row r="101" spans="1:6">
      <c r="A101" s="81">
        <v>98</v>
      </c>
      <c r="B101" t="s">
        <v>1487</v>
      </c>
      <c r="C101" t="s">
        <v>579</v>
      </c>
      <c r="D101" t="s">
        <v>1490</v>
      </c>
      <c r="E101" s="87" t="s">
        <v>1491</v>
      </c>
      <c r="F101" s="88">
        <v>109</v>
      </c>
    </row>
    <row r="102" spans="1:6">
      <c r="A102" s="81">
        <v>99</v>
      </c>
      <c r="B102" t="s">
        <v>1487</v>
      </c>
      <c r="C102" t="s">
        <v>591</v>
      </c>
      <c r="D102" t="s">
        <v>1492</v>
      </c>
      <c r="E102" s="87" t="s">
        <v>1493</v>
      </c>
      <c r="F102" s="88">
        <v>110</v>
      </c>
    </row>
    <row r="103" spans="1:6">
      <c r="A103" s="81">
        <v>100</v>
      </c>
      <c r="B103" t="s">
        <v>1487</v>
      </c>
      <c r="C103" t="s">
        <v>603</v>
      </c>
      <c r="D103" t="s">
        <v>1494</v>
      </c>
      <c r="E103" s="87" t="s">
        <v>1495</v>
      </c>
      <c r="F103" s="88">
        <v>111</v>
      </c>
    </row>
    <row r="104" spans="1:6">
      <c r="A104" s="81">
        <v>101</v>
      </c>
      <c r="B104" t="s">
        <v>1487</v>
      </c>
      <c r="C104" t="s">
        <v>617</v>
      </c>
      <c r="D104" t="s">
        <v>1496</v>
      </c>
      <c r="E104" s="87" t="s">
        <v>1497</v>
      </c>
      <c r="F104" s="88">
        <v>112</v>
      </c>
    </row>
    <row r="105" spans="1:6">
      <c r="A105" s="81">
        <v>102</v>
      </c>
      <c r="B105" t="s">
        <v>1487</v>
      </c>
      <c r="C105" t="s">
        <v>653</v>
      </c>
      <c r="D105" t="s">
        <v>1498</v>
      </c>
      <c r="E105" s="87" t="s">
        <v>1499</v>
      </c>
      <c r="F105" s="88">
        <v>113</v>
      </c>
    </row>
    <row r="106" spans="1:6">
      <c r="A106" s="81">
        <v>103</v>
      </c>
      <c r="B106" t="s">
        <v>1487</v>
      </c>
      <c r="C106" t="s">
        <v>689</v>
      </c>
      <c r="D106" t="s">
        <v>1500</v>
      </c>
      <c r="E106" s="87" t="s">
        <v>1501</v>
      </c>
      <c r="F106" s="88">
        <v>114</v>
      </c>
    </row>
    <row r="107" spans="1:6">
      <c r="A107" s="81">
        <v>104</v>
      </c>
      <c r="B107" t="s">
        <v>1487</v>
      </c>
      <c r="C107" t="s">
        <v>725</v>
      </c>
      <c r="D107" t="s">
        <v>1502</v>
      </c>
      <c r="E107" s="87" t="s">
        <v>1503</v>
      </c>
      <c r="F107" s="88">
        <v>115</v>
      </c>
    </row>
    <row r="108" spans="1:6">
      <c r="A108" s="81">
        <v>105</v>
      </c>
      <c r="B108" t="s">
        <v>1487</v>
      </c>
      <c r="C108" t="s">
        <v>568</v>
      </c>
      <c r="D108" t="s">
        <v>1504</v>
      </c>
      <c r="E108" s="87" t="s">
        <v>1505</v>
      </c>
      <c r="F108" s="88">
        <v>117</v>
      </c>
    </row>
    <row r="109" spans="1:6">
      <c r="A109" s="81">
        <v>106</v>
      </c>
      <c r="B109" t="s">
        <v>1487</v>
      </c>
      <c r="C109" t="s">
        <v>580</v>
      </c>
      <c r="D109" t="s">
        <v>1506</v>
      </c>
      <c r="E109" s="87" t="s">
        <v>1507</v>
      </c>
      <c r="F109" s="88">
        <v>118</v>
      </c>
    </row>
    <row r="110" spans="1:6">
      <c r="A110" s="81">
        <v>107</v>
      </c>
      <c r="B110" t="s">
        <v>1487</v>
      </c>
      <c r="C110" t="s">
        <v>592</v>
      </c>
      <c r="D110" t="s">
        <v>1508</v>
      </c>
      <c r="E110" s="87" t="s">
        <v>1509</v>
      </c>
      <c r="F110" s="88">
        <v>119</v>
      </c>
    </row>
    <row r="111" spans="1:6">
      <c r="A111" s="81">
        <v>108</v>
      </c>
      <c r="B111" t="s">
        <v>1487</v>
      </c>
      <c r="C111" t="s">
        <v>604</v>
      </c>
      <c r="D111" t="s">
        <v>1510</v>
      </c>
      <c r="E111" s="87" t="s">
        <v>1511</v>
      </c>
      <c r="F111" s="88">
        <v>120</v>
      </c>
    </row>
    <row r="112" spans="1:6">
      <c r="A112" s="81">
        <v>109</v>
      </c>
      <c r="B112" t="s">
        <v>1487</v>
      </c>
      <c r="C112" t="s">
        <v>620</v>
      </c>
      <c r="D112" t="s">
        <v>1512</v>
      </c>
      <c r="E112" s="87" t="s">
        <v>1513</v>
      </c>
      <c r="F112" s="88">
        <v>121</v>
      </c>
    </row>
    <row r="113" spans="1:6">
      <c r="A113" s="81">
        <v>110</v>
      </c>
      <c r="B113" t="s">
        <v>1487</v>
      </c>
      <c r="C113" t="s">
        <v>656</v>
      </c>
      <c r="D113" t="s">
        <v>1514</v>
      </c>
      <c r="E113" s="87" t="s">
        <v>1515</v>
      </c>
      <c r="F113" s="88">
        <v>122</v>
      </c>
    </row>
    <row r="114" spans="1:6">
      <c r="A114" s="81">
        <v>111</v>
      </c>
      <c r="B114" t="s">
        <v>1487</v>
      </c>
      <c r="C114" t="s">
        <v>692</v>
      </c>
      <c r="D114" t="s">
        <v>1516</v>
      </c>
      <c r="E114" s="87" t="s">
        <v>1517</v>
      </c>
      <c r="F114" s="88">
        <v>123</v>
      </c>
    </row>
    <row r="115" spans="1:6">
      <c r="A115" s="81">
        <v>112</v>
      </c>
      <c r="B115" t="s">
        <v>1487</v>
      </c>
      <c r="C115" t="s">
        <v>728</v>
      </c>
      <c r="D115" t="s">
        <v>1518</v>
      </c>
      <c r="E115" s="87" t="s">
        <v>1519</v>
      </c>
      <c r="F115" s="88">
        <v>124</v>
      </c>
    </row>
    <row r="116" spans="1:6">
      <c r="A116" s="81">
        <v>113</v>
      </c>
      <c r="B116" t="s">
        <v>1487</v>
      </c>
      <c r="C116" t="s">
        <v>569</v>
      </c>
      <c r="D116" t="s">
        <v>1520</v>
      </c>
      <c r="E116" s="87" t="s">
        <v>1521</v>
      </c>
      <c r="F116" s="88">
        <v>126</v>
      </c>
    </row>
    <row r="117" spans="1:6">
      <c r="A117" s="81">
        <v>114</v>
      </c>
      <c r="B117" t="s">
        <v>1487</v>
      </c>
      <c r="C117" t="s">
        <v>581</v>
      </c>
      <c r="D117" t="s">
        <v>1522</v>
      </c>
      <c r="E117" s="87" t="s">
        <v>1523</v>
      </c>
      <c r="F117" s="88">
        <v>127</v>
      </c>
    </row>
    <row r="118" spans="1:6">
      <c r="A118" s="81">
        <v>115</v>
      </c>
      <c r="B118" t="s">
        <v>1487</v>
      </c>
      <c r="C118" t="s">
        <v>593</v>
      </c>
      <c r="D118" t="s">
        <v>1524</v>
      </c>
      <c r="E118" s="87" t="s">
        <v>1525</v>
      </c>
      <c r="F118" s="88">
        <v>128</v>
      </c>
    </row>
    <row r="119" spans="1:6">
      <c r="A119" s="81">
        <v>116</v>
      </c>
      <c r="B119" t="s">
        <v>1487</v>
      </c>
      <c r="C119" t="s">
        <v>605</v>
      </c>
      <c r="D119" t="s">
        <v>1526</v>
      </c>
      <c r="E119" s="87" t="s">
        <v>1527</v>
      </c>
      <c r="F119" s="88">
        <v>129</v>
      </c>
    </row>
    <row r="120" spans="1:6">
      <c r="A120" s="81">
        <v>117</v>
      </c>
      <c r="B120" t="s">
        <v>1487</v>
      </c>
      <c r="C120" t="s">
        <v>623</v>
      </c>
      <c r="D120" t="s">
        <v>1528</v>
      </c>
      <c r="E120" s="87" t="s">
        <v>1529</v>
      </c>
      <c r="F120" s="88">
        <v>130</v>
      </c>
    </row>
    <row r="121" spans="1:6">
      <c r="A121" s="81">
        <v>118</v>
      </c>
      <c r="B121" t="s">
        <v>1487</v>
      </c>
      <c r="C121" t="s">
        <v>659</v>
      </c>
      <c r="D121" t="s">
        <v>1530</v>
      </c>
      <c r="E121" s="87" t="s">
        <v>1531</v>
      </c>
      <c r="F121" s="88">
        <v>131</v>
      </c>
    </row>
    <row r="122" spans="1:6">
      <c r="A122" s="81">
        <v>119</v>
      </c>
      <c r="B122" t="s">
        <v>1487</v>
      </c>
      <c r="C122" t="s">
        <v>695</v>
      </c>
      <c r="D122" t="s">
        <v>1532</v>
      </c>
      <c r="E122" s="87" t="s">
        <v>1533</v>
      </c>
      <c r="F122" s="88">
        <v>132</v>
      </c>
    </row>
    <row r="123" spans="1:6">
      <c r="A123" s="81">
        <v>120</v>
      </c>
      <c r="B123" t="s">
        <v>1487</v>
      </c>
      <c r="C123" t="s">
        <v>731</v>
      </c>
      <c r="D123" t="s">
        <v>1534</v>
      </c>
      <c r="E123" s="87" t="s">
        <v>1535</v>
      </c>
      <c r="F123" s="88">
        <v>133</v>
      </c>
    </row>
    <row r="124" spans="1:6">
      <c r="A124" s="81">
        <v>121</v>
      </c>
      <c r="B124" t="s">
        <v>1487</v>
      </c>
      <c r="C124" t="s">
        <v>570</v>
      </c>
      <c r="D124" t="s">
        <v>1536</v>
      </c>
      <c r="E124" s="87" t="s">
        <v>1537</v>
      </c>
      <c r="F124" s="88">
        <v>135</v>
      </c>
    </row>
    <row r="125" spans="1:6">
      <c r="A125" s="81">
        <v>122</v>
      </c>
      <c r="B125" t="s">
        <v>1487</v>
      </c>
      <c r="C125" t="s">
        <v>582</v>
      </c>
      <c r="D125" t="s">
        <v>1538</v>
      </c>
      <c r="E125" s="87" t="s">
        <v>1539</v>
      </c>
      <c r="F125" s="88">
        <v>136</v>
      </c>
    </row>
    <row r="126" spans="1:6">
      <c r="A126" s="81">
        <v>123</v>
      </c>
      <c r="B126" t="s">
        <v>1487</v>
      </c>
      <c r="C126" t="s">
        <v>594</v>
      </c>
      <c r="D126" t="s">
        <v>1540</v>
      </c>
      <c r="E126" s="87" t="s">
        <v>1541</v>
      </c>
      <c r="F126" s="88">
        <v>137</v>
      </c>
    </row>
    <row r="127" spans="1:6">
      <c r="A127" s="81">
        <v>124</v>
      </c>
      <c r="B127" t="s">
        <v>1487</v>
      </c>
      <c r="C127" t="s">
        <v>606</v>
      </c>
      <c r="D127" t="s">
        <v>1542</v>
      </c>
      <c r="E127" s="87" t="s">
        <v>1543</v>
      </c>
      <c r="F127" s="88">
        <v>138</v>
      </c>
    </row>
    <row r="128" spans="1:6">
      <c r="A128" s="81">
        <v>125</v>
      </c>
      <c r="B128" t="s">
        <v>1487</v>
      </c>
      <c r="C128" t="s">
        <v>626</v>
      </c>
      <c r="D128" t="s">
        <v>1544</v>
      </c>
      <c r="E128" s="87" t="s">
        <v>1545</v>
      </c>
      <c r="F128" s="88">
        <v>139</v>
      </c>
    </row>
    <row r="129" spans="1:6">
      <c r="A129" s="81">
        <v>126</v>
      </c>
      <c r="B129" t="s">
        <v>1487</v>
      </c>
      <c r="C129" t="s">
        <v>662</v>
      </c>
      <c r="D129" t="s">
        <v>1546</v>
      </c>
      <c r="E129" s="87" t="s">
        <v>1547</v>
      </c>
      <c r="F129" s="88">
        <v>140</v>
      </c>
    </row>
    <row r="130" spans="1:6">
      <c r="A130" s="81">
        <v>127</v>
      </c>
      <c r="B130" t="s">
        <v>1487</v>
      </c>
      <c r="C130" t="s">
        <v>698</v>
      </c>
      <c r="D130" t="s">
        <v>1548</v>
      </c>
      <c r="E130" s="87" t="s">
        <v>1549</v>
      </c>
      <c r="F130" s="88">
        <v>141</v>
      </c>
    </row>
    <row r="131" spans="1:6">
      <c r="A131" s="81">
        <v>128</v>
      </c>
      <c r="B131" t="s">
        <v>1487</v>
      </c>
      <c r="C131" t="s">
        <v>734</v>
      </c>
      <c r="D131" t="s">
        <v>1550</v>
      </c>
      <c r="E131" s="87" t="s">
        <v>1551</v>
      </c>
      <c r="F131" s="88">
        <v>142</v>
      </c>
    </row>
    <row r="132" spans="1:6">
      <c r="A132" s="81">
        <v>129</v>
      </c>
      <c r="B132" t="s">
        <v>1487</v>
      </c>
      <c r="C132" t="s">
        <v>571</v>
      </c>
      <c r="D132" t="s">
        <v>1552</v>
      </c>
      <c r="E132" s="87" t="s">
        <v>1553</v>
      </c>
      <c r="F132" s="88">
        <v>144</v>
      </c>
    </row>
    <row r="133" spans="1:6">
      <c r="A133" s="81">
        <v>130</v>
      </c>
      <c r="B133" t="s">
        <v>1487</v>
      </c>
      <c r="C133" t="s">
        <v>583</v>
      </c>
      <c r="D133" t="s">
        <v>1554</v>
      </c>
      <c r="E133" s="87" t="s">
        <v>1555</v>
      </c>
      <c r="F133" s="88">
        <v>145</v>
      </c>
    </row>
    <row r="134" spans="1:6">
      <c r="A134" s="81">
        <v>131</v>
      </c>
      <c r="B134" t="s">
        <v>1487</v>
      </c>
      <c r="C134" t="s">
        <v>595</v>
      </c>
      <c r="D134" t="s">
        <v>1556</v>
      </c>
      <c r="E134" s="87" t="s">
        <v>1557</v>
      </c>
      <c r="F134" s="88">
        <v>146</v>
      </c>
    </row>
    <row r="135" spans="1:6">
      <c r="A135" s="81">
        <v>132</v>
      </c>
      <c r="B135" t="s">
        <v>1487</v>
      </c>
      <c r="C135" t="s">
        <v>607</v>
      </c>
      <c r="D135" t="s">
        <v>1558</v>
      </c>
      <c r="E135" s="87" t="s">
        <v>1559</v>
      </c>
      <c r="F135" s="88">
        <v>147</v>
      </c>
    </row>
    <row r="136" spans="1:6">
      <c r="A136" s="81">
        <v>133</v>
      </c>
      <c r="B136" t="s">
        <v>1487</v>
      </c>
      <c r="C136" t="s">
        <v>629</v>
      </c>
      <c r="D136" t="s">
        <v>1560</v>
      </c>
      <c r="E136" s="87" t="s">
        <v>1561</v>
      </c>
      <c r="F136" s="88">
        <v>148</v>
      </c>
    </row>
    <row r="137" spans="1:6">
      <c r="A137" s="81">
        <v>134</v>
      </c>
      <c r="B137" t="s">
        <v>1487</v>
      </c>
      <c r="C137" t="s">
        <v>665</v>
      </c>
      <c r="D137" t="s">
        <v>1562</v>
      </c>
      <c r="E137" s="87" t="s">
        <v>1563</v>
      </c>
      <c r="F137" s="88">
        <v>149</v>
      </c>
    </row>
    <row r="138" spans="1:6">
      <c r="A138" s="81">
        <v>135</v>
      </c>
      <c r="B138" t="s">
        <v>1487</v>
      </c>
      <c r="C138" t="s">
        <v>701</v>
      </c>
      <c r="D138" t="s">
        <v>1564</v>
      </c>
      <c r="E138" s="87" t="s">
        <v>1565</v>
      </c>
      <c r="F138" s="88">
        <v>150</v>
      </c>
    </row>
    <row r="139" spans="1:6">
      <c r="A139" s="81">
        <v>136</v>
      </c>
      <c r="B139" t="s">
        <v>1487</v>
      </c>
      <c r="C139" t="s">
        <v>737</v>
      </c>
      <c r="D139" t="s">
        <v>1566</v>
      </c>
      <c r="E139" s="87" t="s">
        <v>1567</v>
      </c>
      <c r="F139" s="88">
        <v>151</v>
      </c>
    </row>
    <row r="140" spans="1:6">
      <c r="A140" s="81">
        <v>137</v>
      </c>
      <c r="B140" t="s">
        <v>1487</v>
      </c>
      <c r="C140" t="s">
        <v>572</v>
      </c>
      <c r="D140" t="s">
        <v>1568</v>
      </c>
      <c r="E140" s="87" t="s">
        <v>1569</v>
      </c>
      <c r="F140" s="88">
        <v>153</v>
      </c>
    </row>
    <row r="141" spans="1:6">
      <c r="A141" s="81">
        <v>138</v>
      </c>
      <c r="B141" t="s">
        <v>1487</v>
      </c>
      <c r="C141" t="s">
        <v>584</v>
      </c>
      <c r="D141" t="s">
        <v>1570</v>
      </c>
      <c r="E141" s="87" t="s">
        <v>1571</v>
      </c>
      <c r="F141" s="88">
        <v>154</v>
      </c>
    </row>
    <row r="142" spans="1:6">
      <c r="A142" s="81">
        <v>139</v>
      </c>
      <c r="B142" t="s">
        <v>1487</v>
      </c>
      <c r="C142" t="s">
        <v>596</v>
      </c>
      <c r="D142" t="s">
        <v>1572</v>
      </c>
      <c r="E142" s="87" t="s">
        <v>1573</v>
      </c>
      <c r="F142" s="88">
        <v>155</v>
      </c>
    </row>
    <row r="143" spans="1:6">
      <c r="A143" s="81">
        <v>140</v>
      </c>
      <c r="B143" t="s">
        <v>1487</v>
      </c>
      <c r="C143" t="s">
        <v>608</v>
      </c>
      <c r="D143" t="s">
        <v>1574</v>
      </c>
      <c r="E143" s="87" t="s">
        <v>1575</v>
      </c>
      <c r="F143" s="88">
        <v>156</v>
      </c>
    </row>
    <row r="144" spans="1:6">
      <c r="A144" s="81">
        <v>141</v>
      </c>
      <c r="B144" t="s">
        <v>1487</v>
      </c>
      <c r="C144" t="s">
        <v>632</v>
      </c>
      <c r="D144" t="s">
        <v>1576</v>
      </c>
      <c r="E144" s="87" t="s">
        <v>1577</v>
      </c>
      <c r="F144" s="88">
        <v>157</v>
      </c>
    </row>
    <row r="145" spans="1:6">
      <c r="A145" s="81">
        <v>142</v>
      </c>
      <c r="B145" t="s">
        <v>1487</v>
      </c>
      <c r="C145" t="s">
        <v>668</v>
      </c>
      <c r="D145" t="s">
        <v>1578</v>
      </c>
      <c r="E145" s="87" t="s">
        <v>1579</v>
      </c>
      <c r="F145" s="88">
        <v>158</v>
      </c>
    </row>
    <row r="146" spans="1:6">
      <c r="A146" s="81">
        <v>143</v>
      </c>
      <c r="B146" t="s">
        <v>1487</v>
      </c>
      <c r="C146" t="s">
        <v>704</v>
      </c>
      <c r="D146" t="s">
        <v>1580</v>
      </c>
      <c r="E146" s="87" t="s">
        <v>1581</v>
      </c>
      <c r="F146" s="88">
        <v>159</v>
      </c>
    </row>
    <row r="147" spans="1:6">
      <c r="A147" s="81">
        <v>144</v>
      </c>
      <c r="B147" t="s">
        <v>1487</v>
      </c>
      <c r="C147" t="s">
        <v>740</v>
      </c>
      <c r="D147" t="s">
        <v>1582</v>
      </c>
      <c r="E147" s="87" t="s">
        <v>1583</v>
      </c>
      <c r="F147" s="88">
        <v>160</v>
      </c>
    </row>
    <row r="148" spans="1:6">
      <c r="A148" s="81">
        <v>145</v>
      </c>
      <c r="B148" t="s">
        <v>1487</v>
      </c>
      <c r="C148" t="s">
        <v>573</v>
      </c>
      <c r="D148" t="s">
        <v>1584</v>
      </c>
      <c r="E148" s="87" t="s">
        <v>1585</v>
      </c>
      <c r="F148" s="88">
        <v>162</v>
      </c>
    </row>
    <row r="149" spans="1:6">
      <c r="A149" s="81">
        <v>146</v>
      </c>
      <c r="B149" t="s">
        <v>1487</v>
      </c>
      <c r="C149" t="s">
        <v>585</v>
      </c>
      <c r="D149" t="s">
        <v>1586</v>
      </c>
      <c r="E149" s="87" t="s">
        <v>1587</v>
      </c>
      <c r="F149" s="88">
        <v>163</v>
      </c>
    </row>
    <row r="150" spans="1:6">
      <c r="A150" s="81">
        <v>147</v>
      </c>
      <c r="B150" t="s">
        <v>1487</v>
      </c>
      <c r="C150" t="s">
        <v>597</v>
      </c>
      <c r="D150" t="s">
        <v>1588</v>
      </c>
      <c r="E150" s="87" t="s">
        <v>1589</v>
      </c>
      <c r="F150" s="88">
        <v>164</v>
      </c>
    </row>
    <row r="151" spans="1:6">
      <c r="A151" s="81">
        <v>148</v>
      </c>
      <c r="B151" t="s">
        <v>1487</v>
      </c>
      <c r="C151" t="s">
        <v>609</v>
      </c>
      <c r="D151" t="s">
        <v>1590</v>
      </c>
      <c r="E151" s="87" t="s">
        <v>1591</v>
      </c>
      <c r="F151" s="88">
        <v>165</v>
      </c>
    </row>
    <row r="152" spans="1:6">
      <c r="A152" s="81">
        <v>149</v>
      </c>
      <c r="B152" t="s">
        <v>1487</v>
      </c>
      <c r="C152" t="s">
        <v>635</v>
      </c>
      <c r="D152" t="s">
        <v>1592</v>
      </c>
      <c r="E152" s="87" t="s">
        <v>1593</v>
      </c>
      <c r="F152" s="88">
        <v>166</v>
      </c>
    </row>
    <row r="153" spans="1:6">
      <c r="A153" s="81">
        <v>150</v>
      </c>
      <c r="B153" t="s">
        <v>1487</v>
      </c>
      <c r="C153" t="s">
        <v>671</v>
      </c>
      <c r="D153" t="s">
        <v>1594</v>
      </c>
      <c r="E153" s="87" t="s">
        <v>1595</v>
      </c>
      <c r="F153" s="88">
        <v>167</v>
      </c>
    </row>
    <row r="154" spans="1:6">
      <c r="A154" s="81">
        <v>151</v>
      </c>
      <c r="B154" t="s">
        <v>1487</v>
      </c>
      <c r="C154" t="s">
        <v>707</v>
      </c>
      <c r="D154" t="s">
        <v>1596</v>
      </c>
      <c r="E154" s="87" t="s">
        <v>1597</v>
      </c>
      <c r="F154" s="88">
        <v>168</v>
      </c>
    </row>
    <row r="155" spans="1:6">
      <c r="A155" s="81">
        <v>152</v>
      </c>
      <c r="B155" t="s">
        <v>1487</v>
      </c>
      <c r="C155" t="s">
        <v>743</v>
      </c>
      <c r="D155" t="s">
        <v>1598</v>
      </c>
      <c r="E155" s="87" t="s">
        <v>1599</v>
      </c>
      <c r="F155" s="88">
        <v>169</v>
      </c>
    </row>
    <row r="156" spans="1:6">
      <c r="A156" s="81">
        <v>153</v>
      </c>
      <c r="B156" t="s">
        <v>1487</v>
      </c>
      <c r="C156" t="s">
        <v>574</v>
      </c>
      <c r="D156" t="s">
        <v>1600</v>
      </c>
      <c r="E156" s="87" t="s">
        <v>1601</v>
      </c>
      <c r="F156" s="88">
        <v>171</v>
      </c>
    </row>
    <row r="157" spans="1:6">
      <c r="A157" s="81">
        <v>154</v>
      </c>
      <c r="B157" t="s">
        <v>1487</v>
      </c>
      <c r="C157" t="s">
        <v>586</v>
      </c>
      <c r="D157" t="s">
        <v>1602</v>
      </c>
      <c r="E157" s="87" t="s">
        <v>1603</v>
      </c>
      <c r="F157" s="88">
        <v>172</v>
      </c>
    </row>
    <row r="158" spans="1:6">
      <c r="A158" s="81">
        <v>155</v>
      </c>
      <c r="B158" t="s">
        <v>1487</v>
      </c>
      <c r="C158" t="s">
        <v>598</v>
      </c>
      <c r="D158" t="s">
        <v>1604</v>
      </c>
      <c r="E158" s="87" t="s">
        <v>1605</v>
      </c>
      <c r="F158" s="88">
        <v>173</v>
      </c>
    </row>
    <row r="159" spans="1:6">
      <c r="A159" s="81">
        <v>156</v>
      </c>
      <c r="B159" t="s">
        <v>1487</v>
      </c>
      <c r="C159" t="s">
        <v>610</v>
      </c>
      <c r="D159" t="s">
        <v>1606</v>
      </c>
      <c r="E159" s="87" t="s">
        <v>1607</v>
      </c>
      <c r="F159" s="88">
        <v>174</v>
      </c>
    </row>
    <row r="160" spans="1:6">
      <c r="A160" s="81">
        <v>157</v>
      </c>
      <c r="B160" t="s">
        <v>1487</v>
      </c>
      <c r="C160" t="s">
        <v>638</v>
      </c>
      <c r="D160" t="s">
        <v>1608</v>
      </c>
      <c r="E160" s="87" t="s">
        <v>1609</v>
      </c>
      <c r="F160" s="88">
        <v>175</v>
      </c>
    </row>
    <row r="161" spans="1:6">
      <c r="A161" s="81">
        <v>158</v>
      </c>
      <c r="B161" t="s">
        <v>1487</v>
      </c>
      <c r="C161" t="s">
        <v>674</v>
      </c>
      <c r="D161" t="s">
        <v>1610</v>
      </c>
      <c r="E161" s="87" t="s">
        <v>1611</v>
      </c>
      <c r="F161" s="88">
        <v>176</v>
      </c>
    </row>
    <row r="162" spans="1:6">
      <c r="A162" s="81">
        <v>159</v>
      </c>
      <c r="B162" t="s">
        <v>1487</v>
      </c>
      <c r="C162" t="s">
        <v>710</v>
      </c>
      <c r="D162" t="s">
        <v>1612</v>
      </c>
      <c r="E162" s="87" t="s">
        <v>1613</v>
      </c>
      <c r="F162" s="88">
        <v>177</v>
      </c>
    </row>
    <row r="163" spans="1:6">
      <c r="A163" s="81">
        <v>160</v>
      </c>
      <c r="B163" t="s">
        <v>1487</v>
      </c>
      <c r="C163" t="s">
        <v>746</v>
      </c>
      <c r="D163" t="s">
        <v>1614</v>
      </c>
      <c r="E163" s="87" t="s">
        <v>1615</v>
      </c>
      <c r="F163" s="88">
        <v>178</v>
      </c>
    </row>
    <row r="164" spans="1:6">
      <c r="A164" s="81">
        <v>161</v>
      </c>
      <c r="B164" t="s">
        <v>1487</v>
      </c>
      <c r="C164" t="s">
        <v>575</v>
      </c>
      <c r="D164" t="s">
        <v>1616</v>
      </c>
      <c r="E164" s="87" t="s">
        <v>1617</v>
      </c>
      <c r="F164" s="88">
        <v>180</v>
      </c>
    </row>
    <row r="165" spans="1:6">
      <c r="A165" s="81">
        <v>162</v>
      </c>
      <c r="B165" t="s">
        <v>1487</v>
      </c>
      <c r="C165" t="s">
        <v>587</v>
      </c>
      <c r="D165" t="s">
        <v>1618</v>
      </c>
      <c r="E165" s="87" t="s">
        <v>1619</v>
      </c>
      <c r="F165" s="88">
        <v>181</v>
      </c>
    </row>
    <row r="166" spans="1:6">
      <c r="A166" s="81">
        <v>163</v>
      </c>
      <c r="B166" t="s">
        <v>1487</v>
      </c>
      <c r="C166" t="s">
        <v>599</v>
      </c>
      <c r="D166" t="s">
        <v>1620</v>
      </c>
      <c r="E166" s="87" t="s">
        <v>1621</v>
      </c>
      <c r="F166" s="88">
        <v>182</v>
      </c>
    </row>
    <row r="167" spans="1:6">
      <c r="A167" s="81">
        <v>164</v>
      </c>
      <c r="B167" t="s">
        <v>1487</v>
      </c>
      <c r="C167" t="s">
        <v>611</v>
      </c>
      <c r="D167" t="s">
        <v>1622</v>
      </c>
      <c r="E167" s="87" t="s">
        <v>1623</v>
      </c>
      <c r="F167" s="88">
        <v>183</v>
      </c>
    </row>
    <row r="168" spans="1:6">
      <c r="A168" s="81">
        <v>165</v>
      </c>
      <c r="B168" t="s">
        <v>1487</v>
      </c>
      <c r="C168" t="s">
        <v>641</v>
      </c>
      <c r="D168" t="s">
        <v>1624</v>
      </c>
      <c r="E168" s="87" t="s">
        <v>1625</v>
      </c>
      <c r="F168" s="88">
        <v>184</v>
      </c>
    </row>
    <row r="169" spans="1:6">
      <c r="A169" s="81">
        <v>166</v>
      </c>
      <c r="B169" t="s">
        <v>1487</v>
      </c>
      <c r="C169" t="s">
        <v>677</v>
      </c>
      <c r="D169" t="s">
        <v>1626</v>
      </c>
      <c r="E169" s="87" t="s">
        <v>1627</v>
      </c>
      <c r="F169" s="88">
        <v>185</v>
      </c>
    </row>
    <row r="170" spans="1:6">
      <c r="A170" s="81">
        <v>167</v>
      </c>
      <c r="B170" t="s">
        <v>1487</v>
      </c>
      <c r="C170" t="s">
        <v>713</v>
      </c>
      <c r="D170" t="s">
        <v>1628</v>
      </c>
      <c r="E170" s="87" t="s">
        <v>1629</v>
      </c>
      <c r="F170" s="88">
        <v>186</v>
      </c>
    </row>
    <row r="171" spans="1:6">
      <c r="A171" s="81">
        <v>168</v>
      </c>
      <c r="B171" t="s">
        <v>1487</v>
      </c>
      <c r="C171" t="s">
        <v>749</v>
      </c>
      <c r="D171" t="s">
        <v>1630</v>
      </c>
      <c r="E171" s="87" t="s">
        <v>1631</v>
      </c>
      <c r="F171" s="88">
        <v>187</v>
      </c>
    </row>
    <row r="172" spans="1:6">
      <c r="A172" s="81">
        <v>169</v>
      </c>
      <c r="B172" t="s">
        <v>1487</v>
      </c>
      <c r="C172" t="s">
        <v>576</v>
      </c>
      <c r="D172" t="s">
        <v>1632</v>
      </c>
      <c r="E172" s="87" t="s">
        <v>1633</v>
      </c>
      <c r="F172" s="88">
        <v>189</v>
      </c>
    </row>
    <row r="173" spans="1:6">
      <c r="A173" s="81">
        <v>170</v>
      </c>
      <c r="B173" t="s">
        <v>1487</v>
      </c>
      <c r="C173" t="s">
        <v>588</v>
      </c>
      <c r="D173" t="s">
        <v>1634</v>
      </c>
      <c r="E173" s="87" t="s">
        <v>1635</v>
      </c>
      <c r="F173" s="88">
        <v>190</v>
      </c>
    </row>
    <row r="174" spans="1:6">
      <c r="A174" s="81">
        <v>171</v>
      </c>
      <c r="B174" t="s">
        <v>1487</v>
      </c>
      <c r="C174" t="s">
        <v>600</v>
      </c>
      <c r="D174" t="s">
        <v>1636</v>
      </c>
      <c r="E174" s="87" t="s">
        <v>1637</v>
      </c>
      <c r="F174" s="88">
        <v>191</v>
      </c>
    </row>
    <row r="175" spans="1:6">
      <c r="A175" s="81">
        <v>172</v>
      </c>
      <c r="B175" t="s">
        <v>1487</v>
      </c>
      <c r="C175" t="s">
        <v>612</v>
      </c>
      <c r="D175" t="s">
        <v>1638</v>
      </c>
      <c r="E175" s="87" t="s">
        <v>1639</v>
      </c>
      <c r="F175" s="88">
        <v>192</v>
      </c>
    </row>
    <row r="176" spans="1:6">
      <c r="A176" s="81">
        <v>173</v>
      </c>
      <c r="B176" t="s">
        <v>1487</v>
      </c>
      <c r="C176" t="s">
        <v>644</v>
      </c>
      <c r="D176" t="s">
        <v>1640</v>
      </c>
      <c r="E176" s="87" t="s">
        <v>1641</v>
      </c>
      <c r="F176" s="88">
        <v>193</v>
      </c>
    </row>
    <row r="177" spans="1:6">
      <c r="A177" s="81">
        <v>174</v>
      </c>
      <c r="B177" t="s">
        <v>1487</v>
      </c>
      <c r="C177" t="s">
        <v>680</v>
      </c>
      <c r="D177" t="s">
        <v>1642</v>
      </c>
      <c r="E177" s="87" t="s">
        <v>1643</v>
      </c>
      <c r="F177" s="88">
        <v>194</v>
      </c>
    </row>
    <row r="178" spans="1:6">
      <c r="A178" s="81">
        <v>175</v>
      </c>
      <c r="B178" t="s">
        <v>1487</v>
      </c>
      <c r="C178" t="s">
        <v>716</v>
      </c>
      <c r="D178" t="s">
        <v>1644</v>
      </c>
      <c r="E178" s="87" t="s">
        <v>1645</v>
      </c>
      <c r="F178" s="88">
        <v>195</v>
      </c>
    </row>
    <row r="179" spans="1:6">
      <c r="A179" s="81">
        <v>176</v>
      </c>
      <c r="B179" t="s">
        <v>1487</v>
      </c>
      <c r="C179" t="s">
        <v>752</v>
      </c>
      <c r="D179" t="s">
        <v>1646</v>
      </c>
      <c r="E179" s="87" t="s">
        <v>1647</v>
      </c>
      <c r="F179" s="88">
        <v>196</v>
      </c>
    </row>
    <row r="180" spans="1:6">
      <c r="A180" s="81">
        <v>177</v>
      </c>
      <c r="B180" t="s">
        <v>1487</v>
      </c>
      <c r="C180" t="s">
        <v>577</v>
      </c>
      <c r="D180" t="s">
        <v>1648</v>
      </c>
      <c r="E180" s="87" t="s">
        <v>1649</v>
      </c>
      <c r="F180" s="88">
        <v>198</v>
      </c>
    </row>
    <row r="181" spans="1:6">
      <c r="A181" s="81">
        <v>178</v>
      </c>
      <c r="B181" t="s">
        <v>1487</v>
      </c>
      <c r="C181" t="s">
        <v>589</v>
      </c>
      <c r="D181" t="s">
        <v>1650</v>
      </c>
      <c r="E181" s="87" t="s">
        <v>1651</v>
      </c>
      <c r="F181" s="88">
        <v>199</v>
      </c>
    </row>
    <row r="182" spans="1:6">
      <c r="A182" s="81">
        <v>179</v>
      </c>
      <c r="B182" t="s">
        <v>1487</v>
      </c>
      <c r="C182" t="s">
        <v>601</v>
      </c>
      <c r="D182" t="s">
        <v>1652</v>
      </c>
      <c r="E182" s="87" t="s">
        <v>1653</v>
      </c>
      <c r="F182" s="88">
        <v>200</v>
      </c>
    </row>
    <row r="183" spans="1:6">
      <c r="A183" s="81">
        <v>180</v>
      </c>
      <c r="B183" t="s">
        <v>1487</v>
      </c>
      <c r="C183" t="s">
        <v>613</v>
      </c>
      <c r="D183" t="s">
        <v>1654</v>
      </c>
      <c r="E183" s="87" t="s">
        <v>1655</v>
      </c>
      <c r="F183" s="88">
        <v>201</v>
      </c>
    </row>
    <row r="184" spans="1:6">
      <c r="A184" s="81">
        <v>181</v>
      </c>
      <c r="B184" t="s">
        <v>1487</v>
      </c>
      <c r="C184" t="s">
        <v>647</v>
      </c>
      <c r="D184" t="s">
        <v>1656</v>
      </c>
      <c r="E184" s="87" t="s">
        <v>1657</v>
      </c>
      <c r="F184" s="88">
        <v>202</v>
      </c>
    </row>
    <row r="185" spans="1:6">
      <c r="A185" s="81">
        <v>182</v>
      </c>
      <c r="B185" t="s">
        <v>1487</v>
      </c>
      <c r="C185" t="s">
        <v>683</v>
      </c>
      <c r="D185" t="s">
        <v>1658</v>
      </c>
      <c r="E185" s="87" t="s">
        <v>1659</v>
      </c>
      <c r="F185" s="88">
        <v>203</v>
      </c>
    </row>
    <row r="186" spans="1:6">
      <c r="A186" s="81">
        <v>183</v>
      </c>
      <c r="B186" t="s">
        <v>1487</v>
      </c>
      <c r="C186" t="s">
        <v>719</v>
      </c>
      <c r="D186" t="s">
        <v>1660</v>
      </c>
      <c r="E186" s="87" t="s">
        <v>1661</v>
      </c>
      <c r="F186" s="88">
        <v>204</v>
      </c>
    </row>
    <row r="187" spans="1:6">
      <c r="A187" s="81">
        <v>184</v>
      </c>
      <c r="B187" t="s">
        <v>1487</v>
      </c>
      <c r="C187" t="s">
        <v>755</v>
      </c>
      <c r="D187" t="s">
        <v>1662</v>
      </c>
      <c r="E187" s="87" t="s">
        <v>1663</v>
      </c>
      <c r="F187" s="88">
        <v>205</v>
      </c>
    </row>
    <row r="188" spans="1:6">
      <c r="A188" s="81">
        <v>185</v>
      </c>
      <c r="B188" t="s">
        <v>1487</v>
      </c>
      <c r="C188" t="s">
        <v>578</v>
      </c>
      <c r="D188" t="s">
        <v>1664</v>
      </c>
      <c r="E188" s="87" t="s">
        <v>1665</v>
      </c>
      <c r="F188" s="88">
        <v>207</v>
      </c>
    </row>
    <row r="189" spans="1:6">
      <c r="A189" s="81">
        <v>186</v>
      </c>
      <c r="B189" t="s">
        <v>1487</v>
      </c>
      <c r="C189" t="s">
        <v>590</v>
      </c>
      <c r="D189" t="s">
        <v>1666</v>
      </c>
      <c r="E189" s="87" t="s">
        <v>1667</v>
      </c>
      <c r="F189" s="88">
        <v>208</v>
      </c>
    </row>
    <row r="190" spans="1:6">
      <c r="A190" s="81">
        <v>187</v>
      </c>
      <c r="B190" t="s">
        <v>1487</v>
      </c>
      <c r="C190" t="s">
        <v>602</v>
      </c>
      <c r="D190" t="s">
        <v>1668</v>
      </c>
      <c r="E190" s="87" t="s">
        <v>1669</v>
      </c>
      <c r="F190" s="88">
        <v>209</v>
      </c>
    </row>
    <row r="191" spans="1:6">
      <c r="A191" s="81">
        <v>188</v>
      </c>
      <c r="B191" t="s">
        <v>1487</v>
      </c>
      <c r="C191" t="s">
        <v>614</v>
      </c>
      <c r="D191" t="s">
        <v>1670</v>
      </c>
      <c r="E191" s="87" t="s">
        <v>1671</v>
      </c>
      <c r="F191" s="88">
        <v>210</v>
      </c>
    </row>
    <row r="192" spans="1:6">
      <c r="A192" s="81">
        <v>189</v>
      </c>
      <c r="B192" t="s">
        <v>1487</v>
      </c>
      <c r="C192" t="s">
        <v>650</v>
      </c>
      <c r="D192" t="s">
        <v>1672</v>
      </c>
      <c r="E192" s="87" t="s">
        <v>1673</v>
      </c>
      <c r="F192" s="88">
        <v>211</v>
      </c>
    </row>
    <row r="193" spans="1:6">
      <c r="A193" s="81">
        <v>190</v>
      </c>
      <c r="B193" t="s">
        <v>1487</v>
      </c>
      <c r="C193" t="s">
        <v>686</v>
      </c>
      <c r="D193" t="s">
        <v>1674</v>
      </c>
      <c r="E193" s="87" t="s">
        <v>1675</v>
      </c>
      <c r="F193" s="88">
        <v>212</v>
      </c>
    </row>
    <row r="194" spans="1:6">
      <c r="A194" s="81">
        <v>191</v>
      </c>
      <c r="B194" t="s">
        <v>1487</v>
      </c>
      <c r="C194" t="s">
        <v>722</v>
      </c>
      <c r="D194" t="s">
        <v>1676</v>
      </c>
      <c r="E194" s="87" t="s">
        <v>1677</v>
      </c>
      <c r="F194" s="88">
        <v>213</v>
      </c>
    </row>
    <row r="195" spans="1:6">
      <c r="A195" s="20">
        <v>192</v>
      </c>
      <c r="B195" s="18" t="s">
        <v>1487</v>
      </c>
      <c r="C195" s="18" t="s">
        <v>758</v>
      </c>
      <c r="D195" s="18" t="s">
        <v>1678</v>
      </c>
      <c r="E195" s="89" t="s">
        <v>1679</v>
      </c>
      <c r="F195" s="90">
        <v>214</v>
      </c>
    </row>
    <row r="196" spans="1:6">
      <c r="A196" s="81">
        <v>193</v>
      </c>
      <c r="B196" t="s">
        <v>1680</v>
      </c>
      <c r="C196" t="s">
        <v>566</v>
      </c>
      <c r="D196" t="s">
        <v>1681</v>
      </c>
      <c r="E196" s="87" t="s">
        <v>1682</v>
      </c>
      <c r="F196" s="88">
        <v>216</v>
      </c>
    </row>
    <row r="197" spans="1:6">
      <c r="A197" s="81">
        <v>194</v>
      </c>
      <c r="B197" t="s">
        <v>1680</v>
      </c>
      <c r="C197" t="s">
        <v>579</v>
      </c>
      <c r="D197" t="s">
        <v>1683</v>
      </c>
      <c r="E197" s="87" t="s">
        <v>1684</v>
      </c>
      <c r="F197" s="88">
        <v>217</v>
      </c>
    </row>
    <row r="198" spans="1:6">
      <c r="A198" s="81">
        <v>195</v>
      </c>
      <c r="B198" t="s">
        <v>1680</v>
      </c>
      <c r="C198" t="s">
        <v>591</v>
      </c>
      <c r="D198" t="s">
        <v>1685</v>
      </c>
      <c r="E198" s="87" t="s">
        <v>1686</v>
      </c>
      <c r="F198" s="88">
        <v>218</v>
      </c>
    </row>
    <row r="199" spans="1:6">
      <c r="A199" s="81">
        <v>196</v>
      </c>
      <c r="B199" t="s">
        <v>1680</v>
      </c>
      <c r="C199" t="s">
        <v>603</v>
      </c>
      <c r="D199" t="s">
        <v>1687</v>
      </c>
      <c r="E199" s="87" t="s">
        <v>1688</v>
      </c>
      <c r="F199" s="88">
        <v>219</v>
      </c>
    </row>
    <row r="200" spans="1:6">
      <c r="A200" s="81">
        <v>197</v>
      </c>
      <c r="B200" t="s">
        <v>1680</v>
      </c>
      <c r="C200" t="s">
        <v>617</v>
      </c>
      <c r="D200" t="s">
        <v>1689</v>
      </c>
      <c r="E200" s="87" t="s">
        <v>1690</v>
      </c>
      <c r="F200" s="88">
        <v>220</v>
      </c>
    </row>
    <row r="201" spans="1:6">
      <c r="A201" s="81">
        <v>198</v>
      </c>
      <c r="B201" t="s">
        <v>1680</v>
      </c>
      <c r="C201" t="s">
        <v>653</v>
      </c>
      <c r="D201" t="s">
        <v>1691</v>
      </c>
      <c r="E201" s="87" t="s">
        <v>1692</v>
      </c>
      <c r="F201" s="88">
        <v>221</v>
      </c>
    </row>
    <row r="202" spans="1:6">
      <c r="A202" s="81">
        <v>199</v>
      </c>
      <c r="B202" t="s">
        <v>1680</v>
      </c>
      <c r="C202" t="s">
        <v>689</v>
      </c>
      <c r="D202" t="s">
        <v>1693</v>
      </c>
      <c r="E202" s="87" t="s">
        <v>1694</v>
      </c>
      <c r="F202" s="88">
        <v>222</v>
      </c>
    </row>
    <row r="203" spans="1:6">
      <c r="A203" s="81">
        <v>200</v>
      </c>
      <c r="B203" t="s">
        <v>1680</v>
      </c>
      <c r="C203" t="s">
        <v>725</v>
      </c>
      <c r="D203" t="s">
        <v>1695</v>
      </c>
      <c r="E203" s="87" t="s">
        <v>1696</v>
      </c>
      <c r="F203" s="88">
        <v>223</v>
      </c>
    </row>
    <row r="204" spans="1:6">
      <c r="A204" s="81">
        <v>201</v>
      </c>
      <c r="B204" t="s">
        <v>1680</v>
      </c>
      <c r="C204" t="s">
        <v>568</v>
      </c>
      <c r="D204" t="s">
        <v>1697</v>
      </c>
      <c r="E204" s="87" t="s">
        <v>1698</v>
      </c>
      <c r="F204" s="88">
        <v>225</v>
      </c>
    </row>
    <row r="205" spans="1:6">
      <c r="A205" s="81">
        <v>202</v>
      </c>
      <c r="B205" t="s">
        <v>1680</v>
      </c>
      <c r="C205" t="s">
        <v>580</v>
      </c>
      <c r="D205" t="s">
        <v>1699</v>
      </c>
      <c r="E205" s="87" t="s">
        <v>1700</v>
      </c>
      <c r="F205" s="88">
        <v>226</v>
      </c>
    </row>
    <row r="206" spans="1:6">
      <c r="A206" s="81">
        <v>203</v>
      </c>
      <c r="B206" t="s">
        <v>1680</v>
      </c>
      <c r="C206" t="s">
        <v>592</v>
      </c>
      <c r="D206" t="s">
        <v>1701</v>
      </c>
      <c r="E206" s="87" t="s">
        <v>1702</v>
      </c>
      <c r="F206" s="88">
        <v>227</v>
      </c>
    </row>
    <row r="207" spans="1:6">
      <c r="A207" s="81">
        <v>204</v>
      </c>
      <c r="B207" t="s">
        <v>1680</v>
      </c>
      <c r="C207" t="s">
        <v>604</v>
      </c>
      <c r="D207" t="s">
        <v>1703</v>
      </c>
      <c r="E207" s="87" t="s">
        <v>1704</v>
      </c>
      <c r="F207" s="88">
        <v>228</v>
      </c>
    </row>
    <row r="208" spans="1:6">
      <c r="A208" s="81">
        <v>205</v>
      </c>
      <c r="B208" t="s">
        <v>1680</v>
      </c>
      <c r="C208" t="s">
        <v>620</v>
      </c>
      <c r="D208" t="s">
        <v>1705</v>
      </c>
      <c r="E208" s="87" t="s">
        <v>1706</v>
      </c>
      <c r="F208" s="88">
        <v>229</v>
      </c>
    </row>
    <row r="209" spans="1:6">
      <c r="A209" s="81">
        <v>206</v>
      </c>
      <c r="B209" t="s">
        <v>1680</v>
      </c>
      <c r="C209" t="s">
        <v>656</v>
      </c>
      <c r="D209" t="s">
        <v>1707</v>
      </c>
      <c r="E209" s="87" t="s">
        <v>1708</v>
      </c>
      <c r="F209" s="88">
        <v>230</v>
      </c>
    </row>
    <row r="210" spans="1:6">
      <c r="A210" s="81">
        <v>207</v>
      </c>
      <c r="B210" t="s">
        <v>1680</v>
      </c>
      <c r="C210" t="s">
        <v>692</v>
      </c>
      <c r="D210" t="s">
        <v>1709</v>
      </c>
      <c r="E210" s="87" t="s">
        <v>1710</v>
      </c>
      <c r="F210" s="88">
        <v>231</v>
      </c>
    </row>
    <row r="211" spans="1:6">
      <c r="A211" s="81">
        <v>208</v>
      </c>
      <c r="B211" t="s">
        <v>1680</v>
      </c>
      <c r="C211" t="s">
        <v>728</v>
      </c>
      <c r="D211" t="s">
        <v>1711</v>
      </c>
      <c r="E211" s="87" t="s">
        <v>1712</v>
      </c>
      <c r="F211" s="88">
        <v>232</v>
      </c>
    </row>
    <row r="212" spans="1:6">
      <c r="A212" s="81">
        <v>209</v>
      </c>
      <c r="B212" t="s">
        <v>1680</v>
      </c>
      <c r="C212" t="s">
        <v>569</v>
      </c>
      <c r="D212" t="s">
        <v>1713</v>
      </c>
      <c r="E212" s="87" t="s">
        <v>1714</v>
      </c>
      <c r="F212" s="88">
        <v>234</v>
      </c>
    </row>
    <row r="213" spans="1:6">
      <c r="A213" s="81">
        <v>210</v>
      </c>
      <c r="B213" t="s">
        <v>1680</v>
      </c>
      <c r="C213" t="s">
        <v>581</v>
      </c>
      <c r="D213" t="s">
        <v>1715</v>
      </c>
      <c r="E213" s="87" t="s">
        <v>1716</v>
      </c>
      <c r="F213" s="88">
        <v>235</v>
      </c>
    </row>
    <row r="214" spans="1:6">
      <c r="A214" s="81">
        <v>211</v>
      </c>
      <c r="B214" t="s">
        <v>1680</v>
      </c>
      <c r="C214" t="s">
        <v>593</v>
      </c>
      <c r="D214" t="s">
        <v>1717</v>
      </c>
      <c r="E214" s="87" t="s">
        <v>1718</v>
      </c>
      <c r="F214" s="88">
        <v>236</v>
      </c>
    </row>
    <row r="215" spans="1:6">
      <c r="A215" s="81">
        <v>212</v>
      </c>
      <c r="B215" t="s">
        <v>1680</v>
      </c>
      <c r="C215" t="s">
        <v>605</v>
      </c>
      <c r="D215" t="s">
        <v>1719</v>
      </c>
      <c r="E215" s="87" t="s">
        <v>1720</v>
      </c>
      <c r="F215" s="88">
        <v>237</v>
      </c>
    </row>
    <row r="216" spans="1:6">
      <c r="A216" s="81">
        <v>213</v>
      </c>
      <c r="B216" t="s">
        <v>1680</v>
      </c>
      <c r="C216" t="s">
        <v>623</v>
      </c>
      <c r="D216" t="s">
        <v>1721</v>
      </c>
      <c r="E216" s="87" t="s">
        <v>1722</v>
      </c>
      <c r="F216" s="88">
        <v>238</v>
      </c>
    </row>
    <row r="217" spans="1:6">
      <c r="A217" s="81">
        <v>214</v>
      </c>
      <c r="B217" t="s">
        <v>1680</v>
      </c>
      <c r="C217" t="s">
        <v>659</v>
      </c>
      <c r="D217" t="s">
        <v>1723</v>
      </c>
      <c r="E217" s="87" t="s">
        <v>1724</v>
      </c>
      <c r="F217" s="88">
        <v>239</v>
      </c>
    </row>
    <row r="218" spans="1:6">
      <c r="A218" s="81">
        <v>215</v>
      </c>
      <c r="B218" t="s">
        <v>1680</v>
      </c>
      <c r="C218" t="s">
        <v>695</v>
      </c>
      <c r="D218" t="s">
        <v>1725</v>
      </c>
      <c r="E218" s="87" t="s">
        <v>1726</v>
      </c>
      <c r="F218" s="88">
        <v>240</v>
      </c>
    </row>
    <row r="219" spans="1:6">
      <c r="A219" s="81">
        <v>216</v>
      </c>
      <c r="B219" t="s">
        <v>1680</v>
      </c>
      <c r="C219" t="s">
        <v>731</v>
      </c>
      <c r="D219" t="s">
        <v>1727</v>
      </c>
      <c r="E219" s="87" t="s">
        <v>1728</v>
      </c>
      <c r="F219" s="88">
        <v>241</v>
      </c>
    </row>
    <row r="220" spans="1:6">
      <c r="A220" s="81">
        <v>217</v>
      </c>
      <c r="B220" t="s">
        <v>1680</v>
      </c>
      <c r="C220" t="s">
        <v>570</v>
      </c>
      <c r="D220" t="s">
        <v>1729</v>
      </c>
      <c r="E220" s="87" t="s">
        <v>1730</v>
      </c>
      <c r="F220" s="88">
        <v>243</v>
      </c>
    </row>
    <row r="221" spans="1:6">
      <c r="A221" s="81">
        <v>218</v>
      </c>
      <c r="B221" t="s">
        <v>1680</v>
      </c>
      <c r="C221" t="s">
        <v>582</v>
      </c>
      <c r="D221" t="s">
        <v>1731</v>
      </c>
      <c r="E221" s="87" t="s">
        <v>1732</v>
      </c>
      <c r="F221" s="88">
        <v>244</v>
      </c>
    </row>
    <row r="222" spans="1:6">
      <c r="A222" s="81">
        <v>219</v>
      </c>
      <c r="B222" t="s">
        <v>1680</v>
      </c>
      <c r="C222" t="s">
        <v>594</v>
      </c>
      <c r="D222" t="s">
        <v>1733</v>
      </c>
      <c r="E222" s="87" t="s">
        <v>1734</v>
      </c>
      <c r="F222" s="88">
        <v>245</v>
      </c>
    </row>
    <row r="223" spans="1:6">
      <c r="A223" s="81">
        <v>220</v>
      </c>
      <c r="B223" t="s">
        <v>1680</v>
      </c>
      <c r="C223" t="s">
        <v>606</v>
      </c>
      <c r="D223" t="s">
        <v>1735</v>
      </c>
      <c r="E223" s="87" t="s">
        <v>1736</v>
      </c>
      <c r="F223" s="88">
        <v>246</v>
      </c>
    </row>
    <row r="224" spans="1:6">
      <c r="A224" s="81">
        <v>221</v>
      </c>
      <c r="B224" t="s">
        <v>1680</v>
      </c>
      <c r="C224" t="s">
        <v>626</v>
      </c>
      <c r="D224" t="s">
        <v>1737</v>
      </c>
      <c r="E224" s="87" t="s">
        <v>1738</v>
      </c>
      <c r="F224" s="88">
        <v>247</v>
      </c>
    </row>
    <row r="225" spans="1:6">
      <c r="A225" s="81">
        <v>222</v>
      </c>
      <c r="B225" t="s">
        <v>1680</v>
      </c>
      <c r="C225" t="s">
        <v>662</v>
      </c>
      <c r="D225" t="s">
        <v>1739</v>
      </c>
      <c r="E225" s="87" t="s">
        <v>1740</v>
      </c>
      <c r="F225" s="88">
        <v>248</v>
      </c>
    </row>
    <row r="226" spans="1:6">
      <c r="A226" s="81">
        <v>223</v>
      </c>
      <c r="B226" t="s">
        <v>1680</v>
      </c>
      <c r="C226" t="s">
        <v>698</v>
      </c>
      <c r="D226" t="s">
        <v>1741</v>
      </c>
      <c r="E226" s="87" t="s">
        <v>1742</v>
      </c>
      <c r="F226" s="88">
        <v>249</v>
      </c>
    </row>
    <row r="227" spans="1:6">
      <c r="A227" s="81">
        <v>224</v>
      </c>
      <c r="B227" t="s">
        <v>1680</v>
      </c>
      <c r="C227" t="s">
        <v>734</v>
      </c>
      <c r="D227" t="s">
        <v>1743</v>
      </c>
      <c r="E227" s="87" t="s">
        <v>1744</v>
      </c>
      <c r="F227" s="88">
        <v>250</v>
      </c>
    </row>
    <row r="228" spans="1:6">
      <c r="A228" s="81">
        <v>225</v>
      </c>
      <c r="B228" t="s">
        <v>1680</v>
      </c>
      <c r="C228" t="s">
        <v>571</v>
      </c>
      <c r="D228" t="s">
        <v>1745</v>
      </c>
      <c r="E228" s="87" t="s">
        <v>1746</v>
      </c>
      <c r="F228" s="88">
        <v>252</v>
      </c>
    </row>
    <row r="229" spans="1:6">
      <c r="A229" s="81">
        <v>226</v>
      </c>
      <c r="B229" t="s">
        <v>1680</v>
      </c>
      <c r="C229" t="s">
        <v>583</v>
      </c>
      <c r="D229" t="s">
        <v>1747</v>
      </c>
      <c r="E229" s="87" t="s">
        <v>1748</v>
      </c>
      <c r="F229" s="88">
        <v>253</v>
      </c>
    </row>
    <row r="230" spans="1:6">
      <c r="A230" s="81">
        <v>227</v>
      </c>
      <c r="B230" t="s">
        <v>1680</v>
      </c>
      <c r="C230" t="s">
        <v>595</v>
      </c>
      <c r="D230" t="s">
        <v>1749</v>
      </c>
      <c r="E230" s="87" t="s">
        <v>1750</v>
      </c>
      <c r="F230" s="88">
        <v>254</v>
      </c>
    </row>
    <row r="231" spans="1:6">
      <c r="A231" s="81">
        <v>228</v>
      </c>
      <c r="B231" t="s">
        <v>1680</v>
      </c>
      <c r="C231" t="s">
        <v>607</v>
      </c>
      <c r="D231" t="s">
        <v>1751</v>
      </c>
      <c r="E231" s="87" t="s">
        <v>1752</v>
      </c>
      <c r="F231" s="88">
        <v>255</v>
      </c>
    </row>
    <row r="232" spans="1:6">
      <c r="A232" s="81">
        <v>229</v>
      </c>
      <c r="B232" t="s">
        <v>1680</v>
      </c>
      <c r="C232" t="s">
        <v>629</v>
      </c>
      <c r="D232" t="s">
        <v>1753</v>
      </c>
      <c r="E232" s="87" t="s">
        <v>1754</v>
      </c>
      <c r="F232" s="88">
        <v>256</v>
      </c>
    </row>
    <row r="233" spans="1:6">
      <c r="A233" s="81">
        <v>230</v>
      </c>
      <c r="B233" t="s">
        <v>1680</v>
      </c>
      <c r="C233" t="s">
        <v>665</v>
      </c>
      <c r="D233" t="s">
        <v>1755</v>
      </c>
      <c r="E233" s="87" t="s">
        <v>1756</v>
      </c>
      <c r="F233" s="88">
        <v>257</v>
      </c>
    </row>
    <row r="234" spans="1:6">
      <c r="A234" s="81">
        <v>231</v>
      </c>
      <c r="B234" t="s">
        <v>1680</v>
      </c>
      <c r="C234" t="s">
        <v>701</v>
      </c>
      <c r="D234" t="s">
        <v>1757</v>
      </c>
      <c r="E234" s="87" t="s">
        <v>1758</v>
      </c>
      <c r="F234" s="88">
        <v>258</v>
      </c>
    </row>
    <row r="235" spans="1:6">
      <c r="A235" s="81">
        <v>232</v>
      </c>
      <c r="B235" t="s">
        <v>1680</v>
      </c>
      <c r="C235" t="s">
        <v>737</v>
      </c>
      <c r="D235" t="s">
        <v>1759</v>
      </c>
      <c r="E235" s="87" t="s">
        <v>1760</v>
      </c>
      <c r="F235" s="88">
        <v>259</v>
      </c>
    </row>
    <row r="236" spans="1:6">
      <c r="A236" s="81">
        <v>233</v>
      </c>
      <c r="B236" t="s">
        <v>1680</v>
      </c>
      <c r="C236" t="s">
        <v>572</v>
      </c>
      <c r="D236" t="s">
        <v>1761</v>
      </c>
      <c r="E236" s="87" t="s">
        <v>1762</v>
      </c>
      <c r="F236" s="88">
        <v>261</v>
      </c>
    </row>
    <row r="237" spans="1:6">
      <c r="A237" s="81">
        <v>234</v>
      </c>
      <c r="B237" t="s">
        <v>1680</v>
      </c>
      <c r="C237" t="s">
        <v>584</v>
      </c>
      <c r="D237" t="s">
        <v>1763</v>
      </c>
      <c r="E237" s="87" t="s">
        <v>1764</v>
      </c>
      <c r="F237" s="88">
        <v>262</v>
      </c>
    </row>
    <row r="238" spans="1:6">
      <c r="A238" s="81">
        <v>235</v>
      </c>
      <c r="B238" t="s">
        <v>1680</v>
      </c>
      <c r="C238" t="s">
        <v>596</v>
      </c>
      <c r="D238" t="s">
        <v>1765</v>
      </c>
      <c r="E238" s="87" t="s">
        <v>1766</v>
      </c>
      <c r="F238" s="88">
        <v>263</v>
      </c>
    </row>
    <row r="239" spans="1:6">
      <c r="A239" s="81">
        <v>236</v>
      </c>
      <c r="B239" t="s">
        <v>1680</v>
      </c>
      <c r="C239" t="s">
        <v>608</v>
      </c>
      <c r="D239" t="s">
        <v>1767</v>
      </c>
      <c r="E239" s="87" t="s">
        <v>1768</v>
      </c>
      <c r="F239" s="88">
        <v>264</v>
      </c>
    </row>
    <row r="240" spans="1:6">
      <c r="A240" s="81">
        <v>237</v>
      </c>
      <c r="B240" t="s">
        <v>1680</v>
      </c>
      <c r="C240" t="s">
        <v>632</v>
      </c>
      <c r="D240" t="s">
        <v>1769</v>
      </c>
      <c r="E240" s="87" t="s">
        <v>1770</v>
      </c>
      <c r="F240" s="88">
        <v>265</v>
      </c>
    </row>
    <row r="241" spans="1:6">
      <c r="A241" s="81">
        <v>238</v>
      </c>
      <c r="B241" t="s">
        <v>1680</v>
      </c>
      <c r="C241" t="s">
        <v>668</v>
      </c>
      <c r="D241" t="s">
        <v>1771</v>
      </c>
      <c r="E241" s="87" t="s">
        <v>1772</v>
      </c>
      <c r="F241" s="88">
        <v>266</v>
      </c>
    </row>
    <row r="242" spans="1:6">
      <c r="A242" s="81">
        <v>239</v>
      </c>
      <c r="B242" t="s">
        <v>1680</v>
      </c>
      <c r="C242" t="s">
        <v>704</v>
      </c>
      <c r="D242" t="s">
        <v>1773</v>
      </c>
      <c r="E242" s="87" t="s">
        <v>1774</v>
      </c>
      <c r="F242" s="88">
        <v>267</v>
      </c>
    </row>
    <row r="243" spans="1:6">
      <c r="A243" s="81">
        <v>240</v>
      </c>
      <c r="B243" t="s">
        <v>1680</v>
      </c>
      <c r="C243" t="s">
        <v>740</v>
      </c>
      <c r="D243" t="s">
        <v>1775</v>
      </c>
      <c r="E243" s="87" t="s">
        <v>1776</v>
      </c>
      <c r="F243" s="88">
        <v>268</v>
      </c>
    </row>
    <row r="244" spans="1:6">
      <c r="A244" s="81">
        <v>241</v>
      </c>
      <c r="B244" t="s">
        <v>1680</v>
      </c>
      <c r="C244" t="s">
        <v>573</v>
      </c>
      <c r="D244" t="s">
        <v>1777</v>
      </c>
      <c r="E244" s="87" t="s">
        <v>1778</v>
      </c>
      <c r="F244" s="88">
        <v>270</v>
      </c>
    </row>
    <row r="245" spans="1:6">
      <c r="A245" s="81">
        <v>242</v>
      </c>
      <c r="B245" t="s">
        <v>1680</v>
      </c>
      <c r="C245" t="s">
        <v>585</v>
      </c>
      <c r="D245" t="s">
        <v>1779</v>
      </c>
      <c r="E245" s="87" t="s">
        <v>1780</v>
      </c>
      <c r="F245" s="88">
        <v>271</v>
      </c>
    </row>
    <row r="246" spans="1:6">
      <c r="A246" s="81">
        <v>243</v>
      </c>
      <c r="B246" t="s">
        <v>1680</v>
      </c>
      <c r="C246" t="s">
        <v>597</v>
      </c>
      <c r="D246" t="s">
        <v>1781</v>
      </c>
      <c r="E246" s="87" t="s">
        <v>1782</v>
      </c>
      <c r="F246" s="88">
        <v>272</v>
      </c>
    </row>
    <row r="247" spans="1:6">
      <c r="A247" s="81">
        <v>244</v>
      </c>
      <c r="B247" t="s">
        <v>1680</v>
      </c>
      <c r="C247" t="s">
        <v>609</v>
      </c>
      <c r="D247" t="s">
        <v>1783</v>
      </c>
      <c r="E247" s="87" t="s">
        <v>1784</v>
      </c>
      <c r="F247" s="88">
        <v>273</v>
      </c>
    </row>
    <row r="248" spans="1:6">
      <c r="A248" s="81">
        <v>245</v>
      </c>
      <c r="B248" t="s">
        <v>1680</v>
      </c>
      <c r="C248" t="s">
        <v>635</v>
      </c>
      <c r="D248" t="s">
        <v>1785</v>
      </c>
      <c r="E248" s="87" t="s">
        <v>1786</v>
      </c>
      <c r="F248" s="88">
        <v>274</v>
      </c>
    </row>
    <row r="249" spans="1:6">
      <c r="A249" s="81">
        <v>246</v>
      </c>
      <c r="B249" t="s">
        <v>1680</v>
      </c>
      <c r="C249" t="s">
        <v>671</v>
      </c>
      <c r="D249" t="s">
        <v>1787</v>
      </c>
      <c r="E249" s="87" t="s">
        <v>1788</v>
      </c>
      <c r="F249" s="88">
        <v>275</v>
      </c>
    </row>
    <row r="250" spans="1:6">
      <c r="A250" s="81">
        <v>247</v>
      </c>
      <c r="B250" t="s">
        <v>1680</v>
      </c>
      <c r="C250" t="s">
        <v>707</v>
      </c>
      <c r="D250" t="s">
        <v>1789</v>
      </c>
      <c r="E250" s="87" t="s">
        <v>1790</v>
      </c>
      <c r="F250" s="88">
        <v>276</v>
      </c>
    </row>
    <row r="251" spans="1:6">
      <c r="A251" s="81">
        <v>248</v>
      </c>
      <c r="B251" t="s">
        <v>1680</v>
      </c>
      <c r="C251" t="s">
        <v>743</v>
      </c>
      <c r="D251" t="s">
        <v>1791</v>
      </c>
      <c r="E251" s="87" t="s">
        <v>1792</v>
      </c>
      <c r="F251" s="88">
        <v>277</v>
      </c>
    </row>
    <row r="252" spans="1:6">
      <c r="A252" s="81">
        <v>249</v>
      </c>
      <c r="B252" t="s">
        <v>1680</v>
      </c>
      <c r="C252" t="s">
        <v>574</v>
      </c>
      <c r="D252" t="s">
        <v>1793</v>
      </c>
      <c r="E252" s="87" t="s">
        <v>1794</v>
      </c>
      <c r="F252" s="88">
        <v>279</v>
      </c>
    </row>
    <row r="253" spans="1:6">
      <c r="A253" s="81">
        <v>250</v>
      </c>
      <c r="B253" t="s">
        <v>1680</v>
      </c>
      <c r="C253" t="s">
        <v>586</v>
      </c>
      <c r="D253" t="s">
        <v>1795</v>
      </c>
      <c r="E253" s="87" t="s">
        <v>1796</v>
      </c>
      <c r="F253" s="88">
        <v>280</v>
      </c>
    </row>
    <row r="254" spans="1:6">
      <c r="A254" s="81">
        <v>251</v>
      </c>
      <c r="B254" t="s">
        <v>1680</v>
      </c>
      <c r="C254" t="s">
        <v>598</v>
      </c>
      <c r="D254" t="s">
        <v>1797</v>
      </c>
      <c r="E254" s="87" t="s">
        <v>1798</v>
      </c>
      <c r="F254" s="88">
        <v>281</v>
      </c>
    </row>
    <row r="255" spans="1:6">
      <c r="A255" s="81">
        <v>252</v>
      </c>
      <c r="B255" t="s">
        <v>1680</v>
      </c>
      <c r="C255" t="s">
        <v>610</v>
      </c>
      <c r="D255" t="s">
        <v>1799</v>
      </c>
      <c r="E255" s="87" t="s">
        <v>1800</v>
      </c>
      <c r="F255" s="88">
        <v>282</v>
      </c>
    </row>
    <row r="256" spans="1:6">
      <c r="A256" s="81">
        <v>253</v>
      </c>
      <c r="B256" t="s">
        <v>1680</v>
      </c>
      <c r="C256" t="s">
        <v>638</v>
      </c>
      <c r="D256" t="s">
        <v>1801</v>
      </c>
      <c r="E256" s="87" t="s">
        <v>1802</v>
      </c>
      <c r="F256" s="88">
        <v>283</v>
      </c>
    </row>
    <row r="257" spans="1:6">
      <c r="A257" s="81">
        <v>254</v>
      </c>
      <c r="B257" t="s">
        <v>1680</v>
      </c>
      <c r="C257" t="s">
        <v>674</v>
      </c>
      <c r="D257" t="s">
        <v>1803</v>
      </c>
      <c r="E257" s="87" t="s">
        <v>1804</v>
      </c>
      <c r="F257" s="88">
        <v>284</v>
      </c>
    </row>
    <row r="258" spans="1:6">
      <c r="A258" s="81">
        <v>255</v>
      </c>
      <c r="B258" t="s">
        <v>1680</v>
      </c>
      <c r="C258" t="s">
        <v>710</v>
      </c>
      <c r="D258" t="s">
        <v>1805</v>
      </c>
      <c r="E258" s="87" t="s">
        <v>1806</v>
      </c>
      <c r="F258" s="88">
        <v>285</v>
      </c>
    </row>
    <row r="259" spans="1:6">
      <c r="A259" s="81">
        <v>256</v>
      </c>
      <c r="B259" t="s">
        <v>1680</v>
      </c>
      <c r="C259" t="s">
        <v>746</v>
      </c>
      <c r="D259" t="s">
        <v>1807</v>
      </c>
      <c r="E259" s="87" t="s">
        <v>1808</v>
      </c>
      <c r="F259" s="88">
        <v>286</v>
      </c>
    </row>
    <row r="260" spans="1:6">
      <c r="A260" s="81">
        <v>257</v>
      </c>
      <c r="B260" t="s">
        <v>1680</v>
      </c>
      <c r="C260" t="s">
        <v>575</v>
      </c>
      <c r="D260" t="s">
        <v>1809</v>
      </c>
      <c r="E260" s="87" t="s">
        <v>1810</v>
      </c>
      <c r="F260" s="88">
        <v>288</v>
      </c>
    </row>
    <row r="261" spans="1:6">
      <c r="A261" s="81">
        <v>258</v>
      </c>
      <c r="B261" t="s">
        <v>1680</v>
      </c>
      <c r="C261" t="s">
        <v>587</v>
      </c>
      <c r="D261" t="s">
        <v>1811</v>
      </c>
      <c r="E261" s="87" t="s">
        <v>1812</v>
      </c>
      <c r="F261" s="88">
        <v>289</v>
      </c>
    </row>
    <row r="262" spans="1:6">
      <c r="A262" s="81">
        <v>259</v>
      </c>
      <c r="B262" t="s">
        <v>1680</v>
      </c>
      <c r="C262" t="s">
        <v>599</v>
      </c>
      <c r="D262" t="s">
        <v>1813</v>
      </c>
      <c r="E262" s="87" t="s">
        <v>1814</v>
      </c>
      <c r="F262" s="88">
        <v>290</v>
      </c>
    </row>
    <row r="263" spans="1:6">
      <c r="A263" s="81">
        <v>260</v>
      </c>
      <c r="B263" t="s">
        <v>1680</v>
      </c>
      <c r="C263" t="s">
        <v>611</v>
      </c>
      <c r="D263" t="s">
        <v>1815</v>
      </c>
      <c r="E263" s="87" t="s">
        <v>1816</v>
      </c>
      <c r="F263" s="88">
        <v>291</v>
      </c>
    </row>
    <row r="264" spans="1:6">
      <c r="A264" s="81">
        <v>261</v>
      </c>
      <c r="B264" t="s">
        <v>1680</v>
      </c>
      <c r="C264" t="s">
        <v>641</v>
      </c>
      <c r="D264" t="s">
        <v>1817</v>
      </c>
      <c r="E264" s="87" t="s">
        <v>1818</v>
      </c>
      <c r="F264" s="88">
        <v>292</v>
      </c>
    </row>
    <row r="265" spans="1:6">
      <c r="A265" s="81">
        <v>262</v>
      </c>
      <c r="B265" t="s">
        <v>1680</v>
      </c>
      <c r="C265" t="s">
        <v>677</v>
      </c>
      <c r="D265" t="s">
        <v>1819</v>
      </c>
      <c r="E265" s="87" t="s">
        <v>1820</v>
      </c>
      <c r="F265" s="88">
        <v>293</v>
      </c>
    </row>
    <row r="266" spans="1:6">
      <c r="A266" s="81">
        <v>263</v>
      </c>
      <c r="B266" t="s">
        <v>1680</v>
      </c>
      <c r="C266" t="s">
        <v>713</v>
      </c>
      <c r="D266" t="s">
        <v>1821</v>
      </c>
      <c r="E266" s="87" t="s">
        <v>1822</v>
      </c>
      <c r="F266" s="88">
        <v>294</v>
      </c>
    </row>
    <row r="267" spans="1:6">
      <c r="A267" s="81">
        <v>264</v>
      </c>
      <c r="B267" t="s">
        <v>1680</v>
      </c>
      <c r="C267" t="s">
        <v>749</v>
      </c>
      <c r="D267" t="s">
        <v>1823</v>
      </c>
      <c r="E267" s="87" t="s">
        <v>1824</v>
      </c>
      <c r="F267" s="88">
        <v>295</v>
      </c>
    </row>
    <row r="268" spans="1:6">
      <c r="A268" s="81">
        <v>265</v>
      </c>
      <c r="B268" t="s">
        <v>1680</v>
      </c>
      <c r="C268" t="s">
        <v>576</v>
      </c>
      <c r="D268" t="s">
        <v>1825</v>
      </c>
      <c r="E268" s="87" t="s">
        <v>1826</v>
      </c>
      <c r="F268" s="88">
        <v>297</v>
      </c>
    </row>
    <row r="269" spans="1:6">
      <c r="A269" s="81">
        <v>266</v>
      </c>
      <c r="B269" t="s">
        <v>1680</v>
      </c>
      <c r="C269" t="s">
        <v>588</v>
      </c>
      <c r="D269" t="s">
        <v>1827</v>
      </c>
      <c r="E269" s="87" t="s">
        <v>1828</v>
      </c>
      <c r="F269" s="88">
        <v>298</v>
      </c>
    </row>
    <row r="270" spans="1:6">
      <c r="A270" s="81">
        <v>267</v>
      </c>
      <c r="B270" t="s">
        <v>1680</v>
      </c>
      <c r="C270" t="s">
        <v>600</v>
      </c>
      <c r="D270" t="s">
        <v>1829</v>
      </c>
      <c r="E270" s="87" t="s">
        <v>1830</v>
      </c>
      <c r="F270" s="88">
        <v>299</v>
      </c>
    </row>
    <row r="271" spans="1:6">
      <c r="A271" s="81">
        <v>268</v>
      </c>
      <c r="B271" t="s">
        <v>1680</v>
      </c>
      <c r="C271" t="s">
        <v>612</v>
      </c>
      <c r="D271" t="s">
        <v>1831</v>
      </c>
      <c r="E271" s="87" t="s">
        <v>1832</v>
      </c>
      <c r="F271" s="88">
        <v>300</v>
      </c>
    </row>
    <row r="272" spans="1:6">
      <c r="A272" s="81">
        <v>269</v>
      </c>
      <c r="B272" t="s">
        <v>1680</v>
      </c>
      <c r="C272" t="s">
        <v>644</v>
      </c>
      <c r="D272" t="s">
        <v>1833</v>
      </c>
      <c r="E272" s="87" t="s">
        <v>1834</v>
      </c>
      <c r="F272" s="88">
        <v>301</v>
      </c>
    </row>
    <row r="273" spans="1:6">
      <c r="A273" s="81">
        <v>270</v>
      </c>
      <c r="B273" t="s">
        <v>1680</v>
      </c>
      <c r="C273" t="s">
        <v>680</v>
      </c>
      <c r="D273" t="s">
        <v>1835</v>
      </c>
      <c r="E273" s="87" t="s">
        <v>1836</v>
      </c>
      <c r="F273" s="88">
        <v>302</v>
      </c>
    </row>
    <row r="274" spans="1:6">
      <c r="A274" s="81">
        <v>271</v>
      </c>
      <c r="B274" t="s">
        <v>1680</v>
      </c>
      <c r="C274" t="s">
        <v>716</v>
      </c>
      <c r="D274" t="s">
        <v>1837</v>
      </c>
      <c r="E274" s="87" t="s">
        <v>1838</v>
      </c>
      <c r="F274" s="88">
        <v>303</v>
      </c>
    </row>
    <row r="275" spans="1:6">
      <c r="A275" s="81">
        <v>272</v>
      </c>
      <c r="B275" t="s">
        <v>1680</v>
      </c>
      <c r="C275" t="s">
        <v>752</v>
      </c>
      <c r="D275" t="s">
        <v>1839</v>
      </c>
      <c r="E275" s="87" t="s">
        <v>1840</v>
      </c>
      <c r="F275" s="88">
        <v>304</v>
      </c>
    </row>
    <row r="276" spans="1:6">
      <c r="A276" s="81">
        <v>273</v>
      </c>
      <c r="B276" t="s">
        <v>1680</v>
      </c>
      <c r="C276" t="s">
        <v>577</v>
      </c>
      <c r="D276" t="s">
        <v>1841</v>
      </c>
      <c r="E276" s="87" t="s">
        <v>1842</v>
      </c>
      <c r="F276" s="88">
        <v>306</v>
      </c>
    </row>
    <row r="277" spans="1:6">
      <c r="A277" s="81">
        <v>274</v>
      </c>
      <c r="B277" t="s">
        <v>1680</v>
      </c>
      <c r="C277" t="s">
        <v>589</v>
      </c>
      <c r="D277" t="s">
        <v>1843</v>
      </c>
      <c r="E277" s="87" t="s">
        <v>1844</v>
      </c>
      <c r="F277" s="88">
        <v>307</v>
      </c>
    </row>
    <row r="278" spans="1:6">
      <c r="A278" s="81">
        <v>275</v>
      </c>
      <c r="B278" t="s">
        <v>1680</v>
      </c>
      <c r="C278" t="s">
        <v>601</v>
      </c>
      <c r="D278" t="s">
        <v>1845</v>
      </c>
      <c r="E278" s="87" t="s">
        <v>1846</v>
      </c>
      <c r="F278" s="88">
        <v>308</v>
      </c>
    </row>
    <row r="279" spans="1:6">
      <c r="A279" s="81">
        <v>276</v>
      </c>
      <c r="B279" t="s">
        <v>1680</v>
      </c>
      <c r="C279" t="s">
        <v>613</v>
      </c>
      <c r="D279" t="s">
        <v>1847</v>
      </c>
      <c r="E279" s="87" t="s">
        <v>1848</v>
      </c>
      <c r="F279" s="88">
        <v>309</v>
      </c>
    </row>
    <row r="280" spans="1:6">
      <c r="A280" s="81">
        <v>277</v>
      </c>
      <c r="B280" t="s">
        <v>1680</v>
      </c>
      <c r="C280" t="s">
        <v>647</v>
      </c>
      <c r="D280" t="s">
        <v>1849</v>
      </c>
      <c r="E280" s="87" t="s">
        <v>1850</v>
      </c>
      <c r="F280" s="88">
        <v>310</v>
      </c>
    </row>
    <row r="281" spans="1:6">
      <c r="A281" s="81">
        <v>278</v>
      </c>
      <c r="B281" t="s">
        <v>1680</v>
      </c>
      <c r="C281" t="s">
        <v>683</v>
      </c>
      <c r="D281" t="s">
        <v>1851</v>
      </c>
      <c r="E281" s="87" t="s">
        <v>1852</v>
      </c>
      <c r="F281" s="88">
        <v>311</v>
      </c>
    </row>
    <row r="282" spans="1:6">
      <c r="A282" s="81">
        <v>279</v>
      </c>
      <c r="B282" t="s">
        <v>1680</v>
      </c>
      <c r="C282" t="s">
        <v>719</v>
      </c>
      <c r="D282" t="s">
        <v>1853</v>
      </c>
      <c r="E282" s="87" t="s">
        <v>1854</v>
      </c>
      <c r="F282" s="88">
        <v>312</v>
      </c>
    </row>
    <row r="283" spans="1:6">
      <c r="A283" s="81">
        <v>280</v>
      </c>
      <c r="B283" t="s">
        <v>1680</v>
      </c>
      <c r="C283" t="s">
        <v>755</v>
      </c>
      <c r="D283" t="s">
        <v>1855</v>
      </c>
      <c r="E283" s="87" t="s">
        <v>1856</v>
      </c>
      <c r="F283" s="88">
        <v>313</v>
      </c>
    </row>
    <row r="284" spans="1:6">
      <c r="A284" s="81">
        <v>281</v>
      </c>
      <c r="B284" t="s">
        <v>1680</v>
      </c>
      <c r="C284" t="s">
        <v>578</v>
      </c>
      <c r="D284" t="s">
        <v>1857</v>
      </c>
      <c r="E284" s="87" t="s">
        <v>1858</v>
      </c>
      <c r="F284" s="88">
        <v>315</v>
      </c>
    </row>
    <row r="285" spans="1:6">
      <c r="A285" s="81">
        <v>282</v>
      </c>
      <c r="B285" t="s">
        <v>1680</v>
      </c>
      <c r="C285" t="s">
        <v>590</v>
      </c>
      <c r="D285" t="s">
        <v>1859</v>
      </c>
      <c r="E285" s="87" t="s">
        <v>1860</v>
      </c>
      <c r="F285" s="88">
        <v>316</v>
      </c>
    </row>
    <row r="286" spans="1:6">
      <c r="A286" s="81">
        <v>283</v>
      </c>
      <c r="B286" t="s">
        <v>1680</v>
      </c>
      <c r="C286" t="s">
        <v>602</v>
      </c>
      <c r="D286" t="s">
        <v>1861</v>
      </c>
      <c r="E286" s="87" t="s">
        <v>1862</v>
      </c>
      <c r="F286" s="88">
        <v>317</v>
      </c>
    </row>
    <row r="287" spans="1:6">
      <c r="A287" s="81">
        <v>284</v>
      </c>
      <c r="B287" t="s">
        <v>1680</v>
      </c>
      <c r="C287" t="s">
        <v>614</v>
      </c>
      <c r="D287" t="s">
        <v>1863</v>
      </c>
      <c r="E287" s="87" t="s">
        <v>1864</v>
      </c>
      <c r="F287" s="88">
        <v>318</v>
      </c>
    </row>
    <row r="288" spans="1:6">
      <c r="A288" s="81">
        <v>285</v>
      </c>
      <c r="B288" t="s">
        <v>1680</v>
      </c>
      <c r="C288" t="s">
        <v>650</v>
      </c>
      <c r="D288" t="s">
        <v>1865</v>
      </c>
      <c r="E288" s="87" t="s">
        <v>1866</v>
      </c>
      <c r="F288" s="88">
        <v>319</v>
      </c>
    </row>
    <row r="289" spans="1:6">
      <c r="A289" s="81">
        <v>286</v>
      </c>
      <c r="B289" t="s">
        <v>1680</v>
      </c>
      <c r="C289" t="s">
        <v>686</v>
      </c>
      <c r="D289" t="s">
        <v>1867</v>
      </c>
      <c r="E289" s="87" t="s">
        <v>1868</v>
      </c>
      <c r="F289" s="88">
        <v>320</v>
      </c>
    </row>
    <row r="290" spans="1:6">
      <c r="A290" s="81">
        <v>287</v>
      </c>
      <c r="B290" t="s">
        <v>1680</v>
      </c>
      <c r="C290" t="s">
        <v>722</v>
      </c>
      <c r="D290" t="s">
        <v>1869</v>
      </c>
      <c r="E290" s="87" t="s">
        <v>1870</v>
      </c>
      <c r="F290" s="88">
        <v>321</v>
      </c>
    </row>
    <row r="291" spans="1:6">
      <c r="A291" s="20">
        <v>288</v>
      </c>
      <c r="B291" s="18" t="s">
        <v>1680</v>
      </c>
      <c r="C291" s="18" t="s">
        <v>758</v>
      </c>
      <c r="D291" s="18" t="s">
        <v>1871</v>
      </c>
      <c r="E291" s="89" t="s">
        <v>1872</v>
      </c>
      <c r="F291" s="90">
        <v>322</v>
      </c>
    </row>
    <row r="292" spans="1:6">
      <c r="A292" s="81">
        <v>289</v>
      </c>
      <c r="B292" t="s">
        <v>1873</v>
      </c>
      <c r="C292" t="s">
        <v>566</v>
      </c>
      <c r="D292" t="s">
        <v>1874</v>
      </c>
      <c r="E292" s="87" t="s">
        <v>1875</v>
      </c>
      <c r="F292" s="88">
        <v>324</v>
      </c>
    </row>
    <row r="293" spans="1:6">
      <c r="A293" s="81">
        <v>290</v>
      </c>
      <c r="B293" t="s">
        <v>1873</v>
      </c>
      <c r="C293" t="s">
        <v>579</v>
      </c>
      <c r="D293" t="s">
        <v>1876</v>
      </c>
      <c r="E293" s="87" t="s">
        <v>1877</v>
      </c>
      <c r="F293" s="88">
        <v>325</v>
      </c>
    </row>
    <row r="294" spans="1:6">
      <c r="A294" s="81">
        <v>291</v>
      </c>
      <c r="B294" t="s">
        <v>1873</v>
      </c>
      <c r="C294" t="s">
        <v>591</v>
      </c>
      <c r="D294" t="s">
        <v>1878</v>
      </c>
      <c r="E294" s="87" t="s">
        <v>1879</v>
      </c>
      <c r="F294" s="88">
        <v>326</v>
      </c>
    </row>
    <row r="295" spans="1:6">
      <c r="A295" s="81">
        <v>292</v>
      </c>
      <c r="B295" t="s">
        <v>1873</v>
      </c>
      <c r="C295" t="s">
        <v>603</v>
      </c>
      <c r="D295" t="s">
        <v>1880</v>
      </c>
      <c r="E295" s="87" t="s">
        <v>1881</v>
      </c>
      <c r="F295" s="88">
        <v>327</v>
      </c>
    </row>
    <row r="296" spans="1:6">
      <c r="A296" s="81">
        <v>293</v>
      </c>
      <c r="B296" t="s">
        <v>1873</v>
      </c>
      <c r="C296" t="s">
        <v>617</v>
      </c>
      <c r="D296" t="s">
        <v>1882</v>
      </c>
      <c r="E296" s="87" t="s">
        <v>1883</v>
      </c>
      <c r="F296" s="88">
        <v>328</v>
      </c>
    </row>
    <row r="297" spans="1:6">
      <c r="A297" s="81">
        <v>294</v>
      </c>
      <c r="B297" t="s">
        <v>1873</v>
      </c>
      <c r="C297" t="s">
        <v>653</v>
      </c>
      <c r="D297" t="s">
        <v>1884</v>
      </c>
      <c r="E297" s="87" t="s">
        <v>1885</v>
      </c>
      <c r="F297" s="88">
        <v>329</v>
      </c>
    </row>
    <row r="298" spans="1:6">
      <c r="A298" s="81">
        <v>295</v>
      </c>
      <c r="B298" t="s">
        <v>1873</v>
      </c>
      <c r="C298" t="s">
        <v>689</v>
      </c>
      <c r="D298" t="s">
        <v>1886</v>
      </c>
      <c r="E298" s="87" t="s">
        <v>1887</v>
      </c>
      <c r="F298" s="88">
        <v>330</v>
      </c>
    </row>
    <row r="299" spans="1:6">
      <c r="A299" s="81">
        <v>296</v>
      </c>
      <c r="B299" t="s">
        <v>1873</v>
      </c>
      <c r="C299" t="s">
        <v>725</v>
      </c>
      <c r="D299" t="s">
        <v>1888</v>
      </c>
      <c r="E299" s="87" t="s">
        <v>1889</v>
      </c>
      <c r="F299" s="88">
        <v>331</v>
      </c>
    </row>
    <row r="300" spans="1:6">
      <c r="A300" s="81">
        <v>297</v>
      </c>
      <c r="B300" t="s">
        <v>1873</v>
      </c>
      <c r="C300" t="s">
        <v>568</v>
      </c>
      <c r="D300" t="s">
        <v>1890</v>
      </c>
      <c r="E300" s="87" t="s">
        <v>1891</v>
      </c>
      <c r="F300" s="88">
        <v>333</v>
      </c>
    </row>
    <row r="301" spans="1:6">
      <c r="A301" s="81">
        <v>298</v>
      </c>
      <c r="B301" t="s">
        <v>1873</v>
      </c>
      <c r="C301" t="s">
        <v>580</v>
      </c>
      <c r="D301" t="s">
        <v>1892</v>
      </c>
      <c r="E301" s="87" t="s">
        <v>1893</v>
      </c>
      <c r="F301" s="88">
        <v>334</v>
      </c>
    </row>
    <row r="302" spans="1:6">
      <c r="A302" s="81">
        <v>299</v>
      </c>
      <c r="B302" t="s">
        <v>1873</v>
      </c>
      <c r="C302" t="s">
        <v>592</v>
      </c>
      <c r="D302" t="s">
        <v>1894</v>
      </c>
      <c r="E302" s="87" t="s">
        <v>1895</v>
      </c>
      <c r="F302" s="88">
        <v>335</v>
      </c>
    </row>
    <row r="303" spans="1:6">
      <c r="A303" s="81">
        <v>300</v>
      </c>
      <c r="B303" t="s">
        <v>1873</v>
      </c>
      <c r="C303" t="s">
        <v>604</v>
      </c>
      <c r="D303" t="s">
        <v>1896</v>
      </c>
      <c r="E303" s="87" t="s">
        <v>1897</v>
      </c>
      <c r="F303" s="88">
        <v>336</v>
      </c>
    </row>
    <row r="304" spans="1:6">
      <c r="A304" s="81">
        <v>301</v>
      </c>
      <c r="B304" t="s">
        <v>1873</v>
      </c>
      <c r="C304" t="s">
        <v>620</v>
      </c>
      <c r="D304" t="s">
        <v>1898</v>
      </c>
      <c r="E304" s="87" t="s">
        <v>1899</v>
      </c>
      <c r="F304" s="88">
        <v>337</v>
      </c>
    </row>
    <row r="305" spans="1:6">
      <c r="A305" s="81">
        <v>302</v>
      </c>
      <c r="B305" t="s">
        <v>1873</v>
      </c>
      <c r="C305" t="s">
        <v>656</v>
      </c>
      <c r="D305" t="s">
        <v>1900</v>
      </c>
      <c r="E305" s="87" t="s">
        <v>1901</v>
      </c>
      <c r="F305" s="88">
        <v>338</v>
      </c>
    </row>
    <row r="306" spans="1:6">
      <c r="A306" s="81">
        <v>303</v>
      </c>
      <c r="B306" t="s">
        <v>1873</v>
      </c>
      <c r="C306" t="s">
        <v>692</v>
      </c>
      <c r="D306" t="s">
        <v>1902</v>
      </c>
      <c r="E306" s="87" t="s">
        <v>1903</v>
      </c>
      <c r="F306" s="88">
        <v>339</v>
      </c>
    </row>
    <row r="307" spans="1:6">
      <c r="A307" s="81">
        <v>304</v>
      </c>
      <c r="B307" t="s">
        <v>1873</v>
      </c>
      <c r="C307" t="s">
        <v>728</v>
      </c>
      <c r="D307" t="s">
        <v>1904</v>
      </c>
      <c r="E307" s="87" t="s">
        <v>1905</v>
      </c>
      <c r="F307" s="88">
        <v>340</v>
      </c>
    </row>
    <row r="308" spans="1:6">
      <c r="A308" s="81">
        <v>305</v>
      </c>
      <c r="B308" t="s">
        <v>1873</v>
      </c>
      <c r="C308" t="s">
        <v>569</v>
      </c>
      <c r="D308" t="s">
        <v>1906</v>
      </c>
      <c r="E308" s="87" t="s">
        <v>1907</v>
      </c>
      <c r="F308" s="88">
        <v>342</v>
      </c>
    </row>
    <row r="309" spans="1:6">
      <c r="A309" s="81">
        <v>306</v>
      </c>
      <c r="B309" t="s">
        <v>1873</v>
      </c>
      <c r="C309" t="s">
        <v>581</v>
      </c>
      <c r="D309" t="s">
        <v>1908</v>
      </c>
      <c r="E309" s="87" t="s">
        <v>1909</v>
      </c>
      <c r="F309" s="88">
        <v>343</v>
      </c>
    </row>
    <row r="310" spans="1:6">
      <c r="A310" s="81">
        <v>307</v>
      </c>
      <c r="B310" t="s">
        <v>1873</v>
      </c>
      <c r="C310" t="s">
        <v>593</v>
      </c>
      <c r="D310" t="s">
        <v>1910</v>
      </c>
      <c r="E310" s="87" t="s">
        <v>1911</v>
      </c>
      <c r="F310" s="88">
        <v>344</v>
      </c>
    </row>
    <row r="311" spans="1:6">
      <c r="A311" s="81">
        <v>308</v>
      </c>
      <c r="B311" t="s">
        <v>1873</v>
      </c>
      <c r="C311" t="s">
        <v>605</v>
      </c>
      <c r="D311" t="s">
        <v>1912</v>
      </c>
      <c r="E311" s="87" t="s">
        <v>1913</v>
      </c>
      <c r="F311" s="88">
        <v>345</v>
      </c>
    </row>
    <row r="312" spans="1:6">
      <c r="A312" s="81">
        <v>309</v>
      </c>
      <c r="B312" t="s">
        <v>1873</v>
      </c>
      <c r="C312" t="s">
        <v>623</v>
      </c>
      <c r="D312" t="s">
        <v>1914</v>
      </c>
      <c r="E312" s="87" t="s">
        <v>1915</v>
      </c>
      <c r="F312" s="88">
        <v>346</v>
      </c>
    </row>
    <row r="313" spans="1:6">
      <c r="A313" s="81">
        <v>310</v>
      </c>
      <c r="B313" t="s">
        <v>1873</v>
      </c>
      <c r="C313" t="s">
        <v>659</v>
      </c>
      <c r="D313" t="s">
        <v>1916</v>
      </c>
      <c r="E313" s="87" t="s">
        <v>1917</v>
      </c>
      <c r="F313" s="88">
        <v>347</v>
      </c>
    </row>
    <row r="314" spans="1:6">
      <c r="A314" s="81">
        <v>311</v>
      </c>
      <c r="B314" t="s">
        <v>1873</v>
      </c>
      <c r="C314" t="s">
        <v>695</v>
      </c>
      <c r="D314" t="s">
        <v>1918</v>
      </c>
      <c r="E314" s="87" t="s">
        <v>1919</v>
      </c>
      <c r="F314" s="88">
        <v>348</v>
      </c>
    </row>
    <row r="315" spans="1:6">
      <c r="A315" s="81">
        <v>312</v>
      </c>
      <c r="B315" t="s">
        <v>1873</v>
      </c>
      <c r="C315" t="s">
        <v>731</v>
      </c>
      <c r="D315" t="s">
        <v>1920</v>
      </c>
      <c r="E315" s="87" t="s">
        <v>1921</v>
      </c>
      <c r="F315" s="88">
        <v>349</v>
      </c>
    </row>
    <row r="316" spans="1:6">
      <c r="A316" s="81">
        <v>313</v>
      </c>
      <c r="B316" t="s">
        <v>1873</v>
      </c>
      <c r="C316" t="s">
        <v>570</v>
      </c>
      <c r="D316" t="s">
        <v>1922</v>
      </c>
      <c r="E316" s="87" t="s">
        <v>1923</v>
      </c>
      <c r="F316" s="88">
        <v>351</v>
      </c>
    </row>
    <row r="317" spans="1:6">
      <c r="A317" s="81">
        <v>314</v>
      </c>
      <c r="B317" t="s">
        <v>1873</v>
      </c>
      <c r="C317" t="s">
        <v>582</v>
      </c>
      <c r="D317" t="s">
        <v>1924</v>
      </c>
      <c r="E317" s="87" t="s">
        <v>1925</v>
      </c>
      <c r="F317" s="88">
        <v>352</v>
      </c>
    </row>
    <row r="318" spans="1:6">
      <c r="A318" s="81">
        <v>315</v>
      </c>
      <c r="B318" t="s">
        <v>1873</v>
      </c>
      <c r="C318" t="s">
        <v>594</v>
      </c>
      <c r="D318" t="s">
        <v>1926</v>
      </c>
      <c r="E318" s="87" t="s">
        <v>1927</v>
      </c>
      <c r="F318" s="88">
        <v>353</v>
      </c>
    </row>
    <row r="319" spans="1:6">
      <c r="A319" s="81">
        <v>316</v>
      </c>
      <c r="B319" t="s">
        <v>1873</v>
      </c>
      <c r="C319" t="s">
        <v>606</v>
      </c>
      <c r="D319" t="s">
        <v>1928</v>
      </c>
      <c r="E319" s="87" t="s">
        <v>1929</v>
      </c>
      <c r="F319" s="88">
        <v>354</v>
      </c>
    </row>
    <row r="320" spans="1:6">
      <c r="A320" s="81">
        <v>317</v>
      </c>
      <c r="B320" t="s">
        <v>1873</v>
      </c>
      <c r="C320" t="s">
        <v>626</v>
      </c>
      <c r="D320" t="s">
        <v>1930</v>
      </c>
      <c r="E320" s="87" t="s">
        <v>1931</v>
      </c>
      <c r="F320" s="88">
        <v>355</v>
      </c>
    </row>
    <row r="321" spans="1:6">
      <c r="A321" s="81">
        <v>318</v>
      </c>
      <c r="B321" t="s">
        <v>1873</v>
      </c>
      <c r="C321" t="s">
        <v>662</v>
      </c>
      <c r="D321" t="s">
        <v>1932</v>
      </c>
      <c r="E321" s="87" t="s">
        <v>1933</v>
      </c>
      <c r="F321" s="88">
        <v>356</v>
      </c>
    </row>
    <row r="322" spans="1:6">
      <c r="A322" s="81">
        <v>319</v>
      </c>
      <c r="B322" t="s">
        <v>1873</v>
      </c>
      <c r="C322" t="s">
        <v>698</v>
      </c>
      <c r="D322" t="s">
        <v>1934</v>
      </c>
      <c r="E322" s="87" t="s">
        <v>1935</v>
      </c>
      <c r="F322" s="88">
        <v>357</v>
      </c>
    </row>
    <row r="323" spans="1:6">
      <c r="A323" s="81">
        <v>320</v>
      </c>
      <c r="B323" t="s">
        <v>1873</v>
      </c>
      <c r="C323" t="s">
        <v>734</v>
      </c>
      <c r="D323" t="s">
        <v>1936</v>
      </c>
      <c r="E323" s="87" t="s">
        <v>1937</v>
      </c>
      <c r="F323" s="88">
        <v>358</v>
      </c>
    </row>
    <row r="324" spans="1:6">
      <c r="A324" s="81">
        <v>321</v>
      </c>
      <c r="B324" t="s">
        <v>1873</v>
      </c>
      <c r="C324" t="s">
        <v>571</v>
      </c>
      <c r="D324" t="s">
        <v>1938</v>
      </c>
      <c r="E324" s="87" t="s">
        <v>1939</v>
      </c>
      <c r="F324" s="88">
        <v>360</v>
      </c>
    </row>
    <row r="325" spans="1:6">
      <c r="A325" s="81">
        <v>322</v>
      </c>
      <c r="B325" t="s">
        <v>1873</v>
      </c>
      <c r="C325" t="s">
        <v>583</v>
      </c>
      <c r="D325" t="s">
        <v>1940</v>
      </c>
      <c r="E325" s="87" t="s">
        <v>1941</v>
      </c>
      <c r="F325" s="88">
        <v>361</v>
      </c>
    </row>
    <row r="326" spans="1:6">
      <c r="A326" s="81">
        <v>323</v>
      </c>
      <c r="B326" t="s">
        <v>1873</v>
      </c>
      <c r="C326" t="s">
        <v>595</v>
      </c>
      <c r="D326" t="s">
        <v>1942</v>
      </c>
      <c r="E326" s="87" t="s">
        <v>1943</v>
      </c>
      <c r="F326" s="88">
        <v>362</v>
      </c>
    </row>
    <row r="327" spans="1:6">
      <c r="A327" s="81">
        <v>324</v>
      </c>
      <c r="B327" t="s">
        <v>1873</v>
      </c>
      <c r="C327" t="s">
        <v>607</v>
      </c>
      <c r="D327" t="s">
        <v>1944</v>
      </c>
      <c r="E327" s="87" t="s">
        <v>1945</v>
      </c>
      <c r="F327" s="88">
        <v>363</v>
      </c>
    </row>
    <row r="328" spans="1:6">
      <c r="A328" s="81">
        <v>325</v>
      </c>
      <c r="B328" t="s">
        <v>1873</v>
      </c>
      <c r="C328" t="s">
        <v>629</v>
      </c>
      <c r="D328" t="s">
        <v>1946</v>
      </c>
      <c r="E328" s="87" t="s">
        <v>1947</v>
      </c>
      <c r="F328" s="88">
        <v>364</v>
      </c>
    </row>
    <row r="329" spans="1:6">
      <c r="A329" s="81">
        <v>326</v>
      </c>
      <c r="B329" t="s">
        <v>1873</v>
      </c>
      <c r="C329" t="s">
        <v>665</v>
      </c>
      <c r="D329" t="s">
        <v>1948</v>
      </c>
      <c r="E329" s="87" t="s">
        <v>1949</v>
      </c>
      <c r="F329" s="88">
        <v>365</v>
      </c>
    </row>
    <row r="330" spans="1:6">
      <c r="A330" s="81">
        <v>327</v>
      </c>
      <c r="B330" t="s">
        <v>1873</v>
      </c>
      <c r="C330" t="s">
        <v>701</v>
      </c>
      <c r="D330" t="s">
        <v>1950</v>
      </c>
      <c r="E330" s="87" t="s">
        <v>1951</v>
      </c>
      <c r="F330" s="88">
        <v>366</v>
      </c>
    </row>
    <row r="331" spans="1:6">
      <c r="A331" s="81">
        <v>328</v>
      </c>
      <c r="B331" t="s">
        <v>1873</v>
      </c>
      <c r="C331" t="s">
        <v>737</v>
      </c>
      <c r="D331" t="s">
        <v>1952</v>
      </c>
      <c r="E331" s="87" t="s">
        <v>1953</v>
      </c>
      <c r="F331" s="88">
        <v>367</v>
      </c>
    </row>
    <row r="332" spans="1:6">
      <c r="A332" s="81">
        <v>329</v>
      </c>
      <c r="B332" t="s">
        <v>1873</v>
      </c>
      <c r="C332" t="s">
        <v>572</v>
      </c>
      <c r="D332" t="s">
        <v>1954</v>
      </c>
      <c r="E332" s="87" t="s">
        <v>1955</v>
      </c>
      <c r="F332" s="88">
        <v>369</v>
      </c>
    </row>
    <row r="333" spans="1:6">
      <c r="A333" s="81">
        <v>330</v>
      </c>
      <c r="B333" t="s">
        <v>1873</v>
      </c>
      <c r="C333" t="s">
        <v>584</v>
      </c>
      <c r="D333" t="s">
        <v>1956</v>
      </c>
      <c r="E333" s="87" t="s">
        <v>1957</v>
      </c>
      <c r="F333" s="88">
        <v>370</v>
      </c>
    </row>
    <row r="334" spans="1:6">
      <c r="A334" s="81">
        <v>331</v>
      </c>
      <c r="B334" t="s">
        <v>1873</v>
      </c>
      <c r="C334" t="s">
        <v>596</v>
      </c>
      <c r="D334" t="s">
        <v>1958</v>
      </c>
      <c r="E334" s="87" t="s">
        <v>1959</v>
      </c>
      <c r="F334" s="88">
        <v>371</v>
      </c>
    </row>
    <row r="335" spans="1:6">
      <c r="A335" s="81">
        <v>332</v>
      </c>
      <c r="B335" t="s">
        <v>1873</v>
      </c>
      <c r="C335" t="s">
        <v>608</v>
      </c>
      <c r="D335" t="s">
        <v>1960</v>
      </c>
      <c r="E335" s="87" t="s">
        <v>1961</v>
      </c>
      <c r="F335" s="88">
        <v>372</v>
      </c>
    </row>
    <row r="336" spans="1:6">
      <c r="A336" s="81">
        <v>333</v>
      </c>
      <c r="B336" t="s">
        <v>1873</v>
      </c>
      <c r="C336" t="s">
        <v>632</v>
      </c>
      <c r="D336" t="s">
        <v>1962</v>
      </c>
      <c r="E336" s="87" t="s">
        <v>1963</v>
      </c>
      <c r="F336" s="88">
        <v>373</v>
      </c>
    </row>
    <row r="337" spans="1:6">
      <c r="A337" s="81">
        <v>334</v>
      </c>
      <c r="B337" t="s">
        <v>1873</v>
      </c>
      <c r="C337" t="s">
        <v>668</v>
      </c>
      <c r="D337" t="s">
        <v>1964</v>
      </c>
      <c r="E337" s="87" t="s">
        <v>1965</v>
      </c>
      <c r="F337" s="88">
        <v>374</v>
      </c>
    </row>
    <row r="338" spans="1:6">
      <c r="A338" s="81">
        <v>335</v>
      </c>
      <c r="B338" t="s">
        <v>1873</v>
      </c>
      <c r="C338" t="s">
        <v>704</v>
      </c>
      <c r="D338" t="s">
        <v>1966</v>
      </c>
      <c r="E338" s="87" t="s">
        <v>1967</v>
      </c>
      <c r="F338" s="88">
        <v>375</v>
      </c>
    </row>
    <row r="339" spans="1:6">
      <c r="A339" s="81">
        <v>336</v>
      </c>
      <c r="B339" t="s">
        <v>1873</v>
      </c>
      <c r="C339" t="s">
        <v>740</v>
      </c>
      <c r="D339" t="s">
        <v>1968</v>
      </c>
      <c r="E339" s="87" t="s">
        <v>1969</v>
      </c>
      <c r="F339" s="88">
        <v>376</v>
      </c>
    </row>
    <row r="340" spans="1:6">
      <c r="A340" s="81">
        <v>337</v>
      </c>
      <c r="B340" t="s">
        <v>1873</v>
      </c>
      <c r="C340" t="s">
        <v>573</v>
      </c>
      <c r="D340" t="s">
        <v>1970</v>
      </c>
      <c r="E340" s="87" t="s">
        <v>1971</v>
      </c>
      <c r="F340" s="88">
        <v>378</v>
      </c>
    </row>
    <row r="341" spans="1:6">
      <c r="A341" s="81">
        <v>338</v>
      </c>
      <c r="B341" t="s">
        <v>1873</v>
      </c>
      <c r="C341" t="s">
        <v>585</v>
      </c>
      <c r="D341" t="s">
        <v>1972</v>
      </c>
      <c r="E341" s="87" t="s">
        <v>1973</v>
      </c>
      <c r="F341" s="88">
        <v>379</v>
      </c>
    </row>
    <row r="342" spans="1:6">
      <c r="A342" s="81">
        <v>339</v>
      </c>
      <c r="B342" t="s">
        <v>1873</v>
      </c>
      <c r="C342" t="s">
        <v>597</v>
      </c>
      <c r="D342" t="s">
        <v>1974</v>
      </c>
      <c r="E342" s="87" t="s">
        <v>1975</v>
      </c>
      <c r="F342" s="88">
        <v>380</v>
      </c>
    </row>
    <row r="343" spans="1:6">
      <c r="A343" s="81">
        <v>340</v>
      </c>
      <c r="B343" t="s">
        <v>1873</v>
      </c>
      <c r="C343" t="s">
        <v>609</v>
      </c>
      <c r="D343" t="s">
        <v>1976</v>
      </c>
      <c r="E343" s="87" t="s">
        <v>1977</v>
      </c>
      <c r="F343" s="88">
        <v>381</v>
      </c>
    </row>
    <row r="344" spans="1:6">
      <c r="A344" s="81">
        <v>341</v>
      </c>
      <c r="B344" t="s">
        <v>1873</v>
      </c>
      <c r="C344" t="s">
        <v>635</v>
      </c>
      <c r="D344" t="s">
        <v>1978</v>
      </c>
      <c r="E344" s="87" t="s">
        <v>1979</v>
      </c>
      <c r="F344" s="88">
        <v>382</v>
      </c>
    </row>
    <row r="345" spans="1:6">
      <c r="A345" s="81">
        <v>342</v>
      </c>
      <c r="B345" t="s">
        <v>1873</v>
      </c>
      <c r="C345" t="s">
        <v>671</v>
      </c>
      <c r="D345" t="s">
        <v>1980</v>
      </c>
      <c r="E345" s="87" t="s">
        <v>1981</v>
      </c>
      <c r="F345" s="88">
        <v>383</v>
      </c>
    </row>
    <row r="346" spans="1:6">
      <c r="A346" s="81">
        <v>343</v>
      </c>
      <c r="B346" t="s">
        <v>1873</v>
      </c>
      <c r="C346" t="s">
        <v>707</v>
      </c>
      <c r="D346" t="s">
        <v>1982</v>
      </c>
      <c r="E346" s="87" t="s">
        <v>1983</v>
      </c>
      <c r="F346" s="88">
        <v>384</v>
      </c>
    </row>
    <row r="347" spans="1:6">
      <c r="A347" s="81">
        <v>344</v>
      </c>
      <c r="B347" t="s">
        <v>1873</v>
      </c>
      <c r="C347" t="s">
        <v>743</v>
      </c>
      <c r="D347" t="s">
        <v>1984</v>
      </c>
      <c r="E347" s="87" t="s">
        <v>1985</v>
      </c>
      <c r="F347" s="88">
        <v>385</v>
      </c>
    </row>
    <row r="348" spans="1:6">
      <c r="A348" s="81">
        <v>345</v>
      </c>
      <c r="B348" t="s">
        <v>1873</v>
      </c>
      <c r="C348" t="s">
        <v>574</v>
      </c>
      <c r="D348" t="s">
        <v>1986</v>
      </c>
      <c r="E348" s="87" t="s">
        <v>1987</v>
      </c>
      <c r="F348" s="88">
        <v>387</v>
      </c>
    </row>
    <row r="349" spans="1:6">
      <c r="A349" s="81">
        <v>346</v>
      </c>
      <c r="B349" t="s">
        <v>1873</v>
      </c>
      <c r="C349" t="s">
        <v>586</v>
      </c>
      <c r="D349" t="s">
        <v>1988</v>
      </c>
      <c r="E349" s="87" t="s">
        <v>1989</v>
      </c>
      <c r="F349" s="88">
        <v>388</v>
      </c>
    </row>
    <row r="350" spans="1:6">
      <c r="A350" s="81">
        <v>347</v>
      </c>
      <c r="B350" t="s">
        <v>1873</v>
      </c>
      <c r="C350" t="s">
        <v>598</v>
      </c>
      <c r="D350" t="s">
        <v>1990</v>
      </c>
      <c r="E350" s="87" t="s">
        <v>1991</v>
      </c>
      <c r="F350" s="88">
        <v>389</v>
      </c>
    </row>
    <row r="351" spans="1:6">
      <c r="A351" s="81">
        <v>348</v>
      </c>
      <c r="B351" t="s">
        <v>1873</v>
      </c>
      <c r="C351" t="s">
        <v>610</v>
      </c>
      <c r="D351" t="s">
        <v>1992</v>
      </c>
      <c r="E351" s="87" t="s">
        <v>1993</v>
      </c>
      <c r="F351" s="88">
        <v>390</v>
      </c>
    </row>
    <row r="352" spans="1:6">
      <c r="A352" s="81">
        <v>349</v>
      </c>
      <c r="B352" t="s">
        <v>1873</v>
      </c>
      <c r="C352" t="s">
        <v>638</v>
      </c>
      <c r="D352" t="s">
        <v>1994</v>
      </c>
      <c r="E352" s="87" t="s">
        <v>1995</v>
      </c>
      <c r="F352" s="88">
        <v>391</v>
      </c>
    </row>
    <row r="353" spans="1:6">
      <c r="A353" s="81">
        <v>350</v>
      </c>
      <c r="B353" t="s">
        <v>1873</v>
      </c>
      <c r="C353" t="s">
        <v>674</v>
      </c>
      <c r="D353" t="s">
        <v>1996</v>
      </c>
      <c r="E353" s="87" t="s">
        <v>1997</v>
      </c>
      <c r="F353" s="88">
        <v>392</v>
      </c>
    </row>
    <row r="354" spans="1:6">
      <c r="A354" s="81">
        <v>351</v>
      </c>
      <c r="B354" t="s">
        <v>1873</v>
      </c>
      <c r="C354" t="s">
        <v>710</v>
      </c>
      <c r="D354" t="s">
        <v>1998</v>
      </c>
      <c r="E354" s="87" t="s">
        <v>1999</v>
      </c>
      <c r="F354" s="88">
        <v>393</v>
      </c>
    </row>
    <row r="355" spans="1:6">
      <c r="A355" s="81">
        <v>352</v>
      </c>
      <c r="B355" t="s">
        <v>1873</v>
      </c>
      <c r="C355" t="s">
        <v>746</v>
      </c>
      <c r="D355" t="s">
        <v>2000</v>
      </c>
      <c r="E355" s="87" t="s">
        <v>2001</v>
      </c>
      <c r="F355" s="88">
        <v>394</v>
      </c>
    </row>
    <row r="356" spans="1:6">
      <c r="A356" s="81">
        <v>353</v>
      </c>
      <c r="B356" t="s">
        <v>1873</v>
      </c>
      <c r="C356" t="s">
        <v>575</v>
      </c>
      <c r="D356" t="s">
        <v>2002</v>
      </c>
      <c r="E356" s="87" t="s">
        <v>2003</v>
      </c>
      <c r="F356" s="88">
        <v>396</v>
      </c>
    </row>
    <row r="357" spans="1:6">
      <c r="A357" s="81">
        <v>354</v>
      </c>
      <c r="B357" t="s">
        <v>1873</v>
      </c>
      <c r="C357" t="s">
        <v>587</v>
      </c>
      <c r="D357" t="s">
        <v>2004</v>
      </c>
      <c r="E357" s="87" t="s">
        <v>2005</v>
      </c>
      <c r="F357" s="88">
        <v>397</v>
      </c>
    </row>
    <row r="358" spans="1:6">
      <c r="A358" s="81">
        <v>355</v>
      </c>
      <c r="B358" t="s">
        <v>1873</v>
      </c>
      <c r="C358" t="s">
        <v>599</v>
      </c>
      <c r="D358" t="s">
        <v>2006</v>
      </c>
      <c r="E358" s="87" t="s">
        <v>2007</v>
      </c>
      <c r="F358" s="88">
        <v>398</v>
      </c>
    </row>
    <row r="359" spans="1:6">
      <c r="A359" s="81">
        <v>356</v>
      </c>
      <c r="B359" t="s">
        <v>1873</v>
      </c>
      <c r="C359" t="s">
        <v>611</v>
      </c>
      <c r="D359" t="s">
        <v>2008</v>
      </c>
      <c r="E359" s="87" t="s">
        <v>2009</v>
      </c>
      <c r="F359" s="88">
        <v>399</v>
      </c>
    </row>
    <row r="360" spans="1:6">
      <c r="A360" s="81">
        <v>357</v>
      </c>
      <c r="B360" t="s">
        <v>1873</v>
      </c>
      <c r="C360" t="s">
        <v>641</v>
      </c>
      <c r="D360" t="s">
        <v>2010</v>
      </c>
      <c r="E360" s="87" t="s">
        <v>2011</v>
      </c>
      <c r="F360" s="88">
        <v>400</v>
      </c>
    </row>
    <row r="361" spans="1:6">
      <c r="A361" s="81">
        <v>358</v>
      </c>
      <c r="B361" t="s">
        <v>1873</v>
      </c>
      <c r="C361" t="s">
        <v>677</v>
      </c>
      <c r="D361" t="s">
        <v>2012</v>
      </c>
      <c r="E361" s="87" t="s">
        <v>2013</v>
      </c>
      <c r="F361" s="88">
        <v>401</v>
      </c>
    </row>
    <row r="362" spans="1:6">
      <c r="A362" s="81">
        <v>359</v>
      </c>
      <c r="B362" t="s">
        <v>1873</v>
      </c>
      <c r="C362" t="s">
        <v>713</v>
      </c>
      <c r="D362" t="s">
        <v>2014</v>
      </c>
      <c r="E362" s="87" t="s">
        <v>2015</v>
      </c>
      <c r="F362" s="88">
        <v>402</v>
      </c>
    </row>
    <row r="363" spans="1:6">
      <c r="A363" s="81">
        <v>360</v>
      </c>
      <c r="B363" t="s">
        <v>1873</v>
      </c>
      <c r="C363" t="s">
        <v>749</v>
      </c>
      <c r="D363" t="s">
        <v>2016</v>
      </c>
      <c r="E363" s="87" t="s">
        <v>2017</v>
      </c>
      <c r="F363" s="88">
        <v>403</v>
      </c>
    </row>
    <row r="364" spans="1:6">
      <c r="A364" s="81">
        <v>361</v>
      </c>
      <c r="B364" t="s">
        <v>1873</v>
      </c>
      <c r="C364" t="s">
        <v>576</v>
      </c>
      <c r="D364" t="s">
        <v>2018</v>
      </c>
      <c r="E364" s="87" t="s">
        <v>2019</v>
      </c>
      <c r="F364" s="88">
        <v>405</v>
      </c>
    </row>
    <row r="365" spans="1:6">
      <c r="A365" s="81">
        <v>362</v>
      </c>
      <c r="B365" t="s">
        <v>1873</v>
      </c>
      <c r="C365" t="s">
        <v>588</v>
      </c>
      <c r="D365" t="s">
        <v>2020</v>
      </c>
      <c r="E365" s="87" t="s">
        <v>2021</v>
      </c>
      <c r="F365" s="88">
        <v>406</v>
      </c>
    </row>
    <row r="366" spans="1:6">
      <c r="A366" s="81">
        <v>363</v>
      </c>
      <c r="B366" t="s">
        <v>1873</v>
      </c>
      <c r="C366" t="s">
        <v>600</v>
      </c>
      <c r="D366" t="s">
        <v>2022</v>
      </c>
      <c r="E366" s="87" t="s">
        <v>2023</v>
      </c>
      <c r="F366" s="88">
        <v>407</v>
      </c>
    </row>
    <row r="367" spans="1:6">
      <c r="A367" s="81">
        <v>364</v>
      </c>
      <c r="B367" t="s">
        <v>1873</v>
      </c>
      <c r="C367" t="s">
        <v>612</v>
      </c>
      <c r="D367" t="s">
        <v>2024</v>
      </c>
      <c r="E367" s="87" t="s">
        <v>2025</v>
      </c>
      <c r="F367" s="88">
        <v>408</v>
      </c>
    </row>
    <row r="368" spans="1:6">
      <c r="A368" s="81">
        <v>365</v>
      </c>
      <c r="B368" t="s">
        <v>1873</v>
      </c>
      <c r="C368" t="s">
        <v>644</v>
      </c>
      <c r="D368" t="s">
        <v>2026</v>
      </c>
      <c r="E368" s="87" t="s">
        <v>2027</v>
      </c>
      <c r="F368" s="88">
        <v>409</v>
      </c>
    </row>
    <row r="369" spans="1:6">
      <c r="A369" s="81">
        <v>366</v>
      </c>
      <c r="B369" t="s">
        <v>1873</v>
      </c>
      <c r="C369" t="s">
        <v>680</v>
      </c>
      <c r="D369" t="s">
        <v>2028</v>
      </c>
      <c r="E369" s="87" t="s">
        <v>2029</v>
      </c>
      <c r="F369" s="88">
        <v>410</v>
      </c>
    </row>
    <row r="370" spans="1:6">
      <c r="A370" s="81">
        <v>367</v>
      </c>
      <c r="B370" t="s">
        <v>1873</v>
      </c>
      <c r="C370" t="s">
        <v>716</v>
      </c>
      <c r="D370" t="s">
        <v>2030</v>
      </c>
      <c r="E370" s="87" t="s">
        <v>2031</v>
      </c>
      <c r="F370" s="88">
        <v>411</v>
      </c>
    </row>
    <row r="371" spans="1:6">
      <c r="A371" s="81">
        <v>368</v>
      </c>
      <c r="B371" t="s">
        <v>1873</v>
      </c>
      <c r="C371" t="s">
        <v>752</v>
      </c>
      <c r="D371" t="s">
        <v>2032</v>
      </c>
      <c r="E371" s="87" t="s">
        <v>2033</v>
      </c>
      <c r="F371" s="88">
        <v>412</v>
      </c>
    </row>
    <row r="372" spans="1:6">
      <c r="A372" s="81">
        <v>369</v>
      </c>
      <c r="B372" t="s">
        <v>1873</v>
      </c>
      <c r="C372" t="s">
        <v>577</v>
      </c>
      <c r="D372" t="s">
        <v>2034</v>
      </c>
      <c r="E372" s="87" t="s">
        <v>2035</v>
      </c>
      <c r="F372" s="88">
        <v>414</v>
      </c>
    </row>
    <row r="373" spans="1:6">
      <c r="A373" s="81">
        <v>370</v>
      </c>
      <c r="B373" t="s">
        <v>1873</v>
      </c>
      <c r="C373" t="s">
        <v>589</v>
      </c>
      <c r="D373" t="s">
        <v>2036</v>
      </c>
      <c r="E373" s="87" t="s">
        <v>2037</v>
      </c>
      <c r="F373" s="88">
        <v>415</v>
      </c>
    </row>
    <row r="374" spans="1:6">
      <c r="A374" s="81">
        <v>371</v>
      </c>
      <c r="B374" t="s">
        <v>1873</v>
      </c>
      <c r="C374" t="s">
        <v>601</v>
      </c>
      <c r="D374" t="s">
        <v>2038</v>
      </c>
      <c r="E374" s="87" t="s">
        <v>2039</v>
      </c>
      <c r="F374" s="88">
        <v>416</v>
      </c>
    </row>
    <row r="375" spans="1:6">
      <c r="A375" s="81">
        <v>372</v>
      </c>
      <c r="B375" t="s">
        <v>1873</v>
      </c>
      <c r="C375" t="s">
        <v>613</v>
      </c>
      <c r="D375" t="s">
        <v>2040</v>
      </c>
      <c r="E375" s="87" t="s">
        <v>2041</v>
      </c>
      <c r="F375" s="88">
        <v>417</v>
      </c>
    </row>
    <row r="376" spans="1:6">
      <c r="A376" s="81">
        <v>373</v>
      </c>
      <c r="B376" t="s">
        <v>1873</v>
      </c>
      <c r="C376" t="s">
        <v>647</v>
      </c>
      <c r="D376" t="s">
        <v>2042</v>
      </c>
      <c r="E376" s="87" t="s">
        <v>2043</v>
      </c>
      <c r="F376" s="88">
        <v>418</v>
      </c>
    </row>
    <row r="377" spans="1:6">
      <c r="A377" s="81">
        <v>374</v>
      </c>
      <c r="B377" t="s">
        <v>1873</v>
      </c>
      <c r="C377" t="s">
        <v>683</v>
      </c>
      <c r="D377" t="s">
        <v>2044</v>
      </c>
      <c r="E377" s="87" t="s">
        <v>2045</v>
      </c>
      <c r="F377" s="88">
        <v>419</v>
      </c>
    </row>
    <row r="378" spans="1:6">
      <c r="A378" s="81">
        <v>375</v>
      </c>
      <c r="B378" t="s">
        <v>1873</v>
      </c>
      <c r="C378" t="s">
        <v>719</v>
      </c>
      <c r="D378" t="s">
        <v>2046</v>
      </c>
      <c r="E378" s="87" t="s">
        <v>2047</v>
      </c>
      <c r="F378" s="88">
        <v>420</v>
      </c>
    </row>
    <row r="379" spans="1:6">
      <c r="A379" s="81">
        <v>376</v>
      </c>
      <c r="B379" t="s">
        <v>1873</v>
      </c>
      <c r="C379" t="s">
        <v>755</v>
      </c>
      <c r="D379" t="s">
        <v>2048</v>
      </c>
      <c r="E379" s="87" t="s">
        <v>2049</v>
      </c>
      <c r="F379" s="88">
        <v>421</v>
      </c>
    </row>
    <row r="380" spans="1:6">
      <c r="A380" s="81">
        <v>377</v>
      </c>
      <c r="B380" t="s">
        <v>1873</v>
      </c>
      <c r="C380" t="s">
        <v>578</v>
      </c>
      <c r="D380" t="s">
        <v>2050</v>
      </c>
      <c r="E380" s="87" t="s">
        <v>2051</v>
      </c>
      <c r="F380" s="88">
        <v>423</v>
      </c>
    </row>
    <row r="381" spans="1:6">
      <c r="A381" s="81">
        <v>378</v>
      </c>
      <c r="B381" t="s">
        <v>1873</v>
      </c>
      <c r="C381" t="s">
        <v>590</v>
      </c>
      <c r="D381" t="s">
        <v>2052</v>
      </c>
      <c r="E381" s="87" t="s">
        <v>2053</v>
      </c>
      <c r="F381" s="88">
        <v>424</v>
      </c>
    </row>
    <row r="382" spans="1:6">
      <c r="A382" s="81">
        <v>379</v>
      </c>
      <c r="B382" t="s">
        <v>1873</v>
      </c>
      <c r="C382" t="s">
        <v>602</v>
      </c>
      <c r="D382" t="s">
        <v>2054</v>
      </c>
      <c r="E382" s="87" t="s">
        <v>2055</v>
      </c>
      <c r="F382" s="88">
        <v>425</v>
      </c>
    </row>
    <row r="383" spans="1:6">
      <c r="A383" s="81">
        <v>380</v>
      </c>
      <c r="B383" t="s">
        <v>1873</v>
      </c>
      <c r="C383" t="s">
        <v>614</v>
      </c>
      <c r="D383" t="s">
        <v>2056</v>
      </c>
      <c r="E383" s="87" t="s">
        <v>2057</v>
      </c>
      <c r="F383" s="88">
        <v>426</v>
      </c>
    </row>
    <row r="384" spans="1:6">
      <c r="A384" s="81">
        <v>381</v>
      </c>
      <c r="B384" t="s">
        <v>1873</v>
      </c>
      <c r="C384" t="s">
        <v>650</v>
      </c>
      <c r="D384" t="s">
        <v>2058</v>
      </c>
      <c r="E384" s="87" t="s">
        <v>2059</v>
      </c>
      <c r="F384" s="88">
        <v>427</v>
      </c>
    </row>
    <row r="385" spans="1:6">
      <c r="A385" s="81">
        <v>382</v>
      </c>
      <c r="B385" t="s">
        <v>1873</v>
      </c>
      <c r="C385" t="s">
        <v>686</v>
      </c>
      <c r="D385" t="s">
        <v>2060</v>
      </c>
      <c r="E385" s="87" t="s">
        <v>2061</v>
      </c>
      <c r="F385" s="88">
        <v>428</v>
      </c>
    </row>
    <row r="386" spans="1:6">
      <c r="A386" s="81">
        <v>383</v>
      </c>
      <c r="B386" t="s">
        <v>1873</v>
      </c>
      <c r="C386" t="s">
        <v>722</v>
      </c>
      <c r="D386" t="s">
        <v>2062</v>
      </c>
      <c r="E386" s="87" t="s">
        <v>2063</v>
      </c>
      <c r="F386" s="88">
        <v>429</v>
      </c>
    </row>
    <row r="387" spans="1:6">
      <c r="A387" s="81">
        <v>384</v>
      </c>
      <c r="B387" t="s">
        <v>1873</v>
      </c>
      <c r="C387" t="s">
        <v>758</v>
      </c>
      <c r="D387" t="s">
        <v>2064</v>
      </c>
      <c r="E387" s="87" t="s">
        <v>2065</v>
      </c>
      <c r="F387" s="88">
        <v>430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81"/>
  <sheetViews>
    <sheetView topLeftCell="A133" workbookViewId="0">
      <selection sqref="A1:XFD1048576"/>
    </sheetView>
  </sheetViews>
  <sheetFormatPr baseColWidth="10" defaultRowHeight="16"/>
  <cols>
    <col min="1" max="1" width="12.33203125" bestFit="1" customWidth="1"/>
    <col min="2" max="2" width="15" bestFit="1" customWidth="1"/>
    <col min="3" max="3" width="4.5" bestFit="1" customWidth="1"/>
    <col min="4" max="4" width="12.33203125" bestFit="1" customWidth="1"/>
    <col min="5" max="5" width="53.83203125" bestFit="1" customWidth="1"/>
  </cols>
  <sheetData>
    <row r="1" spans="1:6">
      <c r="A1" s="74" t="s">
        <v>494</v>
      </c>
    </row>
    <row r="2" spans="1:6">
      <c r="A2" s="82"/>
      <c r="B2" s="82"/>
    </row>
    <row r="3" spans="1:6">
      <c r="A3" s="83" t="s">
        <v>559</v>
      </c>
      <c r="B3" s="84" t="s">
        <v>560</v>
      </c>
      <c r="C3" s="84" t="s">
        <v>561</v>
      </c>
      <c r="D3" s="84" t="s">
        <v>562</v>
      </c>
      <c r="E3" s="85" t="s">
        <v>563</v>
      </c>
      <c r="F3" s="86" t="s">
        <v>564</v>
      </c>
    </row>
    <row r="4" spans="1:6">
      <c r="A4" s="81">
        <v>1</v>
      </c>
      <c r="B4" t="s">
        <v>565</v>
      </c>
      <c r="C4" t="s">
        <v>566</v>
      </c>
      <c r="D4" t="s">
        <v>401</v>
      </c>
      <c r="E4" s="87" t="s">
        <v>567</v>
      </c>
      <c r="F4" s="88">
        <v>1</v>
      </c>
    </row>
    <row r="5" spans="1:6">
      <c r="A5" s="81">
        <v>2</v>
      </c>
      <c r="B5" t="s">
        <v>565</v>
      </c>
      <c r="C5" t="s">
        <v>568</v>
      </c>
      <c r="D5" t="s">
        <v>402</v>
      </c>
      <c r="E5" s="87" t="s">
        <v>403</v>
      </c>
      <c r="F5" s="88">
        <v>2</v>
      </c>
    </row>
    <row r="6" spans="1:6">
      <c r="A6" s="81">
        <v>3</v>
      </c>
      <c r="B6" t="s">
        <v>565</v>
      </c>
      <c r="C6" t="s">
        <v>569</v>
      </c>
      <c r="D6" t="s">
        <v>404</v>
      </c>
      <c r="E6" s="87" t="s">
        <v>405</v>
      </c>
      <c r="F6" s="88">
        <v>3</v>
      </c>
    </row>
    <row r="7" spans="1:6">
      <c r="A7" s="81">
        <v>4</v>
      </c>
      <c r="B7" t="s">
        <v>565</v>
      </c>
      <c r="C7" t="s">
        <v>570</v>
      </c>
      <c r="D7" t="s">
        <v>406</v>
      </c>
      <c r="E7" s="87" t="s">
        <v>407</v>
      </c>
      <c r="F7" s="88">
        <v>4</v>
      </c>
    </row>
    <row r="8" spans="1:6">
      <c r="A8" s="81">
        <v>5</v>
      </c>
      <c r="B8" t="s">
        <v>565</v>
      </c>
      <c r="C8" t="s">
        <v>571</v>
      </c>
      <c r="D8" t="s">
        <v>408</v>
      </c>
      <c r="E8" s="87" t="s">
        <v>409</v>
      </c>
      <c r="F8" s="88">
        <v>5</v>
      </c>
    </row>
    <row r="9" spans="1:6">
      <c r="A9" s="81">
        <v>6</v>
      </c>
      <c r="B9" t="s">
        <v>565</v>
      </c>
      <c r="C9" t="s">
        <v>572</v>
      </c>
      <c r="D9" t="s">
        <v>410</v>
      </c>
      <c r="E9" s="87" t="s">
        <v>411</v>
      </c>
      <c r="F9" s="88">
        <v>6</v>
      </c>
    </row>
    <row r="10" spans="1:6">
      <c r="A10" s="81">
        <v>7</v>
      </c>
      <c r="B10" t="s">
        <v>565</v>
      </c>
      <c r="C10" t="s">
        <v>573</v>
      </c>
      <c r="D10" t="s">
        <v>412</v>
      </c>
      <c r="E10" s="87" t="s">
        <v>413</v>
      </c>
      <c r="F10" s="88">
        <v>7</v>
      </c>
    </row>
    <row r="11" spans="1:6">
      <c r="A11" s="81">
        <v>8</v>
      </c>
      <c r="B11" t="s">
        <v>565</v>
      </c>
      <c r="C11" t="s">
        <v>574</v>
      </c>
      <c r="D11" t="s">
        <v>414</v>
      </c>
      <c r="E11" s="87" t="s">
        <v>415</v>
      </c>
      <c r="F11" s="88">
        <v>8</v>
      </c>
    </row>
    <row r="12" spans="1:6">
      <c r="A12" s="81">
        <v>9</v>
      </c>
      <c r="B12" t="s">
        <v>565</v>
      </c>
      <c r="C12" t="s">
        <v>575</v>
      </c>
      <c r="D12" t="s">
        <v>416</v>
      </c>
      <c r="E12" s="87" t="s">
        <v>417</v>
      </c>
      <c r="F12" s="88">
        <v>9</v>
      </c>
    </row>
    <row r="13" spans="1:6">
      <c r="A13" s="81">
        <v>10</v>
      </c>
      <c r="B13" t="s">
        <v>565</v>
      </c>
      <c r="C13" t="s">
        <v>576</v>
      </c>
      <c r="D13" t="s">
        <v>418</v>
      </c>
      <c r="E13" s="87" t="s">
        <v>419</v>
      </c>
      <c r="F13" s="88">
        <v>10</v>
      </c>
    </row>
    <row r="14" spans="1:6">
      <c r="A14" s="81">
        <v>11</v>
      </c>
      <c r="B14" t="s">
        <v>565</v>
      </c>
      <c r="C14" t="s">
        <v>577</v>
      </c>
      <c r="D14" t="s">
        <v>420</v>
      </c>
      <c r="E14" s="87" t="s">
        <v>421</v>
      </c>
      <c r="F14" s="88">
        <v>11</v>
      </c>
    </row>
    <row r="15" spans="1:6">
      <c r="A15" s="81">
        <v>12</v>
      </c>
      <c r="B15" t="s">
        <v>565</v>
      </c>
      <c r="C15" t="s">
        <v>578</v>
      </c>
      <c r="D15" t="s">
        <v>422</v>
      </c>
      <c r="E15" s="87" t="s">
        <v>423</v>
      </c>
      <c r="F15" s="88">
        <v>12</v>
      </c>
    </row>
    <row r="16" spans="1:6">
      <c r="A16" s="81">
        <v>13</v>
      </c>
      <c r="B16" t="s">
        <v>565</v>
      </c>
      <c r="C16" t="s">
        <v>579</v>
      </c>
      <c r="D16" t="s">
        <v>448</v>
      </c>
      <c r="E16" s="87" t="s">
        <v>449</v>
      </c>
      <c r="F16" s="88">
        <v>14</v>
      </c>
    </row>
    <row r="17" spans="1:6">
      <c r="A17" s="81">
        <v>14</v>
      </c>
      <c r="B17" t="s">
        <v>565</v>
      </c>
      <c r="C17" t="s">
        <v>580</v>
      </c>
      <c r="D17" t="s">
        <v>450</v>
      </c>
      <c r="E17" s="87" t="s">
        <v>451</v>
      </c>
      <c r="F17" s="88">
        <v>15</v>
      </c>
    </row>
    <row r="18" spans="1:6">
      <c r="A18" s="81">
        <v>15</v>
      </c>
      <c r="B18" t="s">
        <v>565</v>
      </c>
      <c r="C18" t="s">
        <v>581</v>
      </c>
      <c r="D18" t="s">
        <v>452</v>
      </c>
      <c r="E18" s="87" t="s">
        <v>453</v>
      </c>
      <c r="F18" s="88">
        <v>16</v>
      </c>
    </row>
    <row r="19" spans="1:6">
      <c r="A19" s="81">
        <v>16</v>
      </c>
      <c r="B19" t="s">
        <v>565</v>
      </c>
      <c r="C19" t="s">
        <v>582</v>
      </c>
      <c r="D19" t="s">
        <v>454</v>
      </c>
      <c r="E19" s="87" t="s">
        <v>455</v>
      </c>
      <c r="F19" s="88">
        <v>17</v>
      </c>
    </row>
    <row r="20" spans="1:6">
      <c r="A20" s="81">
        <v>17</v>
      </c>
      <c r="B20" t="s">
        <v>565</v>
      </c>
      <c r="C20" t="s">
        <v>583</v>
      </c>
      <c r="D20" t="s">
        <v>456</v>
      </c>
      <c r="E20" s="87" t="s">
        <v>457</v>
      </c>
      <c r="F20" s="88">
        <v>18</v>
      </c>
    </row>
    <row r="21" spans="1:6">
      <c r="A21" s="81">
        <v>18</v>
      </c>
      <c r="B21" t="s">
        <v>565</v>
      </c>
      <c r="C21" t="s">
        <v>584</v>
      </c>
      <c r="D21" t="s">
        <v>458</v>
      </c>
      <c r="E21" s="87" t="s">
        <v>459</v>
      </c>
      <c r="F21" s="88">
        <v>19</v>
      </c>
    </row>
    <row r="22" spans="1:6">
      <c r="A22" s="81">
        <v>19</v>
      </c>
      <c r="B22" t="s">
        <v>565</v>
      </c>
      <c r="C22" t="s">
        <v>585</v>
      </c>
      <c r="D22" t="s">
        <v>460</v>
      </c>
      <c r="E22" s="87" t="s">
        <v>461</v>
      </c>
      <c r="F22" s="88">
        <v>20</v>
      </c>
    </row>
    <row r="23" spans="1:6">
      <c r="A23" s="81">
        <v>20</v>
      </c>
      <c r="B23" t="s">
        <v>565</v>
      </c>
      <c r="C23" t="s">
        <v>586</v>
      </c>
      <c r="D23" t="s">
        <v>462</v>
      </c>
      <c r="E23" s="87" t="s">
        <v>463</v>
      </c>
      <c r="F23" s="88">
        <v>21</v>
      </c>
    </row>
    <row r="24" spans="1:6">
      <c r="A24" s="81">
        <v>21</v>
      </c>
      <c r="B24" t="s">
        <v>565</v>
      </c>
      <c r="C24" t="s">
        <v>587</v>
      </c>
      <c r="D24" t="s">
        <v>464</v>
      </c>
      <c r="E24" s="87" t="s">
        <v>465</v>
      </c>
      <c r="F24" s="88">
        <v>22</v>
      </c>
    </row>
    <row r="25" spans="1:6">
      <c r="A25" s="81">
        <v>22</v>
      </c>
      <c r="B25" t="s">
        <v>565</v>
      </c>
      <c r="C25" t="s">
        <v>588</v>
      </c>
      <c r="D25" t="s">
        <v>466</v>
      </c>
      <c r="E25" s="87" t="s">
        <v>467</v>
      </c>
      <c r="F25" s="88">
        <v>23</v>
      </c>
    </row>
    <row r="26" spans="1:6">
      <c r="A26" s="81">
        <v>23</v>
      </c>
      <c r="B26" t="s">
        <v>565</v>
      </c>
      <c r="C26" t="s">
        <v>589</v>
      </c>
      <c r="D26" t="s">
        <v>468</v>
      </c>
      <c r="E26" s="87" t="s">
        <v>469</v>
      </c>
      <c r="F26" s="88">
        <v>24</v>
      </c>
    </row>
    <row r="27" spans="1:6">
      <c r="A27" s="81">
        <v>24</v>
      </c>
      <c r="B27" t="s">
        <v>565</v>
      </c>
      <c r="C27" t="s">
        <v>590</v>
      </c>
      <c r="D27" t="s">
        <v>470</v>
      </c>
      <c r="E27" s="87" t="s">
        <v>471</v>
      </c>
      <c r="F27" s="88">
        <v>25</v>
      </c>
    </row>
    <row r="28" spans="1:6">
      <c r="A28" s="81">
        <v>25</v>
      </c>
      <c r="B28" t="s">
        <v>565</v>
      </c>
      <c r="C28" t="s">
        <v>591</v>
      </c>
      <c r="D28" t="s">
        <v>424</v>
      </c>
      <c r="E28" s="87" t="s">
        <v>425</v>
      </c>
      <c r="F28" s="88">
        <v>27</v>
      </c>
    </row>
    <row r="29" spans="1:6">
      <c r="A29" s="81">
        <v>26</v>
      </c>
      <c r="B29" t="s">
        <v>565</v>
      </c>
      <c r="C29" t="s">
        <v>592</v>
      </c>
      <c r="D29" t="s">
        <v>426</v>
      </c>
      <c r="E29" s="87" t="s">
        <v>427</v>
      </c>
      <c r="F29" s="88">
        <v>28</v>
      </c>
    </row>
    <row r="30" spans="1:6">
      <c r="A30" s="81">
        <v>27</v>
      </c>
      <c r="B30" t="s">
        <v>565</v>
      </c>
      <c r="C30" t="s">
        <v>593</v>
      </c>
      <c r="D30" t="s">
        <v>428</v>
      </c>
      <c r="E30" s="87" t="s">
        <v>429</v>
      </c>
      <c r="F30" s="88">
        <v>29</v>
      </c>
    </row>
    <row r="31" spans="1:6">
      <c r="A31" s="81">
        <v>28</v>
      </c>
      <c r="B31" t="s">
        <v>565</v>
      </c>
      <c r="C31" t="s">
        <v>594</v>
      </c>
      <c r="D31" t="s">
        <v>430</v>
      </c>
      <c r="E31" s="87" t="s">
        <v>431</v>
      </c>
      <c r="F31" s="88">
        <v>30</v>
      </c>
    </row>
    <row r="32" spans="1:6">
      <c r="A32" s="81">
        <v>29</v>
      </c>
      <c r="B32" t="s">
        <v>565</v>
      </c>
      <c r="C32" t="s">
        <v>595</v>
      </c>
      <c r="D32" t="s">
        <v>432</v>
      </c>
      <c r="E32" s="87" t="s">
        <v>433</v>
      </c>
      <c r="F32" s="88">
        <v>31</v>
      </c>
    </row>
    <row r="33" spans="1:6">
      <c r="A33" s="81">
        <v>30</v>
      </c>
      <c r="B33" t="s">
        <v>565</v>
      </c>
      <c r="C33" t="s">
        <v>596</v>
      </c>
      <c r="D33" t="s">
        <v>434</v>
      </c>
      <c r="E33" s="87" t="s">
        <v>435</v>
      </c>
      <c r="F33" s="88">
        <v>32</v>
      </c>
    </row>
    <row r="34" spans="1:6">
      <c r="A34" s="81">
        <v>31</v>
      </c>
      <c r="B34" t="s">
        <v>565</v>
      </c>
      <c r="C34" t="s">
        <v>597</v>
      </c>
      <c r="D34" t="s">
        <v>436</v>
      </c>
      <c r="E34" s="87" t="s">
        <v>437</v>
      </c>
      <c r="F34" s="88">
        <v>33</v>
      </c>
    </row>
    <row r="35" spans="1:6">
      <c r="A35" s="81">
        <v>32</v>
      </c>
      <c r="B35" t="s">
        <v>565</v>
      </c>
      <c r="C35" t="s">
        <v>598</v>
      </c>
      <c r="D35" t="s">
        <v>438</v>
      </c>
      <c r="E35" s="87" t="s">
        <v>439</v>
      </c>
      <c r="F35" s="88">
        <v>34</v>
      </c>
    </row>
    <row r="36" spans="1:6">
      <c r="A36" s="81">
        <v>33</v>
      </c>
      <c r="B36" t="s">
        <v>565</v>
      </c>
      <c r="C36" t="s">
        <v>599</v>
      </c>
      <c r="D36" t="s">
        <v>440</v>
      </c>
      <c r="E36" s="87" t="s">
        <v>441</v>
      </c>
      <c r="F36" s="88">
        <v>35</v>
      </c>
    </row>
    <row r="37" spans="1:6">
      <c r="A37" s="81">
        <v>34</v>
      </c>
      <c r="B37" t="s">
        <v>565</v>
      </c>
      <c r="C37" t="s">
        <v>600</v>
      </c>
      <c r="D37" t="s">
        <v>442</v>
      </c>
      <c r="E37" s="87" t="s">
        <v>443</v>
      </c>
      <c r="F37" s="88">
        <v>36</v>
      </c>
    </row>
    <row r="38" spans="1:6">
      <c r="A38" s="81">
        <v>35</v>
      </c>
      <c r="B38" t="s">
        <v>565</v>
      </c>
      <c r="C38" t="s">
        <v>601</v>
      </c>
      <c r="D38" t="s">
        <v>444</v>
      </c>
      <c r="E38" s="87" t="s">
        <v>445</v>
      </c>
      <c r="F38" s="88">
        <v>37</v>
      </c>
    </row>
    <row r="39" spans="1:6">
      <c r="A39" s="81">
        <v>36</v>
      </c>
      <c r="B39" t="s">
        <v>565</v>
      </c>
      <c r="C39" t="s">
        <v>602</v>
      </c>
      <c r="D39" t="s">
        <v>446</v>
      </c>
      <c r="E39" s="87" t="s">
        <v>447</v>
      </c>
      <c r="F39" s="88">
        <v>38</v>
      </c>
    </row>
    <row r="40" spans="1:6">
      <c r="A40" s="81">
        <v>37</v>
      </c>
      <c r="B40" t="s">
        <v>565</v>
      </c>
      <c r="C40" t="s">
        <v>603</v>
      </c>
      <c r="D40" t="s">
        <v>472</v>
      </c>
      <c r="E40" s="87" t="s">
        <v>473</v>
      </c>
      <c r="F40" s="88">
        <v>40</v>
      </c>
    </row>
    <row r="41" spans="1:6">
      <c r="A41" s="81">
        <v>38</v>
      </c>
      <c r="B41" t="s">
        <v>565</v>
      </c>
      <c r="C41" t="s">
        <v>604</v>
      </c>
      <c r="D41" t="s">
        <v>474</v>
      </c>
      <c r="E41" s="87" t="s">
        <v>475</v>
      </c>
      <c r="F41" s="88">
        <v>41</v>
      </c>
    </row>
    <row r="42" spans="1:6">
      <c r="A42" s="81">
        <v>39</v>
      </c>
      <c r="B42" t="s">
        <v>565</v>
      </c>
      <c r="C42" t="s">
        <v>605</v>
      </c>
      <c r="D42" t="s">
        <v>476</v>
      </c>
      <c r="E42" s="87" t="s">
        <v>477</v>
      </c>
      <c r="F42" s="88">
        <v>42</v>
      </c>
    </row>
    <row r="43" spans="1:6">
      <c r="A43" s="81">
        <v>40</v>
      </c>
      <c r="B43" t="s">
        <v>565</v>
      </c>
      <c r="C43" t="s">
        <v>606</v>
      </c>
      <c r="D43" t="s">
        <v>478</v>
      </c>
      <c r="E43" s="87" t="s">
        <v>479</v>
      </c>
      <c r="F43" s="88">
        <v>43</v>
      </c>
    </row>
    <row r="44" spans="1:6">
      <c r="A44" s="81">
        <v>41</v>
      </c>
      <c r="B44" t="s">
        <v>565</v>
      </c>
      <c r="C44" t="s">
        <v>607</v>
      </c>
      <c r="D44" t="s">
        <v>480</v>
      </c>
      <c r="E44" s="87" t="s">
        <v>481</v>
      </c>
      <c r="F44" s="88">
        <v>44</v>
      </c>
    </row>
    <row r="45" spans="1:6">
      <c r="A45" s="81">
        <v>42</v>
      </c>
      <c r="B45" t="s">
        <v>565</v>
      </c>
      <c r="C45" t="s">
        <v>608</v>
      </c>
      <c r="D45" t="s">
        <v>482</v>
      </c>
      <c r="E45" s="87" t="s">
        <v>483</v>
      </c>
      <c r="F45" s="88">
        <v>45</v>
      </c>
    </row>
    <row r="46" spans="1:6">
      <c r="A46" s="81">
        <v>43</v>
      </c>
      <c r="B46" t="s">
        <v>565</v>
      </c>
      <c r="C46" t="s">
        <v>609</v>
      </c>
      <c r="D46" t="s">
        <v>484</v>
      </c>
      <c r="E46" s="87" t="s">
        <v>485</v>
      </c>
      <c r="F46" s="88">
        <v>46</v>
      </c>
    </row>
    <row r="47" spans="1:6">
      <c r="A47" s="81">
        <v>44</v>
      </c>
      <c r="B47" t="s">
        <v>565</v>
      </c>
      <c r="C47" t="s">
        <v>610</v>
      </c>
      <c r="D47" t="s">
        <v>486</v>
      </c>
      <c r="E47" s="87" t="s">
        <v>487</v>
      </c>
      <c r="F47" s="88">
        <v>47</v>
      </c>
    </row>
    <row r="48" spans="1:6">
      <c r="A48" s="81">
        <v>45</v>
      </c>
      <c r="B48" t="s">
        <v>565</v>
      </c>
      <c r="C48" t="s">
        <v>611</v>
      </c>
      <c r="D48" t="s">
        <v>488</v>
      </c>
      <c r="E48" s="87" t="s">
        <v>489</v>
      </c>
      <c r="F48" s="88">
        <v>48</v>
      </c>
    </row>
    <row r="49" spans="1:6">
      <c r="A49" s="81">
        <v>46</v>
      </c>
      <c r="B49" t="s">
        <v>565</v>
      </c>
      <c r="C49" t="s">
        <v>612</v>
      </c>
      <c r="D49" t="s">
        <v>490</v>
      </c>
      <c r="E49" s="87" t="s">
        <v>491</v>
      </c>
      <c r="F49" s="88">
        <v>49</v>
      </c>
    </row>
    <row r="50" spans="1:6">
      <c r="A50" s="81">
        <v>47</v>
      </c>
      <c r="B50" t="s">
        <v>565</v>
      </c>
      <c r="C50" t="s">
        <v>613</v>
      </c>
      <c r="D50" t="s">
        <v>492</v>
      </c>
      <c r="E50" s="87" t="s">
        <v>493</v>
      </c>
      <c r="F50" s="88">
        <v>50</v>
      </c>
    </row>
    <row r="51" spans="1:6">
      <c r="A51" s="81">
        <v>48</v>
      </c>
      <c r="B51" t="s">
        <v>565</v>
      </c>
      <c r="C51" t="s">
        <v>614</v>
      </c>
      <c r="D51" t="s">
        <v>615</v>
      </c>
      <c r="E51" s="87" t="s">
        <v>616</v>
      </c>
      <c r="F51" s="88">
        <v>51</v>
      </c>
    </row>
    <row r="52" spans="1:6">
      <c r="A52" s="81">
        <v>49</v>
      </c>
      <c r="B52" t="s">
        <v>565</v>
      </c>
      <c r="C52" t="s">
        <v>617</v>
      </c>
      <c r="D52" t="s">
        <v>618</v>
      </c>
      <c r="E52" s="87" t="s">
        <v>619</v>
      </c>
      <c r="F52" s="88">
        <v>53</v>
      </c>
    </row>
    <row r="53" spans="1:6">
      <c r="A53" s="81">
        <v>50</v>
      </c>
      <c r="B53" t="s">
        <v>565</v>
      </c>
      <c r="C53" t="s">
        <v>620</v>
      </c>
      <c r="D53" t="s">
        <v>621</v>
      </c>
      <c r="E53" s="87" t="s">
        <v>622</v>
      </c>
      <c r="F53" s="88">
        <v>54</v>
      </c>
    </row>
    <row r="54" spans="1:6">
      <c r="A54" s="81">
        <v>51</v>
      </c>
      <c r="B54" t="s">
        <v>565</v>
      </c>
      <c r="C54" t="s">
        <v>623</v>
      </c>
      <c r="D54" t="s">
        <v>624</v>
      </c>
      <c r="E54" s="87" t="s">
        <v>625</v>
      </c>
      <c r="F54" s="88">
        <v>55</v>
      </c>
    </row>
    <row r="55" spans="1:6">
      <c r="A55" s="81">
        <v>52</v>
      </c>
      <c r="B55" t="s">
        <v>565</v>
      </c>
      <c r="C55" t="s">
        <v>626</v>
      </c>
      <c r="D55" t="s">
        <v>627</v>
      </c>
      <c r="E55" s="87" t="s">
        <v>628</v>
      </c>
      <c r="F55" s="88">
        <v>56</v>
      </c>
    </row>
    <row r="56" spans="1:6">
      <c r="A56" s="81">
        <v>53</v>
      </c>
      <c r="B56" t="s">
        <v>565</v>
      </c>
      <c r="C56" t="s">
        <v>629</v>
      </c>
      <c r="D56" t="s">
        <v>630</v>
      </c>
      <c r="E56" s="87" t="s">
        <v>631</v>
      </c>
      <c r="F56" s="88">
        <v>57</v>
      </c>
    </row>
    <row r="57" spans="1:6">
      <c r="A57" s="81">
        <v>54</v>
      </c>
      <c r="B57" t="s">
        <v>565</v>
      </c>
      <c r="C57" t="s">
        <v>632</v>
      </c>
      <c r="D57" t="s">
        <v>633</v>
      </c>
      <c r="E57" s="87" t="s">
        <v>634</v>
      </c>
      <c r="F57" s="88">
        <v>58</v>
      </c>
    </row>
    <row r="58" spans="1:6">
      <c r="A58" s="81">
        <v>55</v>
      </c>
      <c r="B58" t="s">
        <v>565</v>
      </c>
      <c r="C58" t="s">
        <v>635</v>
      </c>
      <c r="D58" t="s">
        <v>636</v>
      </c>
      <c r="E58" s="87" t="s">
        <v>637</v>
      </c>
      <c r="F58" s="88">
        <v>59</v>
      </c>
    </row>
    <row r="59" spans="1:6">
      <c r="A59" s="81">
        <v>56</v>
      </c>
      <c r="B59" t="s">
        <v>565</v>
      </c>
      <c r="C59" t="s">
        <v>638</v>
      </c>
      <c r="D59" t="s">
        <v>639</v>
      </c>
      <c r="E59" s="87" t="s">
        <v>640</v>
      </c>
      <c r="F59" s="88">
        <v>60</v>
      </c>
    </row>
    <row r="60" spans="1:6">
      <c r="A60" s="81">
        <v>57</v>
      </c>
      <c r="B60" t="s">
        <v>565</v>
      </c>
      <c r="C60" t="s">
        <v>641</v>
      </c>
      <c r="D60" t="s">
        <v>642</v>
      </c>
      <c r="E60" s="87" t="s">
        <v>643</v>
      </c>
      <c r="F60" s="88">
        <v>61</v>
      </c>
    </row>
    <row r="61" spans="1:6">
      <c r="A61" s="81">
        <v>58</v>
      </c>
      <c r="B61" t="s">
        <v>565</v>
      </c>
      <c r="C61" t="s">
        <v>644</v>
      </c>
      <c r="D61" t="s">
        <v>645</v>
      </c>
      <c r="E61" s="87" t="s">
        <v>646</v>
      </c>
      <c r="F61" s="88">
        <v>62</v>
      </c>
    </row>
    <row r="62" spans="1:6">
      <c r="A62" s="81">
        <v>59</v>
      </c>
      <c r="B62" t="s">
        <v>565</v>
      </c>
      <c r="C62" t="s">
        <v>647</v>
      </c>
      <c r="D62" t="s">
        <v>648</v>
      </c>
      <c r="E62" s="87" t="s">
        <v>649</v>
      </c>
      <c r="F62" s="88">
        <v>63</v>
      </c>
    </row>
    <row r="63" spans="1:6">
      <c r="A63" s="81">
        <v>60</v>
      </c>
      <c r="B63" t="s">
        <v>565</v>
      </c>
      <c r="C63" t="s">
        <v>650</v>
      </c>
      <c r="D63" t="s">
        <v>651</v>
      </c>
      <c r="E63" s="87" t="s">
        <v>652</v>
      </c>
      <c r="F63" s="88">
        <v>64</v>
      </c>
    </row>
    <row r="64" spans="1:6">
      <c r="A64" s="81">
        <v>61</v>
      </c>
      <c r="B64" t="s">
        <v>565</v>
      </c>
      <c r="C64" t="s">
        <v>653</v>
      </c>
      <c r="D64" t="s">
        <v>654</v>
      </c>
      <c r="E64" s="87" t="s">
        <v>655</v>
      </c>
      <c r="F64" s="88">
        <v>66</v>
      </c>
    </row>
    <row r="65" spans="1:6">
      <c r="A65" s="81">
        <v>62</v>
      </c>
      <c r="B65" t="s">
        <v>565</v>
      </c>
      <c r="C65" t="s">
        <v>656</v>
      </c>
      <c r="D65" t="s">
        <v>657</v>
      </c>
      <c r="E65" s="87" t="s">
        <v>658</v>
      </c>
      <c r="F65" s="88">
        <v>67</v>
      </c>
    </row>
    <row r="66" spans="1:6">
      <c r="A66" s="81">
        <v>63</v>
      </c>
      <c r="B66" t="s">
        <v>565</v>
      </c>
      <c r="C66" t="s">
        <v>659</v>
      </c>
      <c r="D66" t="s">
        <v>660</v>
      </c>
      <c r="E66" s="87" t="s">
        <v>661</v>
      </c>
      <c r="F66" s="88">
        <v>68</v>
      </c>
    </row>
    <row r="67" spans="1:6">
      <c r="A67" s="81">
        <v>64</v>
      </c>
      <c r="B67" t="s">
        <v>565</v>
      </c>
      <c r="C67" t="s">
        <v>662</v>
      </c>
      <c r="D67" t="s">
        <v>663</v>
      </c>
      <c r="E67" s="87" t="s">
        <v>664</v>
      </c>
      <c r="F67" s="88">
        <v>69</v>
      </c>
    </row>
    <row r="68" spans="1:6">
      <c r="A68" s="81">
        <v>65</v>
      </c>
      <c r="B68" t="s">
        <v>565</v>
      </c>
      <c r="C68" t="s">
        <v>665</v>
      </c>
      <c r="D68" t="s">
        <v>666</v>
      </c>
      <c r="E68" s="87" t="s">
        <v>667</v>
      </c>
      <c r="F68" s="88">
        <v>70</v>
      </c>
    </row>
    <row r="69" spans="1:6">
      <c r="A69" s="81">
        <v>66</v>
      </c>
      <c r="B69" t="s">
        <v>565</v>
      </c>
      <c r="C69" t="s">
        <v>668</v>
      </c>
      <c r="D69" t="s">
        <v>669</v>
      </c>
      <c r="E69" s="87" t="s">
        <v>670</v>
      </c>
      <c r="F69" s="88">
        <v>71</v>
      </c>
    </row>
    <row r="70" spans="1:6">
      <c r="A70" s="81">
        <v>67</v>
      </c>
      <c r="B70" t="s">
        <v>565</v>
      </c>
      <c r="C70" t="s">
        <v>671</v>
      </c>
      <c r="D70" t="s">
        <v>672</v>
      </c>
      <c r="E70" s="87" t="s">
        <v>673</v>
      </c>
      <c r="F70" s="88">
        <v>72</v>
      </c>
    </row>
    <row r="71" spans="1:6">
      <c r="A71" s="81">
        <v>68</v>
      </c>
      <c r="B71" t="s">
        <v>565</v>
      </c>
      <c r="C71" t="s">
        <v>674</v>
      </c>
      <c r="D71" t="s">
        <v>675</v>
      </c>
      <c r="E71" s="87" t="s">
        <v>676</v>
      </c>
      <c r="F71" s="88">
        <v>73</v>
      </c>
    </row>
    <row r="72" spans="1:6">
      <c r="A72" s="81">
        <v>69</v>
      </c>
      <c r="B72" t="s">
        <v>565</v>
      </c>
      <c r="C72" t="s">
        <v>677</v>
      </c>
      <c r="D72" t="s">
        <v>678</v>
      </c>
      <c r="E72" s="87" t="s">
        <v>679</v>
      </c>
      <c r="F72" s="88">
        <v>74</v>
      </c>
    </row>
    <row r="73" spans="1:6">
      <c r="A73" s="81">
        <v>70</v>
      </c>
      <c r="B73" t="s">
        <v>565</v>
      </c>
      <c r="C73" t="s">
        <v>680</v>
      </c>
      <c r="D73" t="s">
        <v>681</v>
      </c>
      <c r="E73" s="87" t="s">
        <v>682</v>
      </c>
      <c r="F73" s="88">
        <v>75</v>
      </c>
    </row>
    <row r="74" spans="1:6">
      <c r="A74" s="81">
        <v>71</v>
      </c>
      <c r="B74" t="s">
        <v>565</v>
      </c>
      <c r="C74" t="s">
        <v>683</v>
      </c>
      <c r="D74" t="s">
        <v>684</v>
      </c>
      <c r="E74" s="87" t="s">
        <v>685</v>
      </c>
      <c r="F74" s="88">
        <v>76</v>
      </c>
    </row>
    <row r="75" spans="1:6">
      <c r="A75" s="81">
        <v>72</v>
      </c>
      <c r="B75" t="s">
        <v>565</v>
      </c>
      <c r="C75" t="s">
        <v>686</v>
      </c>
      <c r="D75" t="s">
        <v>687</v>
      </c>
      <c r="E75" s="87" t="s">
        <v>688</v>
      </c>
      <c r="F75" s="88">
        <v>77</v>
      </c>
    </row>
    <row r="76" spans="1:6">
      <c r="A76" s="81">
        <v>73</v>
      </c>
      <c r="B76" t="s">
        <v>565</v>
      </c>
      <c r="C76" t="s">
        <v>689</v>
      </c>
      <c r="D76" t="s">
        <v>690</v>
      </c>
      <c r="E76" s="87" t="s">
        <v>691</v>
      </c>
      <c r="F76" s="88">
        <v>79</v>
      </c>
    </row>
    <row r="77" spans="1:6">
      <c r="A77" s="81">
        <v>74</v>
      </c>
      <c r="B77" t="s">
        <v>565</v>
      </c>
      <c r="C77" t="s">
        <v>692</v>
      </c>
      <c r="D77" t="s">
        <v>693</v>
      </c>
      <c r="E77" s="87" t="s">
        <v>694</v>
      </c>
      <c r="F77" s="88">
        <v>80</v>
      </c>
    </row>
    <row r="78" spans="1:6">
      <c r="A78" s="81">
        <v>75</v>
      </c>
      <c r="B78" t="s">
        <v>565</v>
      </c>
      <c r="C78" t="s">
        <v>695</v>
      </c>
      <c r="D78" t="s">
        <v>696</v>
      </c>
      <c r="E78" s="87" t="s">
        <v>697</v>
      </c>
      <c r="F78" s="88">
        <v>81</v>
      </c>
    </row>
    <row r="79" spans="1:6">
      <c r="A79" s="81">
        <v>76</v>
      </c>
      <c r="B79" t="s">
        <v>565</v>
      </c>
      <c r="C79" t="s">
        <v>698</v>
      </c>
      <c r="D79" t="s">
        <v>699</v>
      </c>
      <c r="E79" s="87" t="s">
        <v>700</v>
      </c>
      <c r="F79" s="88">
        <v>82</v>
      </c>
    </row>
    <row r="80" spans="1:6">
      <c r="A80" s="81">
        <v>77</v>
      </c>
      <c r="B80" t="s">
        <v>565</v>
      </c>
      <c r="C80" t="s">
        <v>701</v>
      </c>
      <c r="D80" t="s">
        <v>702</v>
      </c>
      <c r="E80" s="87" t="s">
        <v>703</v>
      </c>
      <c r="F80" s="88">
        <v>83</v>
      </c>
    </row>
    <row r="81" spans="1:6">
      <c r="A81" s="81">
        <v>78</v>
      </c>
      <c r="B81" t="s">
        <v>565</v>
      </c>
      <c r="C81" t="s">
        <v>704</v>
      </c>
      <c r="D81" t="s">
        <v>705</v>
      </c>
      <c r="E81" s="87" t="s">
        <v>706</v>
      </c>
      <c r="F81" s="88">
        <v>84</v>
      </c>
    </row>
    <row r="82" spans="1:6">
      <c r="A82" s="81">
        <v>79</v>
      </c>
      <c r="B82" t="s">
        <v>565</v>
      </c>
      <c r="C82" t="s">
        <v>707</v>
      </c>
      <c r="D82" t="s">
        <v>708</v>
      </c>
      <c r="E82" s="87" t="s">
        <v>709</v>
      </c>
      <c r="F82" s="88">
        <v>85</v>
      </c>
    </row>
    <row r="83" spans="1:6">
      <c r="A83" s="81">
        <v>80</v>
      </c>
      <c r="B83" t="s">
        <v>565</v>
      </c>
      <c r="C83" t="s">
        <v>710</v>
      </c>
      <c r="D83" t="s">
        <v>711</v>
      </c>
      <c r="E83" s="87" t="s">
        <v>712</v>
      </c>
      <c r="F83" s="88">
        <v>86</v>
      </c>
    </row>
    <row r="84" spans="1:6">
      <c r="A84" s="81">
        <v>81</v>
      </c>
      <c r="B84" t="s">
        <v>565</v>
      </c>
      <c r="C84" t="s">
        <v>713</v>
      </c>
      <c r="D84" t="s">
        <v>714</v>
      </c>
      <c r="E84" s="87" t="s">
        <v>715</v>
      </c>
      <c r="F84" s="88">
        <v>87</v>
      </c>
    </row>
    <row r="85" spans="1:6">
      <c r="A85" s="81">
        <v>82</v>
      </c>
      <c r="B85" t="s">
        <v>565</v>
      </c>
      <c r="C85" t="s">
        <v>716</v>
      </c>
      <c r="D85" t="s">
        <v>717</v>
      </c>
      <c r="E85" s="87" t="s">
        <v>718</v>
      </c>
      <c r="F85" s="88">
        <v>88</v>
      </c>
    </row>
    <row r="86" spans="1:6">
      <c r="A86" s="81">
        <v>83</v>
      </c>
      <c r="B86" t="s">
        <v>565</v>
      </c>
      <c r="C86" t="s">
        <v>719</v>
      </c>
      <c r="D86" t="s">
        <v>720</v>
      </c>
      <c r="E86" s="87" t="s">
        <v>721</v>
      </c>
      <c r="F86" s="88">
        <v>89</v>
      </c>
    </row>
    <row r="87" spans="1:6">
      <c r="A87" s="81">
        <v>84</v>
      </c>
      <c r="B87" t="s">
        <v>565</v>
      </c>
      <c r="C87" t="s">
        <v>722</v>
      </c>
      <c r="D87" t="s">
        <v>723</v>
      </c>
      <c r="E87" s="87" t="s">
        <v>724</v>
      </c>
      <c r="F87" s="88">
        <v>90</v>
      </c>
    </row>
    <row r="88" spans="1:6">
      <c r="A88" s="81">
        <v>85</v>
      </c>
      <c r="B88" t="s">
        <v>565</v>
      </c>
      <c r="C88" t="s">
        <v>725</v>
      </c>
      <c r="D88" t="s">
        <v>726</v>
      </c>
      <c r="E88" s="87" t="s">
        <v>727</v>
      </c>
      <c r="F88" s="88">
        <v>92</v>
      </c>
    </row>
    <row r="89" spans="1:6">
      <c r="A89" s="81">
        <v>86</v>
      </c>
      <c r="B89" t="s">
        <v>565</v>
      </c>
      <c r="C89" t="s">
        <v>728</v>
      </c>
      <c r="D89" t="s">
        <v>729</v>
      </c>
      <c r="E89" s="87" t="s">
        <v>730</v>
      </c>
      <c r="F89" s="88">
        <v>93</v>
      </c>
    </row>
    <row r="90" spans="1:6">
      <c r="A90" s="81">
        <v>87</v>
      </c>
      <c r="B90" t="s">
        <v>565</v>
      </c>
      <c r="C90" t="s">
        <v>731</v>
      </c>
      <c r="D90" t="s">
        <v>732</v>
      </c>
      <c r="E90" s="87" t="s">
        <v>733</v>
      </c>
      <c r="F90" s="88">
        <v>94</v>
      </c>
    </row>
    <row r="91" spans="1:6">
      <c r="A91" s="81">
        <v>88</v>
      </c>
      <c r="B91" t="s">
        <v>565</v>
      </c>
      <c r="C91" t="s">
        <v>734</v>
      </c>
      <c r="D91" t="s">
        <v>735</v>
      </c>
      <c r="E91" s="87" t="s">
        <v>736</v>
      </c>
      <c r="F91" s="88">
        <v>95</v>
      </c>
    </row>
    <row r="92" spans="1:6">
      <c r="A92" s="81">
        <v>89</v>
      </c>
      <c r="B92" t="s">
        <v>565</v>
      </c>
      <c r="C92" t="s">
        <v>737</v>
      </c>
      <c r="D92" t="s">
        <v>738</v>
      </c>
      <c r="E92" s="87" t="s">
        <v>739</v>
      </c>
      <c r="F92" s="88">
        <v>96</v>
      </c>
    </row>
    <row r="93" spans="1:6">
      <c r="A93" s="81">
        <v>90</v>
      </c>
      <c r="B93" t="s">
        <v>565</v>
      </c>
      <c r="C93" t="s">
        <v>740</v>
      </c>
      <c r="D93" t="s">
        <v>741</v>
      </c>
      <c r="E93" s="87" t="s">
        <v>742</v>
      </c>
      <c r="F93" s="88">
        <v>97</v>
      </c>
    </row>
    <row r="94" spans="1:6">
      <c r="A94" s="81">
        <v>91</v>
      </c>
      <c r="B94" t="s">
        <v>565</v>
      </c>
      <c r="C94" t="s">
        <v>743</v>
      </c>
      <c r="D94" t="s">
        <v>744</v>
      </c>
      <c r="E94" s="87" t="s">
        <v>745</v>
      </c>
      <c r="F94" s="88">
        <v>98</v>
      </c>
    </row>
    <row r="95" spans="1:6">
      <c r="A95" s="81">
        <v>92</v>
      </c>
      <c r="B95" t="s">
        <v>565</v>
      </c>
      <c r="C95" t="s">
        <v>746</v>
      </c>
      <c r="D95" t="s">
        <v>747</v>
      </c>
      <c r="E95" s="87" t="s">
        <v>748</v>
      </c>
      <c r="F95" s="88">
        <v>99</v>
      </c>
    </row>
    <row r="96" spans="1:6">
      <c r="A96" s="81">
        <v>93</v>
      </c>
      <c r="B96" t="s">
        <v>565</v>
      </c>
      <c r="C96" t="s">
        <v>749</v>
      </c>
      <c r="D96" t="s">
        <v>750</v>
      </c>
      <c r="E96" s="87" t="s">
        <v>751</v>
      </c>
      <c r="F96" s="88">
        <v>100</v>
      </c>
    </row>
    <row r="97" spans="1:6">
      <c r="A97" s="81">
        <v>94</v>
      </c>
      <c r="B97" t="s">
        <v>565</v>
      </c>
      <c r="C97" t="s">
        <v>752</v>
      </c>
      <c r="D97" t="s">
        <v>753</v>
      </c>
      <c r="E97" s="87" t="s">
        <v>754</v>
      </c>
      <c r="F97" s="88">
        <v>101</v>
      </c>
    </row>
    <row r="98" spans="1:6">
      <c r="A98" s="81">
        <v>95</v>
      </c>
      <c r="B98" t="s">
        <v>565</v>
      </c>
      <c r="C98" t="s">
        <v>755</v>
      </c>
      <c r="D98" t="s">
        <v>756</v>
      </c>
      <c r="E98" s="87" t="s">
        <v>757</v>
      </c>
      <c r="F98" s="88">
        <v>102</v>
      </c>
    </row>
    <row r="99" spans="1:6">
      <c r="A99" s="20">
        <v>96</v>
      </c>
      <c r="B99" s="18" t="s">
        <v>565</v>
      </c>
      <c r="C99" s="18" t="s">
        <v>758</v>
      </c>
      <c r="D99" s="18" t="s">
        <v>759</v>
      </c>
      <c r="E99" s="89" t="s">
        <v>760</v>
      </c>
      <c r="F99" s="90">
        <v>103</v>
      </c>
    </row>
    <row r="100" spans="1:6">
      <c r="A100" s="81">
        <v>97</v>
      </c>
      <c r="B100" t="s">
        <v>761</v>
      </c>
      <c r="C100" t="s">
        <v>566</v>
      </c>
      <c r="D100" t="s">
        <v>762</v>
      </c>
      <c r="E100" s="87" t="s">
        <v>763</v>
      </c>
      <c r="F100" s="88">
        <v>105</v>
      </c>
    </row>
    <row r="101" spans="1:6">
      <c r="A101" s="81">
        <v>98</v>
      </c>
      <c r="B101" t="s">
        <v>761</v>
      </c>
      <c r="C101" t="s">
        <v>568</v>
      </c>
      <c r="D101" t="s">
        <v>764</v>
      </c>
      <c r="E101" s="87" t="s">
        <v>765</v>
      </c>
      <c r="F101" s="88">
        <v>106</v>
      </c>
    </row>
    <row r="102" spans="1:6">
      <c r="A102" s="81">
        <v>99</v>
      </c>
      <c r="B102" t="s">
        <v>761</v>
      </c>
      <c r="C102" t="s">
        <v>569</v>
      </c>
      <c r="D102" t="s">
        <v>766</v>
      </c>
      <c r="E102" s="87" t="s">
        <v>767</v>
      </c>
      <c r="F102" s="88">
        <v>107</v>
      </c>
    </row>
    <row r="103" spans="1:6">
      <c r="A103" s="81">
        <v>100</v>
      </c>
      <c r="B103" t="s">
        <v>761</v>
      </c>
      <c r="C103" t="s">
        <v>570</v>
      </c>
      <c r="D103" t="s">
        <v>768</v>
      </c>
      <c r="E103" s="87" t="s">
        <v>769</v>
      </c>
      <c r="F103" s="88">
        <v>108</v>
      </c>
    </row>
    <row r="104" spans="1:6">
      <c r="A104" s="81">
        <v>101</v>
      </c>
      <c r="B104" t="s">
        <v>761</v>
      </c>
      <c r="C104" t="s">
        <v>571</v>
      </c>
      <c r="D104" t="s">
        <v>770</v>
      </c>
      <c r="E104" s="87" t="s">
        <v>771</v>
      </c>
      <c r="F104" s="88">
        <v>109</v>
      </c>
    </row>
    <row r="105" spans="1:6">
      <c r="A105" s="81">
        <v>102</v>
      </c>
      <c r="B105" t="s">
        <v>761</v>
      </c>
      <c r="C105" t="s">
        <v>572</v>
      </c>
      <c r="D105" t="s">
        <v>772</v>
      </c>
      <c r="E105" s="87" t="s">
        <v>773</v>
      </c>
      <c r="F105" s="88">
        <v>110</v>
      </c>
    </row>
    <row r="106" spans="1:6">
      <c r="A106" s="81">
        <v>103</v>
      </c>
      <c r="B106" t="s">
        <v>761</v>
      </c>
      <c r="C106" t="s">
        <v>573</v>
      </c>
      <c r="D106" t="s">
        <v>774</v>
      </c>
      <c r="E106" s="87" t="s">
        <v>775</v>
      </c>
      <c r="F106" s="88">
        <v>111</v>
      </c>
    </row>
    <row r="107" spans="1:6">
      <c r="A107" s="81">
        <v>104</v>
      </c>
      <c r="B107" t="s">
        <v>761</v>
      </c>
      <c r="C107" t="s">
        <v>574</v>
      </c>
      <c r="D107" t="s">
        <v>776</v>
      </c>
      <c r="E107" s="87" t="s">
        <v>777</v>
      </c>
      <c r="F107" s="88">
        <v>112</v>
      </c>
    </row>
    <row r="108" spans="1:6">
      <c r="A108" s="81">
        <v>105</v>
      </c>
      <c r="B108" t="s">
        <v>761</v>
      </c>
      <c r="C108" t="s">
        <v>575</v>
      </c>
      <c r="D108" t="s">
        <v>778</v>
      </c>
      <c r="E108" s="87" t="s">
        <v>779</v>
      </c>
      <c r="F108" s="88">
        <v>113</v>
      </c>
    </row>
    <row r="109" spans="1:6">
      <c r="A109" s="81">
        <v>106</v>
      </c>
      <c r="B109" t="s">
        <v>761</v>
      </c>
      <c r="C109" t="s">
        <v>576</v>
      </c>
      <c r="D109" t="s">
        <v>780</v>
      </c>
      <c r="E109" s="87" t="s">
        <v>781</v>
      </c>
      <c r="F109" s="88">
        <v>114</v>
      </c>
    </row>
    <row r="110" spans="1:6">
      <c r="A110" s="81">
        <v>107</v>
      </c>
      <c r="B110" t="s">
        <v>761</v>
      </c>
      <c r="C110" t="s">
        <v>577</v>
      </c>
      <c r="D110" t="s">
        <v>782</v>
      </c>
      <c r="E110" s="87" t="s">
        <v>783</v>
      </c>
      <c r="F110" s="88">
        <v>115</v>
      </c>
    </row>
    <row r="111" spans="1:6">
      <c r="A111" s="81">
        <v>108</v>
      </c>
      <c r="B111" t="s">
        <v>761</v>
      </c>
      <c r="C111" t="s">
        <v>578</v>
      </c>
      <c r="D111" t="s">
        <v>784</v>
      </c>
      <c r="E111" s="87" t="s">
        <v>785</v>
      </c>
      <c r="F111" s="88">
        <v>116</v>
      </c>
    </row>
    <row r="112" spans="1:6">
      <c r="A112" s="81">
        <v>109</v>
      </c>
      <c r="B112" t="s">
        <v>761</v>
      </c>
      <c r="C112" t="s">
        <v>579</v>
      </c>
      <c r="D112" t="s">
        <v>786</v>
      </c>
      <c r="E112" s="87" t="s">
        <v>787</v>
      </c>
      <c r="F112" s="88">
        <v>118</v>
      </c>
    </row>
    <row r="113" spans="1:6">
      <c r="A113" s="81">
        <v>110</v>
      </c>
      <c r="B113" t="s">
        <v>761</v>
      </c>
      <c r="C113" t="s">
        <v>580</v>
      </c>
      <c r="D113" t="s">
        <v>788</v>
      </c>
      <c r="E113" s="87" t="s">
        <v>789</v>
      </c>
      <c r="F113" s="88">
        <v>119</v>
      </c>
    </row>
    <row r="114" spans="1:6">
      <c r="A114" s="81">
        <v>111</v>
      </c>
      <c r="B114" t="s">
        <v>761</v>
      </c>
      <c r="C114" t="s">
        <v>581</v>
      </c>
      <c r="D114" t="s">
        <v>790</v>
      </c>
      <c r="E114" s="87" t="s">
        <v>791</v>
      </c>
      <c r="F114" s="88">
        <v>120</v>
      </c>
    </row>
    <row r="115" spans="1:6">
      <c r="A115" s="81">
        <v>112</v>
      </c>
      <c r="B115" t="s">
        <v>761</v>
      </c>
      <c r="C115" t="s">
        <v>582</v>
      </c>
      <c r="D115" t="s">
        <v>792</v>
      </c>
      <c r="E115" s="87" t="s">
        <v>793</v>
      </c>
      <c r="F115" s="88">
        <v>121</v>
      </c>
    </row>
    <row r="116" spans="1:6">
      <c r="A116" s="81">
        <v>113</v>
      </c>
      <c r="B116" t="s">
        <v>761</v>
      </c>
      <c r="C116" t="s">
        <v>583</v>
      </c>
      <c r="D116" t="s">
        <v>794</v>
      </c>
      <c r="E116" s="87" t="s">
        <v>795</v>
      </c>
      <c r="F116" s="88">
        <v>122</v>
      </c>
    </row>
    <row r="117" spans="1:6">
      <c r="A117" s="81">
        <v>114</v>
      </c>
      <c r="B117" t="s">
        <v>761</v>
      </c>
      <c r="C117" t="s">
        <v>584</v>
      </c>
      <c r="D117" t="s">
        <v>796</v>
      </c>
      <c r="E117" s="87" t="s">
        <v>797</v>
      </c>
      <c r="F117" s="88">
        <v>123</v>
      </c>
    </row>
    <row r="118" spans="1:6">
      <c r="A118" s="81">
        <v>115</v>
      </c>
      <c r="B118" t="s">
        <v>761</v>
      </c>
      <c r="C118" t="s">
        <v>585</v>
      </c>
      <c r="D118" t="s">
        <v>798</v>
      </c>
      <c r="E118" s="87" t="s">
        <v>799</v>
      </c>
      <c r="F118" s="88">
        <v>124</v>
      </c>
    </row>
    <row r="119" spans="1:6">
      <c r="A119" s="81">
        <v>116</v>
      </c>
      <c r="B119" t="s">
        <v>761</v>
      </c>
      <c r="C119" t="s">
        <v>586</v>
      </c>
      <c r="D119" t="s">
        <v>800</v>
      </c>
      <c r="E119" s="87" t="s">
        <v>801</v>
      </c>
      <c r="F119" s="88">
        <v>125</v>
      </c>
    </row>
    <row r="120" spans="1:6">
      <c r="A120" s="81">
        <v>117</v>
      </c>
      <c r="B120" t="s">
        <v>761</v>
      </c>
      <c r="C120" t="s">
        <v>587</v>
      </c>
      <c r="D120" t="s">
        <v>802</v>
      </c>
      <c r="E120" s="87" t="s">
        <v>803</v>
      </c>
      <c r="F120" s="88">
        <v>126</v>
      </c>
    </row>
    <row r="121" spans="1:6">
      <c r="A121" s="81">
        <v>118</v>
      </c>
      <c r="B121" t="s">
        <v>761</v>
      </c>
      <c r="C121" t="s">
        <v>588</v>
      </c>
      <c r="D121" t="s">
        <v>804</v>
      </c>
      <c r="E121" s="87" t="s">
        <v>805</v>
      </c>
      <c r="F121" s="88">
        <v>127</v>
      </c>
    </row>
    <row r="122" spans="1:6">
      <c r="A122" s="81">
        <v>119</v>
      </c>
      <c r="B122" t="s">
        <v>761</v>
      </c>
      <c r="C122" t="s">
        <v>589</v>
      </c>
      <c r="D122" t="s">
        <v>806</v>
      </c>
      <c r="E122" s="87" t="s">
        <v>807</v>
      </c>
      <c r="F122" s="88">
        <v>128</v>
      </c>
    </row>
    <row r="123" spans="1:6">
      <c r="A123" s="81">
        <v>120</v>
      </c>
      <c r="B123" t="s">
        <v>761</v>
      </c>
      <c r="C123" t="s">
        <v>590</v>
      </c>
      <c r="D123" t="s">
        <v>808</v>
      </c>
      <c r="E123" s="87" t="s">
        <v>809</v>
      </c>
      <c r="F123" s="88">
        <v>129</v>
      </c>
    </row>
    <row r="124" spans="1:6">
      <c r="A124" s="81">
        <v>121</v>
      </c>
      <c r="B124" t="s">
        <v>761</v>
      </c>
      <c r="C124" t="s">
        <v>591</v>
      </c>
      <c r="D124" t="s">
        <v>810</v>
      </c>
      <c r="E124" s="87" t="s">
        <v>811</v>
      </c>
      <c r="F124" s="88">
        <v>131</v>
      </c>
    </row>
    <row r="125" spans="1:6">
      <c r="A125" s="81">
        <v>122</v>
      </c>
      <c r="B125" t="s">
        <v>761</v>
      </c>
      <c r="C125" t="s">
        <v>592</v>
      </c>
      <c r="D125" t="s">
        <v>812</v>
      </c>
      <c r="E125" s="87" t="s">
        <v>813</v>
      </c>
      <c r="F125" s="88">
        <v>132</v>
      </c>
    </row>
    <row r="126" spans="1:6">
      <c r="A126" s="81">
        <v>123</v>
      </c>
      <c r="B126" t="s">
        <v>761</v>
      </c>
      <c r="C126" t="s">
        <v>593</v>
      </c>
      <c r="D126" t="s">
        <v>814</v>
      </c>
      <c r="E126" s="87" t="s">
        <v>815</v>
      </c>
      <c r="F126" s="88">
        <v>133</v>
      </c>
    </row>
    <row r="127" spans="1:6">
      <c r="A127" s="81">
        <v>124</v>
      </c>
      <c r="B127" t="s">
        <v>761</v>
      </c>
      <c r="C127" t="s">
        <v>594</v>
      </c>
      <c r="D127" t="s">
        <v>816</v>
      </c>
      <c r="E127" s="87" t="s">
        <v>817</v>
      </c>
      <c r="F127" s="88">
        <v>134</v>
      </c>
    </row>
    <row r="128" spans="1:6">
      <c r="A128" s="81">
        <v>125</v>
      </c>
      <c r="B128" t="s">
        <v>761</v>
      </c>
      <c r="C128" t="s">
        <v>595</v>
      </c>
      <c r="D128" t="s">
        <v>818</v>
      </c>
      <c r="E128" s="87" t="s">
        <v>819</v>
      </c>
      <c r="F128" s="88">
        <v>135</v>
      </c>
    </row>
    <row r="129" spans="1:6">
      <c r="A129" s="81">
        <v>126</v>
      </c>
      <c r="B129" t="s">
        <v>761</v>
      </c>
      <c r="C129" t="s">
        <v>596</v>
      </c>
      <c r="D129" t="s">
        <v>820</v>
      </c>
      <c r="E129" s="87" t="s">
        <v>821</v>
      </c>
      <c r="F129" s="88">
        <v>136</v>
      </c>
    </row>
    <row r="130" spans="1:6">
      <c r="A130" s="81">
        <v>127</v>
      </c>
      <c r="B130" t="s">
        <v>761</v>
      </c>
      <c r="C130" t="s">
        <v>597</v>
      </c>
      <c r="D130" t="s">
        <v>822</v>
      </c>
      <c r="E130" s="87" t="s">
        <v>823</v>
      </c>
      <c r="F130" s="88">
        <v>137</v>
      </c>
    </row>
    <row r="131" spans="1:6">
      <c r="A131" s="81">
        <v>128</v>
      </c>
      <c r="B131" t="s">
        <v>761</v>
      </c>
      <c r="C131" t="s">
        <v>598</v>
      </c>
      <c r="D131" t="s">
        <v>824</v>
      </c>
      <c r="E131" s="87" t="s">
        <v>825</v>
      </c>
      <c r="F131" s="88">
        <v>138</v>
      </c>
    </row>
    <row r="132" spans="1:6">
      <c r="A132" s="81">
        <v>129</v>
      </c>
      <c r="B132" t="s">
        <v>761</v>
      </c>
      <c r="C132" t="s">
        <v>599</v>
      </c>
      <c r="D132" t="s">
        <v>826</v>
      </c>
      <c r="E132" s="87" t="s">
        <v>827</v>
      </c>
      <c r="F132" s="88">
        <v>139</v>
      </c>
    </row>
    <row r="133" spans="1:6">
      <c r="A133" s="81">
        <v>130</v>
      </c>
      <c r="B133" t="s">
        <v>761</v>
      </c>
      <c r="C133" t="s">
        <v>600</v>
      </c>
      <c r="D133" t="s">
        <v>828</v>
      </c>
      <c r="E133" s="87" t="s">
        <v>829</v>
      </c>
      <c r="F133" s="88">
        <v>140</v>
      </c>
    </row>
    <row r="134" spans="1:6">
      <c r="A134" s="81">
        <v>131</v>
      </c>
      <c r="B134" t="s">
        <v>761</v>
      </c>
      <c r="C134" t="s">
        <v>601</v>
      </c>
      <c r="D134" t="s">
        <v>830</v>
      </c>
      <c r="E134" s="87" t="s">
        <v>831</v>
      </c>
      <c r="F134" s="88">
        <v>141</v>
      </c>
    </row>
    <row r="135" spans="1:6">
      <c r="A135" s="81">
        <v>132</v>
      </c>
      <c r="B135" t="s">
        <v>761</v>
      </c>
      <c r="C135" t="s">
        <v>602</v>
      </c>
      <c r="D135" t="s">
        <v>832</v>
      </c>
      <c r="E135" s="87" t="s">
        <v>833</v>
      </c>
      <c r="F135" s="88">
        <v>142</v>
      </c>
    </row>
    <row r="136" spans="1:6">
      <c r="A136" s="81">
        <v>133</v>
      </c>
      <c r="B136" t="s">
        <v>761</v>
      </c>
      <c r="C136" t="s">
        <v>603</v>
      </c>
      <c r="D136" t="s">
        <v>834</v>
      </c>
      <c r="E136" s="87" t="s">
        <v>835</v>
      </c>
      <c r="F136" s="88">
        <v>144</v>
      </c>
    </row>
    <row r="137" spans="1:6">
      <c r="A137" s="81">
        <v>134</v>
      </c>
      <c r="B137" t="s">
        <v>761</v>
      </c>
      <c r="C137" t="s">
        <v>604</v>
      </c>
      <c r="D137" t="s">
        <v>836</v>
      </c>
      <c r="E137" s="87" t="s">
        <v>837</v>
      </c>
      <c r="F137" s="88">
        <v>145</v>
      </c>
    </row>
    <row r="138" spans="1:6">
      <c r="A138" s="81">
        <v>135</v>
      </c>
      <c r="B138" t="s">
        <v>761</v>
      </c>
      <c r="C138" t="s">
        <v>605</v>
      </c>
      <c r="D138" t="s">
        <v>838</v>
      </c>
      <c r="E138" s="87" t="s">
        <v>839</v>
      </c>
      <c r="F138" s="88">
        <v>146</v>
      </c>
    </row>
    <row r="139" spans="1:6">
      <c r="A139" s="81">
        <v>136</v>
      </c>
      <c r="B139" t="s">
        <v>761</v>
      </c>
      <c r="C139" t="s">
        <v>606</v>
      </c>
      <c r="D139" t="s">
        <v>840</v>
      </c>
      <c r="E139" s="87" t="s">
        <v>841</v>
      </c>
      <c r="F139" s="88">
        <v>147</v>
      </c>
    </row>
    <row r="140" spans="1:6">
      <c r="A140" s="81">
        <v>137</v>
      </c>
      <c r="B140" t="s">
        <v>761</v>
      </c>
      <c r="C140" t="s">
        <v>607</v>
      </c>
      <c r="D140" t="s">
        <v>842</v>
      </c>
      <c r="E140" s="87" t="s">
        <v>843</v>
      </c>
      <c r="F140" s="88">
        <v>148</v>
      </c>
    </row>
    <row r="141" spans="1:6">
      <c r="A141" s="81">
        <v>138</v>
      </c>
      <c r="B141" t="s">
        <v>761</v>
      </c>
      <c r="C141" t="s">
        <v>608</v>
      </c>
      <c r="D141" t="s">
        <v>844</v>
      </c>
      <c r="E141" s="87" t="s">
        <v>845</v>
      </c>
      <c r="F141" s="88">
        <v>149</v>
      </c>
    </row>
    <row r="142" spans="1:6">
      <c r="A142" s="81">
        <v>139</v>
      </c>
      <c r="B142" t="s">
        <v>761</v>
      </c>
      <c r="C142" t="s">
        <v>609</v>
      </c>
      <c r="D142" t="s">
        <v>846</v>
      </c>
      <c r="E142" s="87" t="s">
        <v>847</v>
      </c>
      <c r="F142" s="88">
        <v>150</v>
      </c>
    </row>
    <row r="143" spans="1:6">
      <c r="A143" s="81">
        <v>140</v>
      </c>
      <c r="B143" t="s">
        <v>761</v>
      </c>
      <c r="C143" t="s">
        <v>610</v>
      </c>
      <c r="D143" t="s">
        <v>848</v>
      </c>
      <c r="E143" s="87" t="s">
        <v>849</v>
      </c>
      <c r="F143" s="88">
        <v>151</v>
      </c>
    </row>
    <row r="144" spans="1:6">
      <c r="A144" s="81">
        <v>141</v>
      </c>
      <c r="B144" t="s">
        <v>761</v>
      </c>
      <c r="C144" t="s">
        <v>611</v>
      </c>
      <c r="D144" t="s">
        <v>850</v>
      </c>
      <c r="E144" s="87" t="s">
        <v>851</v>
      </c>
      <c r="F144" s="88">
        <v>152</v>
      </c>
    </row>
    <row r="145" spans="1:6">
      <c r="A145" s="81">
        <v>142</v>
      </c>
      <c r="B145" t="s">
        <v>761</v>
      </c>
      <c r="C145" t="s">
        <v>612</v>
      </c>
      <c r="D145" t="s">
        <v>852</v>
      </c>
      <c r="E145" s="87" t="s">
        <v>853</v>
      </c>
      <c r="F145" s="88">
        <v>153</v>
      </c>
    </row>
    <row r="146" spans="1:6">
      <c r="A146" s="81">
        <v>143</v>
      </c>
      <c r="B146" t="s">
        <v>761</v>
      </c>
      <c r="C146" t="s">
        <v>613</v>
      </c>
      <c r="D146" t="s">
        <v>854</v>
      </c>
      <c r="E146" s="87" t="s">
        <v>855</v>
      </c>
      <c r="F146" s="88">
        <v>154</v>
      </c>
    </row>
    <row r="147" spans="1:6">
      <c r="A147" s="81">
        <v>144</v>
      </c>
      <c r="B147" t="s">
        <v>761</v>
      </c>
      <c r="C147" t="s">
        <v>614</v>
      </c>
      <c r="D147" t="s">
        <v>856</v>
      </c>
      <c r="E147" s="87" t="s">
        <v>857</v>
      </c>
      <c r="F147" s="88">
        <v>155</v>
      </c>
    </row>
    <row r="148" spans="1:6">
      <c r="A148" s="81">
        <v>145</v>
      </c>
      <c r="B148" t="s">
        <v>761</v>
      </c>
      <c r="C148" t="s">
        <v>617</v>
      </c>
      <c r="D148" t="s">
        <v>858</v>
      </c>
      <c r="E148" s="87" t="s">
        <v>859</v>
      </c>
      <c r="F148" s="88">
        <v>157</v>
      </c>
    </row>
    <row r="149" spans="1:6">
      <c r="A149" s="81">
        <v>146</v>
      </c>
      <c r="B149" t="s">
        <v>761</v>
      </c>
      <c r="C149" t="s">
        <v>620</v>
      </c>
      <c r="D149" t="s">
        <v>860</v>
      </c>
      <c r="E149" s="87" t="s">
        <v>861</v>
      </c>
      <c r="F149" s="88">
        <v>158</v>
      </c>
    </row>
    <row r="150" spans="1:6">
      <c r="A150" s="81">
        <v>147</v>
      </c>
      <c r="B150" t="s">
        <v>761</v>
      </c>
      <c r="C150" t="s">
        <v>623</v>
      </c>
      <c r="D150" t="s">
        <v>862</v>
      </c>
      <c r="E150" s="87" t="s">
        <v>863</v>
      </c>
      <c r="F150" s="88">
        <v>159</v>
      </c>
    </row>
    <row r="151" spans="1:6">
      <c r="A151" s="81">
        <v>148</v>
      </c>
      <c r="B151" t="s">
        <v>761</v>
      </c>
      <c r="C151" t="s">
        <v>626</v>
      </c>
      <c r="D151" t="s">
        <v>864</v>
      </c>
      <c r="E151" s="87" t="s">
        <v>865</v>
      </c>
      <c r="F151" s="88">
        <v>160</v>
      </c>
    </row>
    <row r="152" spans="1:6">
      <c r="A152" s="81">
        <v>149</v>
      </c>
      <c r="B152" t="s">
        <v>761</v>
      </c>
      <c r="C152" t="s">
        <v>629</v>
      </c>
      <c r="D152" t="s">
        <v>866</v>
      </c>
      <c r="E152" s="87" t="s">
        <v>867</v>
      </c>
      <c r="F152" s="88">
        <v>161</v>
      </c>
    </row>
    <row r="153" spans="1:6">
      <c r="A153" s="81">
        <v>150</v>
      </c>
      <c r="B153" t="s">
        <v>761</v>
      </c>
      <c r="C153" t="s">
        <v>632</v>
      </c>
      <c r="D153" t="s">
        <v>868</v>
      </c>
      <c r="E153" s="87" t="s">
        <v>869</v>
      </c>
      <c r="F153" s="88">
        <v>162</v>
      </c>
    </row>
    <row r="154" spans="1:6">
      <c r="A154" s="81">
        <v>151</v>
      </c>
      <c r="B154" t="s">
        <v>761</v>
      </c>
      <c r="C154" t="s">
        <v>635</v>
      </c>
      <c r="D154" t="s">
        <v>870</v>
      </c>
      <c r="E154" s="87" t="s">
        <v>871</v>
      </c>
      <c r="F154" s="88">
        <v>163</v>
      </c>
    </row>
    <row r="155" spans="1:6">
      <c r="A155" s="81">
        <v>152</v>
      </c>
      <c r="B155" t="s">
        <v>761</v>
      </c>
      <c r="C155" t="s">
        <v>638</v>
      </c>
      <c r="D155" t="s">
        <v>872</v>
      </c>
      <c r="E155" s="87" t="s">
        <v>873</v>
      </c>
      <c r="F155" s="88">
        <v>164</v>
      </c>
    </row>
    <row r="156" spans="1:6">
      <c r="A156" s="81">
        <v>153</v>
      </c>
      <c r="B156" t="s">
        <v>761</v>
      </c>
      <c r="C156" t="s">
        <v>641</v>
      </c>
      <c r="D156" t="s">
        <v>874</v>
      </c>
      <c r="E156" s="87" t="s">
        <v>875</v>
      </c>
      <c r="F156" s="88">
        <v>165</v>
      </c>
    </row>
    <row r="157" spans="1:6">
      <c r="A157" s="81">
        <v>154</v>
      </c>
      <c r="B157" t="s">
        <v>761</v>
      </c>
      <c r="C157" t="s">
        <v>644</v>
      </c>
      <c r="D157" t="s">
        <v>876</v>
      </c>
      <c r="E157" s="87" t="s">
        <v>877</v>
      </c>
      <c r="F157" s="88">
        <v>166</v>
      </c>
    </row>
    <row r="158" spans="1:6">
      <c r="A158" s="81">
        <v>155</v>
      </c>
      <c r="B158" t="s">
        <v>761</v>
      </c>
      <c r="C158" t="s">
        <v>647</v>
      </c>
      <c r="D158" t="s">
        <v>878</v>
      </c>
      <c r="E158" s="87" t="s">
        <v>879</v>
      </c>
      <c r="F158" s="88">
        <v>167</v>
      </c>
    </row>
    <row r="159" spans="1:6">
      <c r="A159" s="81">
        <v>156</v>
      </c>
      <c r="B159" t="s">
        <v>761</v>
      </c>
      <c r="C159" t="s">
        <v>650</v>
      </c>
      <c r="D159" t="s">
        <v>880</v>
      </c>
      <c r="E159" s="87" t="s">
        <v>881</v>
      </c>
      <c r="F159" s="88">
        <v>168</v>
      </c>
    </row>
    <row r="160" spans="1:6">
      <c r="A160" s="81">
        <v>157</v>
      </c>
      <c r="B160" t="s">
        <v>761</v>
      </c>
      <c r="C160" t="s">
        <v>653</v>
      </c>
      <c r="D160" t="s">
        <v>882</v>
      </c>
      <c r="E160" s="87" t="s">
        <v>883</v>
      </c>
      <c r="F160" s="88">
        <v>170</v>
      </c>
    </row>
    <row r="161" spans="1:6">
      <c r="A161" s="81">
        <v>158</v>
      </c>
      <c r="B161" t="s">
        <v>761</v>
      </c>
      <c r="C161" t="s">
        <v>656</v>
      </c>
      <c r="D161" t="s">
        <v>884</v>
      </c>
      <c r="E161" s="87" t="s">
        <v>885</v>
      </c>
      <c r="F161" s="88">
        <v>171</v>
      </c>
    </row>
    <row r="162" spans="1:6">
      <c r="A162" s="81">
        <v>159</v>
      </c>
      <c r="B162" t="s">
        <v>761</v>
      </c>
      <c r="C162" t="s">
        <v>659</v>
      </c>
      <c r="D162" t="s">
        <v>886</v>
      </c>
      <c r="E162" s="87" t="s">
        <v>887</v>
      </c>
      <c r="F162" s="88">
        <v>172</v>
      </c>
    </row>
    <row r="163" spans="1:6">
      <c r="A163" s="81">
        <v>160</v>
      </c>
      <c r="B163" t="s">
        <v>761</v>
      </c>
      <c r="C163" t="s">
        <v>662</v>
      </c>
      <c r="D163" t="s">
        <v>888</v>
      </c>
      <c r="E163" s="87" t="s">
        <v>889</v>
      </c>
      <c r="F163" s="88">
        <v>173</v>
      </c>
    </row>
    <row r="164" spans="1:6">
      <c r="A164" s="81">
        <v>161</v>
      </c>
      <c r="B164" t="s">
        <v>761</v>
      </c>
      <c r="C164" t="s">
        <v>665</v>
      </c>
      <c r="D164" t="s">
        <v>890</v>
      </c>
      <c r="E164" s="87" t="s">
        <v>891</v>
      </c>
      <c r="F164" s="88">
        <v>174</v>
      </c>
    </row>
    <row r="165" spans="1:6">
      <c r="A165" s="81">
        <v>162</v>
      </c>
      <c r="B165" t="s">
        <v>761</v>
      </c>
      <c r="C165" t="s">
        <v>668</v>
      </c>
      <c r="D165" t="s">
        <v>892</v>
      </c>
      <c r="E165" s="87" t="s">
        <v>893</v>
      </c>
      <c r="F165" s="88">
        <v>175</v>
      </c>
    </row>
    <row r="166" spans="1:6">
      <c r="A166" s="81">
        <v>163</v>
      </c>
      <c r="B166" t="s">
        <v>761</v>
      </c>
      <c r="C166" t="s">
        <v>671</v>
      </c>
      <c r="D166" t="s">
        <v>894</v>
      </c>
      <c r="E166" s="87" t="s">
        <v>895</v>
      </c>
      <c r="F166" s="88">
        <v>176</v>
      </c>
    </row>
    <row r="167" spans="1:6">
      <c r="A167" s="81">
        <v>164</v>
      </c>
      <c r="B167" t="s">
        <v>761</v>
      </c>
      <c r="C167" t="s">
        <v>674</v>
      </c>
      <c r="D167" t="s">
        <v>896</v>
      </c>
      <c r="E167" s="87" t="s">
        <v>897</v>
      </c>
      <c r="F167" s="88">
        <v>177</v>
      </c>
    </row>
    <row r="168" spans="1:6">
      <c r="A168" s="81">
        <v>165</v>
      </c>
      <c r="B168" t="s">
        <v>761</v>
      </c>
      <c r="C168" t="s">
        <v>677</v>
      </c>
      <c r="D168" t="s">
        <v>898</v>
      </c>
      <c r="E168" s="87" t="s">
        <v>899</v>
      </c>
      <c r="F168" s="88">
        <v>178</v>
      </c>
    </row>
    <row r="169" spans="1:6">
      <c r="A169" s="81">
        <v>166</v>
      </c>
      <c r="B169" t="s">
        <v>761</v>
      </c>
      <c r="C169" t="s">
        <v>680</v>
      </c>
      <c r="D169" t="s">
        <v>900</v>
      </c>
      <c r="E169" s="87" t="s">
        <v>901</v>
      </c>
      <c r="F169" s="88">
        <v>179</v>
      </c>
    </row>
    <row r="170" spans="1:6">
      <c r="A170" s="81">
        <v>167</v>
      </c>
      <c r="B170" t="s">
        <v>761</v>
      </c>
      <c r="C170" t="s">
        <v>683</v>
      </c>
      <c r="D170" t="s">
        <v>902</v>
      </c>
      <c r="E170" s="87" t="s">
        <v>903</v>
      </c>
      <c r="F170" s="88">
        <v>180</v>
      </c>
    </row>
    <row r="171" spans="1:6">
      <c r="A171" s="81">
        <v>168</v>
      </c>
      <c r="B171" t="s">
        <v>761</v>
      </c>
      <c r="C171" t="s">
        <v>686</v>
      </c>
      <c r="D171" t="s">
        <v>904</v>
      </c>
      <c r="E171" s="87" t="s">
        <v>905</v>
      </c>
      <c r="F171" s="88">
        <v>181</v>
      </c>
    </row>
    <row r="172" spans="1:6">
      <c r="A172" s="81">
        <v>169</v>
      </c>
      <c r="B172" t="s">
        <v>761</v>
      </c>
      <c r="C172" t="s">
        <v>689</v>
      </c>
      <c r="D172" t="s">
        <v>906</v>
      </c>
      <c r="E172" s="87" t="s">
        <v>907</v>
      </c>
      <c r="F172" s="88">
        <v>186</v>
      </c>
    </row>
    <row r="173" spans="1:6">
      <c r="A173" s="81">
        <v>170</v>
      </c>
      <c r="B173" t="s">
        <v>761</v>
      </c>
      <c r="C173" t="s">
        <v>692</v>
      </c>
      <c r="D173" t="s">
        <v>908</v>
      </c>
      <c r="E173" s="87" t="s">
        <v>909</v>
      </c>
      <c r="F173" s="88">
        <v>187</v>
      </c>
    </row>
    <row r="174" spans="1:6">
      <c r="A174" s="81">
        <v>171</v>
      </c>
      <c r="B174" t="s">
        <v>761</v>
      </c>
      <c r="C174" t="s">
        <v>695</v>
      </c>
      <c r="D174" t="s">
        <v>910</v>
      </c>
      <c r="E174" s="87" t="s">
        <v>911</v>
      </c>
      <c r="F174" s="88">
        <v>188</v>
      </c>
    </row>
    <row r="175" spans="1:6">
      <c r="A175" s="81">
        <v>172</v>
      </c>
      <c r="B175" t="s">
        <v>761</v>
      </c>
      <c r="C175" t="s">
        <v>698</v>
      </c>
      <c r="D175" t="s">
        <v>912</v>
      </c>
      <c r="E175" s="87" t="s">
        <v>913</v>
      </c>
      <c r="F175" s="88">
        <v>189</v>
      </c>
    </row>
    <row r="176" spans="1:6">
      <c r="A176" s="81">
        <v>173</v>
      </c>
      <c r="B176" t="s">
        <v>761</v>
      </c>
      <c r="C176" t="s">
        <v>701</v>
      </c>
      <c r="D176" t="s">
        <v>914</v>
      </c>
      <c r="E176" s="87" t="s">
        <v>915</v>
      </c>
      <c r="F176" s="88">
        <v>190</v>
      </c>
    </row>
    <row r="177" spans="1:6">
      <c r="A177" s="81">
        <v>174</v>
      </c>
      <c r="B177" t="s">
        <v>761</v>
      </c>
      <c r="C177" t="s">
        <v>704</v>
      </c>
      <c r="D177" t="s">
        <v>916</v>
      </c>
      <c r="E177" s="87" t="s">
        <v>917</v>
      </c>
      <c r="F177" s="88">
        <v>191</v>
      </c>
    </row>
    <row r="178" spans="1:6">
      <c r="A178" s="81">
        <v>175</v>
      </c>
      <c r="B178" t="s">
        <v>761</v>
      </c>
      <c r="C178" t="s">
        <v>707</v>
      </c>
      <c r="D178" t="s">
        <v>918</v>
      </c>
      <c r="E178" s="87" t="s">
        <v>919</v>
      </c>
      <c r="F178" s="88">
        <v>192</v>
      </c>
    </row>
    <row r="179" spans="1:6">
      <c r="A179" s="81">
        <v>176</v>
      </c>
      <c r="B179" t="s">
        <v>761</v>
      </c>
      <c r="C179" t="s">
        <v>710</v>
      </c>
      <c r="D179" t="s">
        <v>920</v>
      </c>
      <c r="E179" s="87" t="s">
        <v>921</v>
      </c>
      <c r="F179" s="88">
        <v>193</v>
      </c>
    </row>
    <row r="180" spans="1:6">
      <c r="A180" s="81">
        <v>177</v>
      </c>
      <c r="B180" t="s">
        <v>761</v>
      </c>
      <c r="C180" t="s">
        <v>713</v>
      </c>
      <c r="D180" t="s">
        <v>922</v>
      </c>
      <c r="E180" s="87" t="s">
        <v>923</v>
      </c>
      <c r="F180" s="88">
        <v>194</v>
      </c>
    </row>
    <row r="181" spans="1:6">
      <c r="A181" s="81">
        <v>178</v>
      </c>
      <c r="B181" t="s">
        <v>761</v>
      </c>
      <c r="C181" t="s">
        <v>716</v>
      </c>
      <c r="D181" t="s">
        <v>924</v>
      </c>
      <c r="E181" s="87" t="s">
        <v>925</v>
      </c>
      <c r="F181" s="88">
        <v>195</v>
      </c>
    </row>
    <row r="182" spans="1:6">
      <c r="A182" s="81">
        <v>179</v>
      </c>
      <c r="B182" t="s">
        <v>761</v>
      </c>
      <c r="C182" t="s">
        <v>719</v>
      </c>
      <c r="D182" t="s">
        <v>926</v>
      </c>
      <c r="E182" s="87" t="s">
        <v>927</v>
      </c>
      <c r="F182" s="88">
        <v>196</v>
      </c>
    </row>
    <row r="183" spans="1:6">
      <c r="A183" s="81">
        <v>180</v>
      </c>
      <c r="B183" t="s">
        <v>761</v>
      </c>
      <c r="C183" t="s">
        <v>722</v>
      </c>
      <c r="D183" t="s">
        <v>928</v>
      </c>
      <c r="E183" s="87" t="s">
        <v>929</v>
      </c>
      <c r="F183" s="88">
        <v>197</v>
      </c>
    </row>
    <row r="184" spans="1:6">
      <c r="A184" s="81">
        <v>181</v>
      </c>
      <c r="B184" t="s">
        <v>761</v>
      </c>
      <c r="C184" t="s">
        <v>725</v>
      </c>
      <c r="D184" t="s">
        <v>930</v>
      </c>
      <c r="E184" s="87" t="s">
        <v>931</v>
      </c>
      <c r="F184" s="88">
        <v>199</v>
      </c>
    </row>
    <row r="185" spans="1:6">
      <c r="A185" s="81">
        <v>182</v>
      </c>
      <c r="B185" t="s">
        <v>761</v>
      </c>
      <c r="C185" t="s">
        <v>728</v>
      </c>
      <c r="D185" t="s">
        <v>932</v>
      </c>
      <c r="E185" s="87" t="s">
        <v>933</v>
      </c>
      <c r="F185" s="88">
        <v>200</v>
      </c>
    </row>
    <row r="186" spans="1:6">
      <c r="A186" s="81">
        <v>183</v>
      </c>
      <c r="B186" t="s">
        <v>761</v>
      </c>
      <c r="C186" t="s">
        <v>731</v>
      </c>
      <c r="D186" t="s">
        <v>934</v>
      </c>
      <c r="E186" s="87" t="s">
        <v>935</v>
      </c>
      <c r="F186" s="88">
        <v>201</v>
      </c>
    </row>
    <row r="187" spans="1:6">
      <c r="A187" s="81">
        <v>184</v>
      </c>
      <c r="B187" t="s">
        <v>761</v>
      </c>
      <c r="C187" t="s">
        <v>734</v>
      </c>
      <c r="D187" t="s">
        <v>936</v>
      </c>
      <c r="E187" s="87" t="s">
        <v>937</v>
      </c>
      <c r="F187" s="88">
        <v>202</v>
      </c>
    </row>
    <row r="188" spans="1:6">
      <c r="A188" s="81">
        <v>185</v>
      </c>
      <c r="B188" t="s">
        <v>761</v>
      </c>
      <c r="C188" t="s">
        <v>737</v>
      </c>
      <c r="D188" t="s">
        <v>938</v>
      </c>
      <c r="E188" s="87" t="s">
        <v>939</v>
      </c>
      <c r="F188" s="88">
        <v>203</v>
      </c>
    </row>
    <row r="189" spans="1:6">
      <c r="A189" s="81">
        <v>186</v>
      </c>
      <c r="B189" t="s">
        <v>761</v>
      </c>
      <c r="C189" t="s">
        <v>740</v>
      </c>
      <c r="D189" t="s">
        <v>940</v>
      </c>
      <c r="E189" s="87" t="s">
        <v>941</v>
      </c>
      <c r="F189" s="88">
        <v>204</v>
      </c>
    </row>
    <row r="190" spans="1:6">
      <c r="A190" s="81">
        <v>187</v>
      </c>
      <c r="B190" t="s">
        <v>761</v>
      </c>
      <c r="C190" t="s">
        <v>743</v>
      </c>
      <c r="D190" t="s">
        <v>942</v>
      </c>
      <c r="E190" s="87" t="s">
        <v>943</v>
      </c>
      <c r="F190" s="88">
        <v>205</v>
      </c>
    </row>
    <row r="191" spans="1:6">
      <c r="A191" s="81">
        <v>188</v>
      </c>
      <c r="B191" t="s">
        <v>761</v>
      </c>
      <c r="C191" t="s">
        <v>746</v>
      </c>
      <c r="D191" t="s">
        <v>944</v>
      </c>
      <c r="E191" s="87" t="s">
        <v>945</v>
      </c>
      <c r="F191" s="88">
        <v>206</v>
      </c>
    </row>
    <row r="192" spans="1:6">
      <c r="A192" s="81">
        <v>189</v>
      </c>
      <c r="B192" t="s">
        <v>761</v>
      </c>
      <c r="C192" t="s">
        <v>749</v>
      </c>
      <c r="D192" t="s">
        <v>946</v>
      </c>
      <c r="E192" s="87" t="s">
        <v>947</v>
      </c>
      <c r="F192" s="88">
        <v>207</v>
      </c>
    </row>
    <row r="193" spans="1:6">
      <c r="A193" s="81">
        <v>190</v>
      </c>
      <c r="B193" t="s">
        <v>761</v>
      </c>
      <c r="C193" t="s">
        <v>752</v>
      </c>
      <c r="D193" t="s">
        <v>948</v>
      </c>
      <c r="E193" s="87" t="s">
        <v>949</v>
      </c>
      <c r="F193" s="88">
        <v>208</v>
      </c>
    </row>
    <row r="194" spans="1:6">
      <c r="A194" s="81">
        <v>191</v>
      </c>
      <c r="B194" t="s">
        <v>761</v>
      </c>
      <c r="C194" t="s">
        <v>755</v>
      </c>
      <c r="D194" t="s">
        <v>950</v>
      </c>
      <c r="E194" s="87" t="s">
        <v>951</v>
      </c>
      <c r="F194" s="88">
        <v>209</v>
      </c>
    </row>
    <row r="195" spans="1:6">
      <c r="A195" s="20">
        <v>192</v>
      </c>
      <c r="B195" s="18" t="s">
        <v>761</v>
      </c>
      <c r="C195" s="18" t="s">
        <v>758</v>
      </c>
      <c r="D195" s="18" t="s">
        <v>952</v>
      </c>
      <c r="E195" s="89" t="s">
        <v>953</v>
      </c>
      <c r="F195" s="90">
        <v>210</v>
      </c>
    </row>
    <row r="196" spans="1:6">
      <c r="A196" s="81">
        <v>193</v>
      </c>
      <c r="B196" t="s">
        <v>954</v>
      </c>
      <c r="C196" t="s">
        <v>566</v>
      </c>
      <c r="D196" t="s">
        <v>955</v>
      </c>
      <c r="E196" s="87" t="s">
        <v>956</v>
      </c>
      <c r="F196" s="88">
        <v>212</v>
      </c>
    </row>
    <row r="197" spans="1:6">
      <c r="A197" s="81">
        <v>194</v>
      </c>
      <c r="B197" t="s">
        <v>954</v>
      </c>
      <c r="C197" t="s">
        <v>568</v>
      </c>
      <c r="D197" t="s">
        <v>957</v>
      </c>
      <c r="E197" s="87" t="s">
        <v>958</v>
      </c>
      <c r="F197" s="88">
        <v>213</v>
      </c>
    </row>
    <row r="198" spans="1:6">
      <c r="A198" s="81">
        <v>195</v>
      </c>
      <c r="B198" t="s">
        <v>954</v>
      </c>
      <c r="C198" t="s">
        <v>569</v>
      </c>
      <c r="D198" t="s">
        <v>959</v>
      </c>
      <c r="E198" s="87" t="s">
        <v>960</v>
      </c>
      <c r="F198" s="88">
        <v>214</v>
      </c>
    </row>
    <row r="199" spans="1:6">
      <c r="A199" s="81">
        <v>196</v>
      </c>
      <c r="B199" t="s">
        <v>954</v>
      </c>
      <c r="C199" t="s">
        <v>570</v>
      </c>
      <c r="D199" t="s">
        <v>961</v>
      </c>
      <c r="E199" s="87" t="s">
        <v>962</v>
      </c>
      <c r="F199" s="88">
        <v>215</v>
      </c>
    </row>
    <row r="200" spans="1:6">
      <c r="A200" s="81">
        <v>197</v>
      </c>
      <c r="B200" t="s">
        <v>954</v>
      </c>
      <c r="C200" t="s">
        <v>571</v>
      </c>
      <c r="D200" t="s">
        <v>963</v>
      </c>
      <c r="E200" s="87" t="s">
        <v>964</v>
      </c>
      <c r="F200" s="88">
        <v>216</v>
      </c>
    </row>
    <row r="201" spans="1:6">
      <c r="A201" s="81">
        <v>198</v>
      </c>
      <c r="B201" t="s">
        <v>954</v>
      </c>
      <c r="C201" t="s">
        <v>572</v>
      </c>
      <c r="D201" t="s">
        <v>965</v>
      </c>
      <c r="E201" s="87" t="s">
        <v>966</v>
      </c>
      <c r="F201" s="88">
        <v>217</v>
      </c>
    </row>
    <row r="202" spans="1:6">
      <c r="A202" s="81">
        <v>199</v>
      </c>
      <c r="B202" t="s">
        <v>954</v>
      </c>
      <c r="C202" t="s">
        <v>573</v>
      </c>
      <c r="D202" t="s">
        <v>967</v>
      </c>
      <c r="E202" s="87" t="s">
        <v>968</v>
      </c>
      <c r="F202" s="88">
        <v>218</v>
      </c>
    </row>
    <row r="203" spans="1:6">
      <c r="A203" s="81">
        <v>200</v>
      </c>
      <c r="B203" t="s">
        <v>954</v>
      </c>
      <c r="C203" t="s">
        <v>574</v>
      </c>
      <c r="D203" t="s">
        <v>969</v>
      </c>
      <c r="E203" s="87" t="s">
        <v>970</v>
      </c>
      <c r="F203" s="88">
        <v>219</v>
      </c>
    </row>
    <row r="204" spans="1:6">
      <c r="A204" s="81">
        <v>201</v>
      </c>
      <c r="B204" t="s">
        <v>954</v>
      </c>
      <c r="C204" t="s">
        <v>575</v>
      </c>
      <c r="D204" t="s">
        <v>971</v>
      </c>
      <c r="E204" s="87" t="s">
        <v>972</v>
      </c>
      <c r="F204" s="88">
        <v>220</v>
      </c>
    </row>
    <row r="205" spans="1:6">
      <c r="A205" s="81">
        <v>202</v>
      </c>
      <c r="B205" t="s">
        <v>954</v>
      </c>
      <c r="C205" t="s">
        <v>576</v>
      </c>
      <c r="D205" t="s">
        <v>973</v>
      </c>
      <c r="E205" s="87" t="s">
        <v>974</v>
      </c>
      <c r="F205" s="88">
        <v>221</v>
      </c>
    </row>
    <row r="206" spans="1:6">
      <c r="A206" s="81">
        <v>203</v>
      </c>
      <c r="B206" t="s">
        <v>954</v>
      </c>
      <c r="C206" t="s">
        <v>577</v>
      </c>
      <c r="D206" t="s">
        <v>975</v>
      </c>
      <c r="E206" s="87" t="s">
        <v>976</v>
      </c>
      <c r="F206" s="88">
        <v>222</v>
      </c>
    </row>
    <row r="207" spans="1:6">
      <c r="A207" s="81">
        <v>204</v>
      </c>
      <c r="B207" t="s">
        <v>954</v>
      </c>
      <c r="C207" t="s">
        <v>578</v>
      </c>
      <c r="D207" t="s">
        <v>977</v>
      </c>
      <c r="E207" s="87" t="s">
        <v>978</v>
      </c>
      <c r="F207" s="88">
        <v>223</v>
      </c>
    </row>
    <row r="208" spans="1:6">
      <c r="A208" s="81">
        <v>205</v>
      </c>
      <c r="B208" t="s">
        <v>954</v>
      </c>
      <c r="C208" t="s">
        <v>579</v>
      </c>
      <c r="D208" t="s">
        <v>979</v>
      </c>
      <c r="E208" s="87" t="s">
        <v>980</v>
      </c>
      <c r="F208" s="88">
        <v>225</v>
      </c>
    </row>
    <row r="209" spans="1:6">
      <c r="A209" s="81">
        <v>206</v>
      </c>
      <c r="B209" t="s">
        <v>954</v>
      </c>
      <c r="C209" t="s">
        <v>580</v>
      </c>
      <c r="D209" t="s">
        <v>981</v>
      </c>
      <c r="E209" s="87" t="s">
        <v>982</v>
      </c>
      <c r="F209" s="88">
        <v>226</v>
      </c>
    </row>
    <row r="210" spans="1:6">
      <c r="A210" s="81">
        <v>207</v>
      </c>
      <c r="B210" t="s">
        <v>954</v>
      </c>
      <c r="C210" t="s">
        <v>581</v>
      </c>
      <c r="D210" t="s">
        <v>983</v>
      </c>
      <c r="E210" s="87" t="s">
        <v>984</v>
      </c>
      <c r="F210" s="88">
        <v>227</v>
      </c>
    </row>
    <row r="211" spans="1:6">
      <c r="A211" s="81">
        <v>208</v>
      </c>
      <c r="B211" t="s">
        <v>954</v>
      </c>
      <c r="C211" t="s">
        <v>582</v>
      </c>
      <c r="D211" t="s">
        <v>985</v>
      </c>
      <c r="E211" s="87" t="s">
        <v>986</v>
      </c>
      <c r="F211" s="88">
        <v>228</v>
      </c>
    </row>
    <row r="212" spans="1:6">
      <c r="A212" s="81">
        <v>209</v>
      </c>
      <c r="B212" t="s">
        <v>954</v>
      </c>
      <c r="C212" t="s">
        <v>583</v>
      </c>
      <c r="D212" t="s">
        <v>987</v>
      </c>
      <c r="E212" s="87" t="s">
        <v>988</v>
      </c>
      <c r="F212" s="88">
        <v>229</v>
      </c>
    </row>
    <row r="213" spans="1:6">
      <c r="A213" s="81">
        <v>210</v>
      </c>
      <c r="B213" t="s">
        <v>954</v>
      </c>
      <c r="C213" t="s">
        <v>584</v>
      </c>
      <c r="D213" t="s">
        <v>989</v>
      </c>
      <c r="E213" s="87" t="s">
        <v>990</v>
      </c>
      <c r="F213" s="88">
        <v>230</v>
      </c>
    </row>
    <row r="214" spans="1:6">
      <c r="A214" s="81">
        <v>211</v>
      </c>
      <c r="B214" t="s">
        <v>954</v>
      </c>
      <c r="C214" t="s">
        <v>585</v>
      </c>
      <c r="D214" t="s">
        <v>991</v>
      </c>
      <c r="E214" s="87" t="s">
        <v>992</v>
      </c>
      <c r="F214" s="88">
        <v>231</v>
      </c>
    </row>
    <row r="215" spans="1:6">
      <c r="A215" s="81">
        <v>212</v>
      </c>
      <c r="B215" t="s">
        <v>954</v>
      </c>
      <c r="C215" t="s">
        <v>586</v>
      </c>
      <c r="D215" t="s">
        <v>993</v>
      </c>
      <c r="E215" s="87" t="s">
        <v>994</v>
      </c>
      <c r="F215" s="88">
        <v>232</v>
      </c>
    </row>
    <row r="216" spans="1:6">
      <c r="A216" s="81">
        <v>213</v>
      </c>
      <c r="B216" t="s">
        <v>954</v>
      </c>
      <c r="C216" t="s">
        <v>587</v>
      </c>
      <c r="D216" t="s">
        <v>995</v>
      </c>
      <c r="E216" s="87" t="s">
        <v>996</v>
      </c>
      <c r="F216" s="88">
        <v>233</v>
      </c>
    </row>
    <row r="217" spans="1:6">
      <c r="A217" s="81">
        <v>214</v>
      </c>
      <c r="B217" t="s">
        <v>954</v>
      </c>
      <c r="C217" t="s">
        <v>588</v>
      </c>
      <c r="D217" t="s">
        <v>997</v>
      </c>
      <c r="E217" s="87" t="s">
        <v>998</v>
      </c>
      <c r="F217" s="88">
        <v>234</v>
      </c>
    </row>
    <row r="218" spans="1:6">
      <c r="A218" s="81">
        <v>215</v>
      </c>
      <c r="B218" t="s">
        <v>954</v>
      </c>
      <c r="C218" t="s">
        <v>589</v>
      </c>
      <c r="D218" t="s">
        <v>999</v>
      </c>
      <c r="E218" s="87" t="s">
        <v>1000</v>
      </c>
      <c r="F218" s="88">
        <v>235</v>
      </c>
    </row>
    <row r="219" spans="1:6">
      <c r="A219" s="81">
        <v>216</v>
      </c>
      <c r="B219" t="s">
        <v>954</v>
      </c>
      <c r="C219" t="s">
        <v>590</v>
      </c>
      <c r="D219" t="s">
        <v>1001</v>
      </c>
      <c r="E219" s="87" t="s">
        <v>1002</v>
      </c>
      <c r="F219" s="88">
        <v>236</v>
      </c>
    </row>
    <row r="220" spans="1:6">
      <c r="A220" s="81">
        <v>217</v>
      </c>
      <c r="B220" t="s">
        <v>954</v>
      </c>
      <c r="C220" t="s">
        <v>591</v>
      </c>
      <c r="D220" t="s">
        <v>1003</v>
      </c>
      <c r="E220" s="87" t="s">
        <v>1004</v>
      </c>
      <c r="F220" s="88">
        <v>238</v>
      </c>
    </row>
    <row r="221" spans="1:6">
      <c r="A221" s="81">
        <v>218</v>
      </c>
      <c r="B221" t="s">
        <v>954</v>
      </c>
      <c r="C221" t="s">
        <v>592</v>
      </c>
      <c r="D221" t="s">
        <v>1005</v>
      </c>
      <c r="E221" s="87" t="s">
        <v>1006</v>
      </c>
      <c r="F221" s="88">
        <v>239</v>
      </c>
    </row>
    <row r="222" spans="1:6">
      <c r="A222" s="81">
        <v>219</v>
      </c>
      <c r="B222" t="s">
        <v>954</v>
      </c>
      <c r="C222" t="s">
        <v>593</v>
      </c>
      <c r="D222" t="s">
        <v>1007</v>
      </c>
      <c r="E222" s="87" t="s">
        <v>1008</v>
      </c>
      <c r="F222" s="88">
        <v>240</v>
      </c>
    </row>
    <row r="223" spans="1:6">
      <c r="A223" s="81">
        <v>220</v>
      </c>
      <c r="B223" t="s">
        <v>954</v>
      </c>
      <c r="C223" t="s">
        <v>594</v>
      </c>
      <c r="D223" t="s">
        <v>1009</v>
      </c>
      <c r="E223" s="87" t="s">
        <v>1010</v>
      </c>
      <c r="F223" s="88">
        <v>241</v>
      </c>
    </row>
    <row r="224" spans="1:6">
      <c r="A224" s="81">
        <v>221</v>
      </c>
      <c r="B224" t="s">
        <v>954</v>
      </c>
      <c r="C224" t="s">
        <v>595</v>
      </c>
      <c r="D224" t="s">
        <v>1011</v>
      </c>
      <c r="E224" s="87" t="s">
        <v>1012</v>
      </c>
      <c r="F224" s="88">
        <v>242</v>
      </c>
    </row>
    <row r="225" spans="1:6">
      <c r="A225" s="81">
        <v>222</v>
      </c>
      <c r="B225" t="s">
        <v>954</v>
      </c>
      <c r="C225" t="s">
        <v>596</v>
      </c>
      <c r="D225" t="s">
        <v>1013</v>
      </c>
      <c r="E225" s="87" t="s">
        <v>1014</v>
      </c>
      <c r="F225" s="88">
        <v>243</v>
      </c>
    </row>
    <row r="226" spans="1:6">
      <c r="A226" s="81">
        <v>223</v>
      </c>
      <c r="B226" t="s">
        <v>954</v>
      </c>
      <c r="C226" t="s">
        <v>597</v>
      </c>
      <c r="D226" t="s">
        <v>1015</v>
      </c>
      <c r="E226" s="87" t="s">
        <v>1016</v>
      </c>
      <c r="F226" s="88">
        <v>244</v>
      </c>
    </row>
    <row r="227" spans="1:6">
      <c r="A227" s="81">
        <v>224</v>
      </c>
      <c r="B227" t="s">
        <v>954</v>
      </c>
      <c r="C227" t="s">
        <v>598</v>
      </c>
      <c r="D227" t="s">
        <v>1017</v>
      </c>
      <c r="E227" s="87" t="s">
        <v>1018</v>
      </c>
      <c r="F227" s="88">
        <v>245</v>
      </c>
    </row>
    <row r="228" spans="1:6">
      <c r="A228" s="81">
        <v>225</v>
      </c>
      <c r="B228" t="s">
        <v>954</v>
      </c>
      <c r="C228" t="s">
        <v>599</v>
      </c>
      <c r="D228" t="s">
        <v>1019</v>
      </c>
      <c r="E228" s="87" t="s">
        <v>1020</v>
      </c>
      <c r="F228" s="88">
        <v>246</v>
      </c>
    </row>
    <row r="229" spans="1:6">
      <c r="A229" s="81">
        <v>226</v>
      </c>
      <c r="B229" t="s">
        <v>954</v>
      </c>
      <c r="C229" t="s">
        <v>600</v>
      </c>
      <c r="D229" t="s">
        <v>1021</v>
      </c>
      <c r="E229" s="87" t="s">
        <v>1022</v>
      </c>
      <c r="F229" s="88">
        <v>247</v>
      </c>
    </row>
    <row r="230" spans="1:6">
      <c r="A230" s="81">
        <v>227</v>
      </c>
      <c r="B230" t="s">
        <v>954</v>
      </c>
      <c r="C230" t="s">
        <v>601</v>
      </c>
      <c r="D230" t="s">
        <v>1023</v>
      </c>
      <c r="E230" s="87" t="s">
        <v>1024</v>
      </c>
      <c r="F230" s="88">
        <v>248</v>
      </c>
    </row>
    <row r="231" spans="1:6">
      <c r="A231" s="81">
        <v>228</v>
      </c>
      <c r="B231" t="s">
        <v>954</v>
      </c>
      <c r="C231" t="s">
        <v>602</v>
      </c>
      <c r="D231" t="s">
        <v>1025</v>
      </c>
      <c r="E231" s="87" t="s">
        <v>1026</v>
      </c>
      <c r="F231" s="88">
        <v>249</v>
      </c>
    </row>
    <row r="232" spans="1:6">
      <c r="A232" s="81">
        <v>229</v>
      </c>
      <c r="B232" t="s">
        <v>954</v>
      </c>
      <c r="C232" t="s">
        <v>603</v>
      </c>
      <c r="D232" t="s">
        <v>1027</v>
      </c>
      <c r="E232" s="87" t="s">
        <v>1028</v>
      </c>
      <c r="F232" s="88">
        <v>251</v>
      </c>
    </row>
    <row r="233" spans="1:6">
      <c r="A233" s="81">
        <v>230</v>
      </c>
      <c r="B233" t="s">
        <v>954</v>
      </c>
      <c r="C233" t="s">
        <v>604</v>
      </c>
      <c r="D233" t="s">
        <v>1029</v>
      </c>
      <c r="E233" s="87" t="s">
        <v>1030</v>
      </c>
      <c r="F233" s="88">
        <v>252</v>
      </c>
    </row>
    <row r="234" spans="1:6">
      <c r="A234" s="81">
        <v>231</v>
      </c>
      <c r="B234" t="s">
        <v>954</v>
      </c>
      <c r="C234" t="s">
        <v>605</v>
      </c>
      <c r="D234" t="s">
        <v>1031</v>
      </c>
      <c r="E234" s="87" t="s">
        <v>1032</v>
      </c>
      <c r="F234" s="88">
        <v>253</v>
      </c>
    </row>
    <row r="235" spans="1:6">
      <c r="A235" s="81">
        <v>232</v>
      </c>
      <c r="B235" t="s">
        <v>954</v>
      </c>
      <c r="C235" t="s">
        <v>606</v>
      </c>
      <c r="D235" t="s">
        <v>1033</v>
      </c>
      <c r="E235" s="87" t="s">
        <v>1034</v>
      </c>
      <c r="F235" s="88">
        <v>254</v>
      </c>
    </row>
    <row r="236" spans="1:6">
      <c r="A236" s="81">
        <v>233</v>
      </c>
      <c r="B236" t="s">
        <v>954</v>
      </c>
      <c r="C236" t="s">
        <v>607</v>
      </c>
      <c r="D236" t="s">
        <v>1035</v>
      </c>
      <c r="E236" s="87" t="s">
        <v>1036</v>
      </c>
      <c r="F236" s="88">
        <v>255</v>
      </c>
    </row>
    <row r="237" spans="1:6">
      <c r="A237" s="81">
        <v>234</v>
      </c>
      <c r="B237" t="s">
        <v>954</v>
      </c>
      <c r="C237" t="s">
        <v>608</v>
      </c>
      <c r="D237" t="s">
        <v>1037</v>
      </c>
      <c r="E237" s="87" t="s">
        <v>1038</v>
      </c>
      <c r="F237" s="88">
        <v>256</v>
      </c>
    </row>
    <row r="238" spans="1:6">
      <c r="A238" s="81">
        <v>235</v>
      </c>
      <c r="B238" t="s">
        <v>954</v>
      </c>
      <c r="C238" t="s">
        <v>609</v>
      </c>
      <c r="D238" t="s">
        <v>1039</v>
      </c>
      <c r="E238" s="87" t="s">
        <v>1040</v>
      </c>
      <c r="F238" s="88">
        <v>257</v>
      </c>
    </row>
    <row r="239" spans="1:6">
      <c r="A239" s="81">
        <v>236</v>
      </c>
      <c r="B239" t="s">
        <v>954</v>
      </c>
      <c r="C239" t="s">
        <v>610</v>
      </c>
      <c r="D239" t="s">
        <v>1041</v>
      </c>
      <c r="E239" s="87" t="s">
        <v>1042</v>
      </c>
      <c r="F239" s="88">
        <v>258</v>
      </c>
    </row>
    <row r="240" spans="1:6">
      <c r="A240" s="81">
        <v>237</v>
      </c>
      <c r="B240" t="s">
        <v>954</v>
      </c>
      <c r="C240" t="s">
        <v>611</v>
      </c>
      <c r="D240" t="s">
        <v>1043</v>
      </c>
      <c r="E240" s="87" t="s">
        <v>1044</v>
      </c>
      <c r="F240" s="88">
        <v>259</v>
      </c>
    </row>
    <row r="241" spans="1:6">
      <c r="A241" s="81">
        <v>238</v>
      </c>
      <c r="B241" t="s">
        <v>954</v>
      </c>
      <c r="C241" t="s">
        <v>612</v>
      </c>
      <c r="D241" t="s">
        <v>1045</v>
      </c>
      <c r="E241" s="87" t="s">
        <v>1046</v>
      </c>
      <c r="F241" s="88">
        <v>260</v>
      </c>
    </row>
    <row r="242" spans="1:6">
      <c r="A242" s="81">
        <v>239</v>
      </c>
      <c r="B242" t="s">
        <v>954</v>
      </c>
      <c r="C242" t="s">
        <v>613</v>
      </c>
      <c r="D242" t="s">
        <v>1047</v>
      </c>
      <c r="E242" s="87" t="s">
        <v>1048</v>
      </c>
      <c r="F242" s="88">
        <v>261</v>
      </c>
    </row>
    <row r="243" spans="1:6">
      <c r="A243" s="81">
        <v>240</v>
      </c>
      <c r="B243" t="s">
        <v>954</v>
      </c>
      <c r="C243" t="s">
        <v>614</v>
      </c>
      <c r="D243" t="s">
        <v>1049</v>
      </c>
      <c r="E243" s="87" t="s">
        <v>1050</v>
      </c>
      <c r="F243" s="88">
        <v>262</v>
      </c>
    </row>
    <row r="244" spans="1:6">
      <c r="A244" s="81">
        <v>241</v>
      </c>
      <c r="B244" t="s">
        <v>954</v>
      </c>
      <c r="C244" t="s">
        <v>617</v>
      </c>
      <c r="D244" t="s">
        <v>1051</v>
      </c>
      <c r="E244" s="87" t="s">
        <v>1052</v>
      </c>
      <c r="F244" s="88">
        <v>264</v>
      </c>
    </row>
    <row r="245" spans="1:6">
      <c r="A245" s="81">
        <v>242</v>
      </c>
      <c r="B245" t="s">
        <v>954</v>
      </c>
      <c r="C245" t="s">
        <v>620</v>
      </c>
      <c r="D245" t="s">
        <v>1053</v>
      </c>
      <c r="E245" s="87" t="s">
        <v>1054</v>
      </c>
      <c r="F245" s="88">
        <v>265</v>
      </c>
    </row>
    <row r="246" spans="1:6">
      <c r="A246" s="81">
        <v>243</v>
      </c>
      <c r="B246" t="s">
        <v>954</v>
      </c>
      <c r="C246" t="s">
        <v>623</v>
      </c>
      <c r="D246" t="s">
        <v>1055</v>
      </c>
      <c r="E246" s="87" t="s">
        <v>1056</v>
      </c>
      <c r="F246" s="88">
        <v>266</v>
      </c>
    </row>
    <row r="247" spans="1:6">
      <c r="A247" s="81">
        <v>244</v>
      </c>
      <c r="B247" t="s">
        <v>954</v>
      </c>
      <c r="C247" t="s">
        <v>626</v>
      </c>
      <c r="D247" t="s">
        <v>1057</v>
      </c>
      <c r="E247" s="87" t="s">
        <v>1058</v>
      </c>
      <c r="F247" s="88">
        <v>267</v>
      </c>
    </row>
    <row r="248" spans="1:6">
      <c r="A248" s="81">
        <v>245</v>
      </c>
      <c r="B248" t="s">
        <v>954</v>
      </c>
      <c r="C248" t="s">
        <v>629</v>
      </c>
      <c r="D248" t="s">
        <v>1059</v>
      </c>
      <c r="E248" s="87" t="s">
        <v>1060</v>
      </c>
      <c r="F248" s="88">
        <v>268</v>
      </c>
    </row>
    <row r="249" spans="1:6">
      <c r="A249" s="81">
        <v>246</v>
      </c>
      <c r="B249" t="s">
        <v>954</v>
      </c>
      <c r="C249" t="s">
        <v>632</v>
      </c>
      <c r="D249" t="s">
        <v>1061</v>
      </c>
      <c r="E249" s="87" t="s">
        <v>1062</v>
      </c>
      <c r="F249" s="88">
        <v>269</v>
      </c>
    </row>
    <row r="250" spans="1:6">
      <c r="A250" s="81">
        <v>247</v>
      </c>
      <c r="B250" t="s">
        <v>954</v>
      </c>
      <c r="C250" t="s">
        <v>635</v>
      </c>
      <c r="D250" t="s">
        <v>1063</v>
      </c>
      <c r="E250" s="87" t="s">
        <v>1064</v>
      </c>
      <c r="F250" s="88">
        <v>270</v>
      </c>
    </row>
    <row r="251" spans="1:6">
      <c r="A251" s="81">
        <v>248</v>
      </c>
      <c r="B251" t="s">
        <v>954</v>
      </c>
      <c r="C251" t="s">
        <v>638</v>
      </c>
      <c r="D251" t="s">
        <v>1065</v>
      </c>
      <c r="E251" s="87" t="s">
        <v>1066</v>
      </c>
      <c r="F251" s="88">
        <v>271</v>
      </c>
    </row>
    <row r="252" spans="1:6">
      <c r="A252" s="81">
        <v>249</v>
      </c>
      <c r="B252" t="s">
        <v>954</v>
      </c>
      <c r="C252" t="s">
        <v>641</v>
      </c>
      <c r="D252" t="s">
        <v>1067</v>
      </c>
      <c r="E252" s="87" t="s">
        <v>1068</v>
      </c>
      <c r="F252" s="88">
        <v>272</v>
      </c>
    </row>
    <row r="253" spans="1:6">
      <c r="A253" s="81">
        <v>250</v>
      </c>
      <c r="B253" t="s">
        <v>954</v>
      </c>
      <c r="C253" t="s">
        <v>644</v>
      </c>
      <c r="D253" t="s">
        <v>1069</v>
      </c>
      <c r="E253" s="87" t="s">
        <v>1070</v>
      </c>
      <c r="F253" s="88">
        <v>273</v>
      </c>
    </row>
    <row r="254" spans="1:6">
      <c r="A254" s="81">
        <v>251</v>
      </c>
      <c r="B254" t="s">
        <v>954</v>
      </c>
      <c r="C254" t="s">
        <v>647</v>
      </c>
      <c r="D254" t="s">
        <v>1071</v>
      </c>
      <c r="E254" s="87" t="s">
        <v>1072</v>
      </c>
      <c r="F254" s="88">
        <v>274</v>
      </c>
    </row>
    <row r="255" spans="1:6">
      <c r="A255" s="81">
        <v>252</v>
      </c>
      <c r="B255" t="s">
        <v>954</v>
      </c>
      <c r="C255" t="s">
        <v>650</v>
      </c>
      <c r="D255" t="s">
        <v>1073</v>
      </c>
      <c r="E255" s="87" t="s">
        <v>1074</v>
      </c>
      <c r="F255" s="88">
        <v>275</v>
      </c>
    </row>
    <row r="256" spans="1:6">
      <c r="A256" s="81">
        <v>253</v>
      </c>
      <c r="B256" t="s">
        <v>954</v>
      </c>
      <c r="C256" t="s">
        <v>653</v>
      </c>
      <c r="D256" t="s">
        <v>1075</v>
      </c>
      <c r="E256" s="87" t="s">
        <v>1076</v>
      </c>
      <c r="F256" s="88">
        <v>277</v>
      </c>
    </row>
    <row r="257" spans="1:6">
      <c r="A257" s="81">
        <v>254</v>
      </c>
      <c r="B257" t="s">
        <v>954</v>
      </c>
      <c r="C257" t="s">
        <v>656</v>
      </c>
      <c r="D257" t="s">
        <v>1077</v>
      </c>
      <c r="E257" s="87" t="s">
        <v>1078</v>
      </c>
      <c r="F257" s="88">
        <v>278</v>
      </c>
    </row>
    <row r="258" spans="1:6">
      <c r="A258" s="81">
        <v>255</v>
      </c>
      <c r="B258" t="s">
        <v>954</v>
      </c>
      <c r="C258" t="s">
        <v>659</v>
      </c>
      <c r="D258" t="s">
        <v>1079</v>
      </c>
      <c r="E258" s="87" t="s">
        <v>1080</v>
      </c>
      <c r="F258" s="88">
        <v>279</v>
      </c>
    </row>
    <row r="259" spans="1:6">
      <c r="A259" s="81">
        <v>256</v>
      </c>
      <c r="B259" t="s">
        <v>954</v>
      </c>
      <c r="C259" t="s">
        <v>662</v>
      </c>
      <c r="D259" t="s">
        <v>1081</v>
      </c>
      <c r="E259" s="87" t="s">
        <v>1082</v>
      </c>
      <c r="F259" s="88">
        <v>280</v>
      </c>
    </row>
    <row r="260" spans="1:6">
      <c r="A260" s="81">
        <v>257</v>
      </c>
      <c r="B260" t="s">
        <v>954</v>
      </c>
      <c r="C260" t="s">
        <v>665</v>
      </c>
      <c r="D260" t="s">
        <v>1083</v>
      </c>
      <c r="E260" s="87" t="s">
        <v>1084</v>
      </c>
      <c r="F260" s="88">
        <v>281</v>
      </c>
    </row>
    <row r="261" spans="1:6">
      <c r="A261" s="81">
        <v>258</v>
      </c>
      <c r="B261" t="s">
        <v>954</v>
      </c>
      <c r="C261" t="s">
        <v>668</v>
      </c>
      <c r="D261" t="s">
        <v>1085</v>
      </c>
      <c r="E261" s="87" t="s">
        <v>1086</v>
      </c>
      <c r="F261" s="88">
        <v>282</v>
      </c>
    </row>
    <row r="262" spans="1:6">
      <c r="A262" s="81">
        <v>259</v>
      </c>
      <c r="B262" t="s">
        <v>954</v>
      </c>
      <c r="C262" t="s">
        <v>671</v>
      </c>
      <c r="D262" t="s">
        <v>1087</v>
      </c>
      <c r="E262" s="87" t="s">
        <v>1088</v>
      </c>
      <c r="F262" s="88">
        <v>283</v>
      </c>
    </row>
    <row r="263" spans="1:6">
      <c r="A263" s="81">
        <v>260</v>
      </c>
      <c r="B263" t="s">
        <v>954</v>
      </c>
      <c r="C263" t="s">
        <v>674</v>
      </c>
      <c r="D263" t="s">
        <v>1089</v>
      </c>
      <c r="E263" s="87" t="s">
        <v>1090</v>
      </c>
      <c r="F263" s="88">
        <v>284</v>
      </c>
    </row>
    <row r="264" spans="1:6">
      <c r="A264" s="81">
        <v>261</v>
      </c>
      <c r="B264" t="s">
        <v>954</v>
      </c>
      <c r="C264" t="s">
        <v>677</v>
      </c>
      <c r="D264" t="s">
        <v>1091</v>
      </c>
      <c r="E264" s="87" t="s">
        <v>1092</v>
      </c>
      <c r="F264" s="88">
        <v>285</v>
      </c>
    </row>
    <row r="265" spans="1:6">
      <c r="A265" s="81">
        <v>262</v>
      </c>
      <c r="B265" t="s">
        <v>954</v>
      </c>
      <c r="C265" t="s">
        <v>680</v>
      </c>
      <c r="D265" t="s">
        <v>1093</v>
      </c>
      <c r="E265" s="87" t="s">
        <v>1094</v>
      </c>
      <c r="F265" s="88">
        <v>286</v>
      </c>
    </row>
    <row r="266" spans="1:6">
      <c r="A266" s="81">
        <v>263</v>
      </c>
      <c r="B266" t="s">
        <v>954</v>
      </c>
      <c r="C266" t="s">
        <v>683</v>
      </c>
      <c r="D266" t="s">
        <v>1095</v>
      </c>
      <c r="E266" s="87" t="s">
        <v>1096</v>
      </c>
      <c r="F266" s="88">
        <v>287</v>
      </c>
    </row>
    <row r="267" spans="1:6">
      <c r="A267" s="81">
        <v>264</v>
      </c>
      <c r="B267" t="s">
        <v>954</v>
      </c>
      <c r="C267" t="s">
        <v>686</v>
      </c>
      <c r="D267" t="s">
        <v>1097</v>
      </c>
      <c r="E267" s="87" t="s">
        <v>1098</v>
      </c>
      <c r="F267" s="88">
        <v>288</v>
      </c>
    </row>
    <row r="268" spans="1:6">
      <c r="A268" s="81">
        <v>265</v>
      </c>
      <c r="B268" t="s">
        <v>954</v>
      </c>
      <c r="C268" t="s">
        <v>689</v>
      </c>
      <c r="D268" t="s">
        <v>1099</v>
      </c>
      <c r="E268" s="87" t="s">
        <v>1100</v>
      </c>
      <c r="F268" s="88">
        <v>290</v>
      </c>
    </row>
    <row r="269" spans="1:6">
      <c r="A269" s="81">
        <v>266</v>
      </c>
      <c r="B269" t="s">
        <v>954</v>
      </c>
      <c r="C269" t="s">
        <v>692</v>
      </c>
      <c r="D269" t="s">
        <v>1101</v>
      </c>
      <c r="E269" s="87" t="s">
        <v>1102</v>
      </c>
      <c r="F269" s="88">
        <v>291</v>
      </c>
    </row>
    <row r="270" spans="1:6">
      <c r="A270" s="81">
        <v>267</v>
      </c>
      <c r="B270" t="s">
        <v>954</v>
      </c>
      <c r="C270" t="s">
        <v>695</v>
      </c>
      <c r="D270" t="s">
        <v>1103</v>
      </c>
      <c r="E270" s="87" t="s">
        <v>1104</v>
      </c>
      <c r="F270" s="88">
        <v>292</v>
      </c>
    </row>
    <row r="271" spans="1:6">
      <c r="A271" s="81">
        <v>268</v>
      </c>
      <c r="B271" t="s">
        <v>954</v>
      </c>
      <c r="C271" t="s">
        <v>698</v>
      </c>
      <c r="D271" t="s">
        <v>1105</v>
      </c>
      <c r="E271" s="87" t="s">
        <v>1106</v>
      </c>
      <c r="F271" s="88">
        <v>293</v>
      </c>
    </row>
    <row r="272" spans="1:6">
      <c r="A272" s="81">
        <v>269</v>
      </c>
      <c r="B272" t="s">
        <v>954</v>
      </c>
      <c r="C272" t="s">
        <v>701</v>
      </c>
      <c r="D272" t="s">
        <v>1107</v>
      </c>
      <c r="E272" s="87" t="s">
        <v>1108</v>
      </c>
      <c r="F272" s="88">
        <v>294</v>
      </c>
    </row>
    <row r="273" spans="1:6">
      <c r="A273" s="81">
        <v>270</v>
      </c>
      <c r="B273" t="s">
        <v>954</v>
      </c>
      <c r="C273" t="s">
        <v>704</v>
      </c>
      <c r="D273" t="s">
        <v>1109</v>
      </c>
      <c r="E273" s="87" t="s">
        <v>1110</v>
      </c>
      <c r="F273" s="88">
        <v>295</v>
      </c>
    </row>
    <row r="274" spans="1:6">
      <c r="A274" s="81">
        <v>271</v>
      </c>
      <c r="B274" t="s">
        <v>954</v>
      </c>
      <c r="C274" t="s">
        <v>707</v>
      </c>
      <c r="D274" t="s">
        <v>1111</v>
      </c>
      <c r="E274" s="87" t="s">
        <v>1112</v>
      </c>
      <c r="F274" s="88">
        <v>296</v>
      </c>
    </row>
    <row r="275" spans="1:6">
      <c r="A275" s="81">
        <v>272</v>
      </c>
      <c r="B275" t="s">
        <v>954</v>
      </c>
      <c r="C275" t="s">
        <v>710</v>
      </c>
      <c r="D275" t="s">
        <v>1113</v>
      </c>
      <c r="E275" s="87" t="s">
        <v>1114</v>
      </c>
      <c r="F275" s="88">
        <v>297</v>
      </c>
    </row>
    <row r="276" spans="1:6">
      <c r="A276" s="81">
        <v>273</v>
      </c>
      <c r="B276" t="s">
        <v>954</v>
      </c>
      <c r="C276" t="s">
        <v>713</v>
      </c>
      <c r="D276" t="s">
        <v>1115</v>
      </c>
      <c r="E276" s="87" t="s">
        <v>1116</v>
      </c>
      <c r="F276" s="88">
        <v>298</v>
      </c>
    </row>
    <row r="277" spans="1:6">
      <c r="A277" s="81">
        <v>274</v>
      </c>
      <c r="B277" t="s">
        <v>954</v>
      </c>
      <c r="C277" t="s">
        <v>716</v>
      </c>
      <c r="D277" t="s">
        <v>1117</v>
      </c>
      <c r="E277" s="87" t="s">
        <v>1118</v>
      </c>
      <c r="F277" s="88">
        <v>299</v>
      </c>
    </row>
    <row r="278" spans="1:6">
      <c r="A278" s="81">
        <v>275</v>
      </c>
      <c r="B278" t="s">
        <v>954</v>
      </c>
      <c r="C278" t="s">
        <v>719</v>
      </c>
      <c r="D278" t="s">
        <v>1119</v>
      </c>
      <c r="E278" s="87" t="s">
        <v>1120</v>
      </c>
      <c r="F278" s="88">
        <v>300</v>
      </c>
    </row>
    <row r="279" spans="1:6">
      <c r="A279" s="81">
        <v>276</v>
      </c>
      <c r="B279" t="s">
        <v>954</v>
      </c>
      <c r="C279" t="s">
        <v>722</v>
      </c>
      <c r="D279" t="s">
        <v>1121</v>
      </c>
      <c r="E279" s="87" t="s">
        <v>1122</v>
      </c>
      <c r="F279" s="88">
        <v>301</v>
      </c>
    </row>
    <row r="280" spans="1:6">
      <c r="A280" s="81">
        <v>277</v>
      </c>
      <c r="B280" t="s">
        <v>954</v>
      </c>
      <c r="C280" t="s">
        <v>725</v>
      </c>
      <c r="D280" t="s">
        <v>1123</v>
      </c>
      <c r="E280" s="87" t="s">
        <v>1124</v>
      </c>
      <c r="F280" s="88">
        <v>303</v>
      </c>
    </row>
    <row r="281" spans="1:6">
      <c r="A281" s="81">
        <v>278</v>
      </c>
      <c r="B281" t="s">
        <v>954</v>
      </c>
      <c r="C281" t="s">
        <v>728</v>
      </c>
      <c r="D281" t="s">
        <v>1125</v>
      </c>
      <c r="E281" s="87" t="s">
        <v>1126</v>
      </c>
      <c r="F281" s="88">
        <v>304</v>
      </c>
    </row>
    <row r="282" spans="1:6">
      <c r="A282" s="81">
        <v>279</v>
      </c>
      <c r="B282" t="s">
        <v>954</v>
      </c>
      <c r="C282" t="s">
        <v>731</v>
      </c>
      <c r="D282" t="s">
        <v>1127</v>
      </c>
      <c r="E282" s="87" t="s">
        <v>1128</v>
      </c>
      <c r="F282" s="88">
        <v>305</v>
      </c>
    </row>
    <row r="283" spans="1:6">
      <c r="A283" s="81">
        <v>280</v>
      </c>
      <c r="B283" t="s">
        <v>954</v>
      </c>
      <c r="C283" t="s">
        <v>734</v>
      </c>
      <c r="D283" t="s">
        <v>1129</v>
      </c>
      <c r="E283" s="87" t="s">
        <v>1130</v>
      </c>
      <c r="F283" s="88">
        <v>306</v>
      </c>
    </row>
    <row r="284" spans="1:6">
      <c r="A284" s="81">
        <v>281</v>
      </c>
      <c r="B284" t="s">
        <v>954</v>
      </c>
      <c r="C284" t="s">
        <v>737</v>
      </c>
      <c r="D284" t="s">
        <v>1131</v>
      </c>
      <c r="E284" s="87" t="s">
        <v>1132</v>
      </c>
      <c r="F284" s="88">
        <v>307</v>
      </c>
    </row>
    <row r="285" spans="1:6">
      <c r="A285" s="81">
        <v>282</v>
      </c>
      <c r="B285" t="s">
        <v>954</v>
      </c>
      <c r="C285" t="s">
        <v>740</v>
      </c>
      <c r="D285" t="s">
        <v>1133</v>
      </c>
      <c r="E285" s="87" t="s">
        <v>1134</v>
      </c>
      <c r="F285" s="88">
        <v>308</v>
      </c>
    </row>
    <row r="286" spans="1:6">
      <c r="A286" s="81">
        <v>283</v>
      </c>
      <c r="B286" t="s">
        <v>954</v>
      </c>
      <c r="C286" t="s">
        <v>743</v>
      </c>
      <c r="D286" t="s">
        <v>1135</v>
      </c>
      <c r="E286" s="87" t="s">
        <v>1136</v>
      </c>
      <c r="F286" s="88">
        <v>309</v>
      </c>
    </row>
    <row r="287" spans="1:6">
      <c r="A287" s="81">
        <v>284</v>
      </c>
      <c r="B287" t="s">
        <v>954</v>
      </c>
      <c r="C287" t="s">
        <v>746</v>
      </c>
      <c r="D287" t="s">
        <v>1137</v>
      </c>
      <c r="E287" s="87" t="s">
        <v>1138</v>
      </c>
      <c r="F287" s="88">
        <v>310</v>
      </c>
    </row>
    <row r="288" spans="1:6">
      <c r="A288" s="81">
        <v>285</v>
      </c>
      <c r="B288" t="s">
        <v>954</v>
      </c>
      <c r="C288" t="s">
        <v>749</v>
      </c>
      <c r="D288" t="s">
        <v>1139</v>
      </c>
      <c r="E288" s="87" t="s">
        <v>1140</v>
      </c>
      <c r="F288" s="88">
        <v>311</v>
      </c>
    </row>
    <row r="289" spans="1:6">
      <c r="A289" s="81">
        <v>286</v>
      </c>
      <c r="B289" t="s">
        <v>954</v>
      </c>
      <c r="C289" t="s">
        <v>752</v>
      </c>
      <c r="D289" t="s">
        <v>1141</v>
      </c>
      <c r="E289" s="87" t="s">
        <v>1142</v>
      </c>
      <c r="F289" s="88">
        <v>312</v>
      </c>
    </row>
    <row r="290" spans="1:6">
      <c r="A290" s="81">
        <v>287</v>
      </c>
      <c r="B290" t="s">
        <v>954</v>
      </c>
      <c r="C290" t="s">
        <v>755</v>
      </c>
      <c r="D290" t="s">
        <v>1143</v>
      </c>
      <c r="E290" s="87" t="s">
        <v>1144</v>
      </c>
      <c r="F290" s="88">
        <v>313</v>
      </c>
    </row>
    <row r="291" spans="1:6">
      <c r="A291" s="20">
        <v>288</v>
      </c>
      <c r="B291" s="18" t="s">
        <v>954</v>
      </c>
      <c r="C291" s="18" t="s">
        <v>758</v>
      </c>
      <c r="D291" s="18" t="s">
        <v>1145</v>
      </c>
      <c r="E291" s="89" t="s">
        <v>1146</v>
      </c>
      <c r="F291" s="90">
        <v>314</v>
      </c>
    </row>
    <row r="292" spans="1:6">
      <c r="A292" s="81">
        <v>289</v>
      </c>
      <c r="B292" t="s">
        <v>1147</v>
      </c>
      <c r="C292" t="s">
        <v>566</v>
      </c>
      <c r="D292" t="s">
        <v>1148</v>
      </c>
      <c r="E292" s="87" t="s">
        <v>1149</v>
      </c>
      <c r="F292" s="88">
        <v>318</v>
      </c>
    </row>
    <row r="293" spans="1:6">
      <c r="A293" s="81">
        <v>290</v>
      </c>
      <c r="B293" t="s">
        <v>1147</v>
      </c>
      <c r="C293" t="s">
        <v>568</v>
      </c>
      <c r="D293" t="s">
        <v>1150</v>
      </c>
      <c r="E293" s="87" t="s">
        <v>1151</v>
      </c>
      <c r="F293" s="88">
        <v>319</v>
      </c>
    </row>
    <row r="294" spans="1:6">
      <c r="A294" s="81">
        <v>291</v>
      </c>
      <c r="B294" t="s">
        <v>1147</v>
      </c>
      <c r="C294" t="s">
        <v>569</v>
      </c>
      <c r="D294" t="s">
        <v>1152</v>
      </c>
      <c r="E294" s="87" t="s">
        <v>1153</v>
      </c>
      <c r="F294" s="88">
        <v>320</v>
      </c>
    </row>
    <row r="295" spans="1:6">
      <c r="A295" s="81">
        <v>292</v>
      </c>
      <c r="B295" t="s">
        <v>1147</v>
      </c>
      <c r="C295" t="s">
        <v>570</v>
      </c>
      <c r="D295" t="s">
        <v>1154</v>
      </c>
      <c r="E295" s="87" t="s">
        <v>1155</v>
      </c>
      <c r="F295" s="88">
        <v>321</v>
      </c>
    </row>
    <row r="296" spans="1:6">
      <c r="A296" s="81">
        <v>293</v>
      </c>
      <c r="B296" t="s">
        <v>1147</v>
      </c>
      <c r="C296" t="s">
        <v>571</v>
      </c>
      <c r="D296" t="s">
        <v>1156</v>
      </c>
      <c r="E296" s="87" t="s">
        <v>1157</v>
      </c>
      <c r="F296" s="88">
        <v>322</v>
      </c>
    </row>
    <row r="297" spans="1:6">
      <c r="A297" s="81">
        <v>294</v>
      </c>
      <c r="B297" t="s">
        <v>1147</v>
      </c>
      <c r="C297" t="s">
        <v>572</v>
      </c>
      <c r="D297" t="s">
        <v>1158</v>
      </c>
      <c r="E297" s="87" t="s">
        <v>1159</v>
      </c>
      <c r="F297" s="88">
        <v>323</v>
      </c>
    </row>
    <row r="298" spans="1:6">
      <c r="A298" s="81">
        <v>295</v>
      </c>
      <c r="B298" t="s">
        <v>1147</v>
      </c>
      <c r="C298" t="s">
        <v>573</v>
      </c>
      <c r="D298" t="s">
        <v>1160</v>
      </c>
      <c r="E298" s="87" t="s">
        <v>1161</v>
      </c>
      <c r="F298" s="88">
        <v>324</v>
      </c>
    </row>
    <row r="299" spans="1:6">
      <c r="A299" s="81">
        <v>296</v>
      </c>
      <c r="B299" t="s">
        <v>1147</v>
      </c>
      <c r="C299" t="s">
        <v>574</v>
      </c>
      <c r="D299" t="s">
        <v>1162</v>
      </c>
      <c r="E299" s="87" t="s">
        <v>1163</v>
      </c>
      <c r="F299" s="88">
        <v>325</v>
      </c>
    </row>
    <row r="300" spans="1:6">
      <c r="A300" s="81">
        <v>297</v>
      </c>
      <c r="B300" t="s">
        <v>1147</v>
      </c>
      <c r="C300" t="s">
        <v>575</v>
      </c>
      <c r="D300" t="s">
        <v>1164</v>
      </c>
      <c r="E300" s="87" t="s">
        <v>1165</v>
      </c>
      <c r="F300" s="88">
        <v>326</v>
      </c>
    </row>
    <row r="301" spans="1:6">
      <c r="A301" s="81">
        <v>298</v>
      </c>
      <c r="B301" t="s">
        <v>1147</v>
      </c>
      <c r="C301" t="s">
        <v>576</v>
      </c>
      <c r="D301" t="s">
        <v>1166</v>
      </c>
      <c r="E301" s="87" t="s">
        <v>1167</v>
      </c>
      <c r="F301" s="88">
        <v>327</v>
      </c>
    </row>
    <row r="302" spans="1:6">
      <c r="A302" s="81">
        <v>299</v>
      </c>
      <c r="B302" t="s">
        <v>1147</v>
      </c>
      <c r="C302" t="s">
        <v>577</v>
      </c>
      <c r="D302" t="s">
        <v>1168</v>
      </c>
      <c r="E302" s="87" t="s">
        <v>1169</v>
      </c>
      <c r="F302" s="88">
        <v>328</v>
      </c>
    </row>
    <row r="303" spans="1:6">
      <c r="A303" s="81">
        <v>300</v>
      </c>
      <c r="B303" t="s">
        <v>1147</v>
      </c>
      <c r="C303" t="s">
        <v>578</v>
      </c>
      <c r="D303" t="s">
        <v>1170</v>
      </c>
      <c r="E303" s="87" t="s">
        <v>1171</v>
      </c>
      <c r="F303" s="88">
        <v>329</v>
      </c>
    </row>
    <row r="304" spans="1:6">
      <c r="A304" s="81">
        <v>301</v>
      </c>
      <c r="B304" t="s">
        <v>1147</v>
      </c>
      <c r="C304" t="s">
        <v>579</v>
      </c>
      <c r="D304" t="s">
        <v>1172</v>
      </c>
      <c r="E304" s="87" t="s">
        <v>1173</v>
      </c>
      <c r="F304" s="88">
        <v>331</v>
      </c>
    </row>
    <row r="305" spans="1:6">
      <c r="A305" s="81">
        <v>302</v>
      </c>
      <c r="B305" t="s">
        <v>1147</v>
      </c>
      <c r="C305" t="s">
        <v>580</v>
      </c>
      <c r="D305" t="s">
        <v>1174</v>
      </c>
      <c r="E305" s="87" t="s">
        <v>1175</v>
      </c>
      <c r="F305" s="88">
        <v>332</v>
      </c>
    </row>
    <row r="306" spans="1:6">
      <c r="A306" s="81">
        <v>303</v>
      </c>
      <c r="B306" t="s">
        <v>1147</v>
      </c>
      <c r="C306" t="s">
        <v>581</v>
      </c>
      <c r="D306" t="s">
        <v>1176</v>
      </c>
      <c r="E306" s="87" t="s">
        <v>1177</v>
      </c>
      <c r="F306" s="88">
        <v>333</v>
      </c>
    </row>
    <row r="307" spans="1:6">
      <c r="A307" s="81">
        <v>304</v>
      </c>
      <c r="B307" t="s">
        <v>1147</v>
      </c>
      <c r="C307" t="s">
        <v>582</v>
      </c>
      <c r="D307" t="s">
        <v>1178</v>
      </c>
      <c r="E307" s="87" t="s">
        <v>1179</v>
      </c>
      <c r="F307" s="88">
        <v>334</v>
      </c>
    </row>
    <row r="308" spans="1:6">
      <c r="A308" s="81">
        <v>305</v>
      </c>
      <c r="B308" t="s">
        <v>1147</v>
      </c>
      <c r="C308" t="s">
        <v>583</v>
      </c>
      <c r="D308" t="s">
        <v>1180</v>
      </c>
      <c r="E308" s="87" t="s">
        <v>1181</v>
      </c>
      <c r="F308" s="88">
        <v>335</v>
      </c>
    </row>
    <row r="309" spans="1:6">
      <c r="A309" s="81">
        <v>306</v>
      </c>
      <c r="B309" t="s">
        <v>1147</v>
      </c>
      <c r="C309" t="s">
        <v>584</v>
      </c>
      <c r="D309" t="s">
        <v>1182</v>
      </c>
      <c r="E309" s="87" t="s">
        <v>1183</v>
      </c>
      <c r="F309" s="88">
        <v>336</v>
      </c>
    </row>
    <row r="310" spans="1:6">
      <c r="A310" s="81">
        <v>307</v>
      </c>
      <c r="B310" t="s">
        <v>1147</v>
      </c>
      <c r="C310" t="s">
        <v>585</v>
      </c>
      <c r="D310" t="s">
        <v>1184</v>
      </c>
      <c r="E310" s="87" t="s">
        <v>1185</v>
      </c>
      <c r="F310" s="88">
        <v>337</v>
      </c>
    </row>
    <row r="311" spans="1:6">
      <c r="A311" s="81">
        <v>308</v>
      </c>
      <c r="B311" t="s">
        <v>1147</v>
      </c>
      <c r="C311" t="s">
        <v>586</v>
      </c>
      <c r="D311" t="s">
        <v>1186</v>
      </c>
      <c r="E311" s="87" t="s">
        <v>1187</v>
      </c>
      <c r="F311" s="88">
        <v>338</v>
      </c>
    </row>
    <row r="312" spans="1:6">
      <c r="A312" s="81">
        <v>309</v>
      </c>
      <c r="B312" t="s">
        <v>1147</v>
      </c>
      <c r="C312" t="s">
        <v>587</v>
      </c>
      <c r="D312" t="s">
        <v>1188</v>
      </c>
      <c r="E312" s="87" t="s">
        <v>1189</v>
      </c>
      <c r="F312" s="88">
        <v>339</v>
      </c>
    </row>
    <row r="313" spans="1:6">
      <c r="A313" s="81">
        <v>310</v>
      </c>
      <c r="B313" t="s">
        <v>1147</v>
      </c>
      <c r="C313" t="s">
        <v>588</v>
      </c>
      <c r="D313" t="s">
        <v>1190</v>
      </c>
      <c r="E313" s="87" t="s">
        <v>1191</v>
      </c>
      <c r="F313" s="88">
        <v>340</v>
      </c>
    </row>
    <row r="314" spans="1:6">
      <c r="A314" s="81">
        <v>311</v>
      </c>
      <c r="B314" t="s">
        <v>1147</v>
      </c>
      <c r="C314" t="s">
        <v>589</v>
      </c>
      <c r="D314" t="s">
        <v>1192</v>
      </c>
      <c r="E314" s="87" t="s">
        <v>1193</v>
      </c>
      <c r="F314" s="88">
        <v>341</v>
      </c>
    </row>
    <row r="315" spans="1:6">
      <c r="A315" s="81">
        <v>312</v>
      </c>
      <c r="B315" t="s">
        <v>1147</v>
      </c>
      <c r="C315" t="s">
        <v>590</v>
      </c>
      <c r="D315" t="s">
        <v>1194</v>
      </c>
      <c r="E315" s="87" t="s">
        <v>1195</v>
      </c>
      <c r="F315" s="88">
        <v>342</v>
      </c>
    </row>
    <row r="316" spans="1:6">
      <c r="A316" s="81">
        <v>313</v>
      </c>
      <c r="B316" t="s">
        <v>1147</v>
      </c>
      <c r="C316" t="s">
        <v>591</v>
      </c>
      <c r="D316" t="s">
        <v>1196</v>
      </c>
      <c r="E316" s="87" t="s">
        <v>1197</v>
      </c>
      <c r="F316" s="88">
        <v>344</v>
      </c>
    </row>
    <row r="317" spans="1:6">
      <c r="A317" s="81">
        <v>314</v>
      </c>
      <c r="B317" t="s">
        <v>1147</v>
      </c>
      <c r="C317" t="s">
        <v>592</v>
      </c>
      <c r="D317" t="s">
        <v>1198</v>
      </c>
      <c r="E317" s="87" t="s">
        <v>1199</v>
      </c>
      <c r="F317" s="88">
        <v>345</v>
      </c>
    </row>
    <row r="318" spans="1:6">
      <c r="A318" s="81">
        <v>315</v>
      </c>
      <c r="B318" t="s">
        <v>1147</v>
      </c>
      <c r="C318" t="s">
        <v>593</v>
      </c>
      <c r="D318" t="s">
        <v>1200</v>
      </c>
      <c r="E318" s="87" t="s">
        <v>1201</v>
      </c>
      <c r="F318" s="88">
        <v>346</v>
      </c>
    </row>
    <row r="319" spans="1:6">
      <c r="A319" s="81">
        <v>316</v>
      </c>
      <c r="B319" t="s">
        <v>1147</v>
      </c>
      <c r="C319" t="s">
        <v>594</v>
      </c>
      <c r="D319" t="s">
        <v>1202</v>
      </c>
      <c r="E319" s="87" t="s">
        <v>1203</v>
      </c>
      <c r="F319" s="88">
        <v>347</v>
      </c>
    </row>
    <row r="320" spans="1:6">
      <c r="A320" s="81">
        <v>317</v>
      </c>
      <c r="B320" t="s">
        <v>1147</v>
      </c>
      <c r="C320" t="s">
        <v>595</v>
      </c>
      <c r="D320" t="s">
        <v>1204</v>
      </c>
      <c r="E320" s="87" t="s">
        <v>1205</v>
      </c>
      <c r="F320" s="88">
        <v>348</v>
      </c>
    </row>
    <row r="321" spans="1:6">
      <c r="A321" s="81">
        <v>318</v>
      </c>
      <c r="B321" t="s">
        <v>1147</v>
      </c>
      <c r="C321" t="s">
        <v>596</v>
      </c>
      <c r="D321" t="s">
        <v>1206</v>
      </c>
      <c r="E321" s="87" t="s">
        <v>1207</v>
      </c>
      <c r="F321" s="88">
        <v>349</v>
      </c>
    </row>
    <row r="322" spans="1:6">
      <c r="A322" s="81">
        <v>319</v>
      </c>
      <c r="B322" t="s">
        <v>1147</v>
      </c>
      <c r="C322" t="s">
        <v>597</v>
      </c>
      <c r="D322" t="s">
        <v>1208</v>
      </c>
      <c r="E322" s="87" t="s">
        <v>1209</v>
      </c>
      <c r="F322" s="88">
        <v>350</v>
      </c>
    </row>
    <row r="323" spans="1:6">
      <c r="A323" s="81">
        <v>320</v>
      </c>
      <c r="B323" t="s">
        <v>1147</v>
      </c>
      <c r="C323" t="s">
        <v>598</v>
      </c>
      <c r="D323" t="s">
        <v>1210</v>
      </c>
      <c r="E323" s="87" t="s">
        <v>1211</v>
      </c>
      <c r="F323" s="88">
        <v>351</v>
      </c>
    </row>
    <row r="324" spans="1:6">
      <c r="A324" s="81">
        <v>321</v>
      </c>
      <c r="B324" t="s">
        <v>1147</v>
      </c>
      <c r="C324" t="s">
        <v>599</v>
      </c>
      <c r="D324" t="s">
        <v>1212</v>
      </c>
      <c r="E324" s="87" t="s">
        <v>1213</v>
      </c>
      <c r="F324" s="88">
        <v>352</v>
      </c>
    </row>
    <row r="325" spans="1:6">
      <c r="A325" s="81">
        <v>322</v>
      </c>
      <c r="B325" t="s">
        <v>1147</v>
      </c>
      <c r="C325" t="s">
        <v>600</v>
      </c>
      <c r="D325" t="s">
        <v>1214</v>
      </c>
      <c r="E325" s="87" t="s">
        <v>1215</v>
      </c>
      <c r="F325" s="88">
        <v>353</v>
      </c>
    </row>
    <row r="326" spans="1:6">
      <c r="A326" s="81">
        <v>323</v>
      </c>
      <c r="B326" t="s">
        <v>1147</v>
      </c>
      <c r="C326" t="s">
        <v>601</v>
      </c>
      <c r="D326" t="s">
        <v>1216</v>
      </c>
      <c r="E326" s="87" t="s">
        <v>1217</v>
      </c>
      <c r="F326" s="88">
        <v>354</v>
      </c>
    </row>
    <row r="327" spans="1:6">
      <c r="A327" s="81">
        <v>324</v>
      </c>
      <c r="B327" t="s">
        <v>1147</v>
      </c>
      <c r="C327" t="s">
        <v>602</v>
      </c>
      <c r="D327" t="s">
        <v>1218</v>
      </c>
      <c r="E327" s="87" t="s">
        <v>1219</v>
      </c>
      <c r="F327" s="88">
        <v>355</v>
      </c>
    </row>
    <row r="328" spans="1:6">
      <c r="A328" s="81">
        <v>325</v>
      </c>
      <c r="B328" t="s">
        <v>1147</v>
      </c>
      <c r="C328" t="s">
        <v>603</v>
      </c>
      <c r="D328" t="s">
        <v>1220</v>
      </c>
      <c r="E328" s="87" t="s">
        <v>1221</v>
      </c>
      <c r="F328" s="88">
        <v>357</v>
      </c>
    </row>
    <row r="329" spans="1:6">
      <c r="A329" s="81">
        <v>326</v>
      </c>
      <c r="B329" t="s">
        <v>1147</v>
      </c>
      <c r="C329" t="s">
        <v>604</v>
      </c>
      <c r="D329" t="s">
        <v>1222</v>
      </c>
      <c r="E329" s="87" t="s">
        <v>1223</v>
      </c>
      <c r="F329" s="88">
        <v>358</v>
      </c>
    </row>
    <row r="330" spans="1:6">
      <c r="A330" s="81">
        <v>327</v>
      </c>
      <c r="B330" t="s">
        <v>1147</v>
      </c>
      <c r="C330" t="s">
        <v>605</v>
      </c>
      <c r="D330" t="s">
        <v>1224</v>
      </c>
      <c r="E330" s="87" t="s">
        <v>1225</v>
      </c>
      <c r="F330" s="88">
        <v>359</v>
      </c>
    </row>
    <row r="331" spans="1:6">
      <c r="A331" s="81">
        <v>328</v>
      </c>
      <c r="B331" t="s">
        <v>1147</v>
      </c>
      <c r="C331" t="s">
        <v>606</v>
      </c>
      <c r="D331" t="s">
        <v>1226</v>
      </c>
      <c r="E331" s="87" t="s">
        <v>1227</v>
      </c>
      <c r="F331" s="88">
        <v>360</v>
      </c>
    </row>
    <row r="332" spans="1:6">
      <c r="A332" s="81">
        <v>329</v>
      </c>
      <c r="B332" t="s">
        <v>1147</v>
      </c>
      <c r="C332" t="s">
        <v>607</v>
      </c>
      <c r="D332" t="s">
        <v>1228</v>
      </c>
      <c r="E332" s="87" t="s">
        <v>1229</v>
      </c>
      <c r="F332" s="88">
        <v>361</v>
      </c>
    </row>
    <row r="333" spans="1:6">
      <c r="A333" s="81">
        <v>330</v>
      </c>
      <c r="B333" t="s">
        <v>1147</v>
      </c>
      <c r="C333" t="s">
        <v>608</v>
      </c>
      <c r="D333" t="s">
        <v>1230</v>
      </c>
      <c r="E333" s="87" t="s">
        <v>1231</v>
      </c>
      <c r="F333" s="88">
        <v>362</v>
      </c>
    </row>
    <row r="334" spans="1:6">
      <c r="A334" s="81">
        <v>331</v>
      </c>
      <c r="B334" t="s">
        <v>1147</v>
      </c>
      <c r="C334" t="s">
        <v>609</v>
      </c>
      <c r="D334" t="s">
        <v>1232</v>
      </c>
      <c r="E334" s="87" t="s">
        <v>1233</v>
      </c>
      <c r="F334" s="88">
        <v>363</v>
      </c>
    </row>
    <row r="335" spans="1:6">
      <c r="A335" s="81">
        <v>332</v>
      </c>
      <c r="B335" t="s">
        <v>1147</v>
      </c>
      <c r="C335" t="s">
        <v>610</v>
      </c>
      <c r="D335" t="s">
        <v>1234</v>
      </c>
      <c r="E335" s="87" t="s">
        <v>1235</v>
      </c>
      <c r="F335" s="88">
        <v>364</v>
      </c>
    </row>
    <row r="336" spans="1:6">
      <c r="A336" s="81">
        <v>333</v>
      </c>
      <c r="B336" t="s">
        <v>1147</v>
      </c>
      <c r="C336" t="s">
        <v>611</v>
      </c>
      <c r="D336" t="s">
        <v>1236</v>
      </c>
      <c r="E336" s="87" t="s">
        <v>1237</v>
      </c>
      <c r="F336" s="88">
        <v>365</v>
      </c>
    </row>
    <row r="337" spans="1:6">
      <c r="A337" s="81">
        <v>334</v>
      </c>
      <c r="B337" t="s">
        <v>1147</v>
      </c>
      <c r="C337" t="s">
        <v>612</v>
      </c>
      <c r="D337" t="s">
        <v>1238</v>
      </c>
      <c r="E337" s="87" t="s">
        <v>1239</v>
      </c>
      <c r="F337" s="88">
        <v>366</v>
      </c>
    </row>
    <row r="338" spans="1:6">
      <c r="A338" s="81">
        <v>335</v>
      </c>
      <c r="B338" t="s">
        <v>1147</v>
      </c>
      <c r="C338" t="s">
        <v>613</v>
      </c>
      <c r="D338" t="s">
        <v>1240</v>
      </c>
      <c r="E338" s="87" t="s">
        <v>1241</v>
      </c>
      <c r="F338" s="88">
        <v>367</v>
      </c>
    </row>
    <row r="339" spans="1:6">
      <c r="A339" s="81">
        <v>336</v>
      </c>
      <c r="B339" t="s">
        <v>1147</v>
      </c>
      <c r="C339" t="s">
        <v>614</v>
      </c>
      <c r="D339" t="s">
        <v>1242</v>
      </c>
      <c r="E339" s="87" t="s">
        <v>1243</v>
      </c>
      <c r="F339" s="88">
        <v>368</v>
      </c>
    </row>
    <row r="340" spans="1:6">
      <c r="A340" s="81">
        <v>337</v>
      </c>
      <c r="B340" t="s">
        <v>1147</v>
      </c>
      <c r="C340" t="s">
        <v>617</v>
      </c>
      <c r="D340" t="s">
        <v>1244</v>
      </c>
      <c r="E340" s="87" t="s">
        <v>1245</v>
      </c>
      <c r="F340" s="88">
        <v>370</v>
      </c>
    </row>
    <row r="341" spans="1:6">
      <c r="A341" s="81">
        <v>338</v>
      </c>
      <c r="B341" t="s">
        <v>1147</v>
      </c>
      <c r="C341" t="s">
        <v>620</v>
      </c>
      <c r="D341" t="s">
        <v>1246</v>
      </c>
      <c r="E341" s="87" t="s">
        <v>1247</v>
      </c>
      <c r="F341" s="88">
        <v>371</v>
      </c>
    </row>
    <row r="342" spans="1:6">
      <c r="A342" s="81">
        <v>339</v>
      </c>
      <c r="B342" t="s">
        <v>1147</v>
      </c>
      <c r="C342" t="s">
        <v>623</v>
      </c>
      <c r="D342" t="s">
        <v>1248</v>
      </c>
      <c r="E342" s="87" t="s">
        <v>1249</v>
      </c>
      <c r="F342" s="88">
        <v>372</v>
      </c>
    </row>
    <row r="343" spans="1:6">
      <c r="A343" s="81">
        <v>340</v>
      </c>
      <c r="B343" t="s">
        <v>1147</v>
      </c>
      <c r="C343" t="s">
        <v>626</v>
      </c>
      <c r="D343" t="s">
        <v>1250</v>
      </c>
      <c r="E343" s="87" t="s">
        <v>1251</v>
      </c>
      <c r="F343" s="88">
        <v>373</v>
      </c>
    </row>
    <row r="344" spans="1:6">
      <c r="A344" s="81">
        <v>341</v>
      </c>
      <c r="B344" t="s">
        <v>1147</v>
      </c>
      <c r="C344" t="s">
        <v>629</v>
      </c>
      <c r="D344" t="s">
        <v>1252</v>
      </c>
      <c r="E344" s="87" t="s">
        <v>1253</v>
      </c>
      <c r="F344" s="88">
        <v>374</v>
      </c>
    </row>
    <row r="345" spans="1:6">
      <c r="A345" s="81">
        <v>342</v>
      </c>
      <c r="B345" t="s">
        <v>1147</v>
      </c>
      <c r="C345" t="s">
        <v>632</v>
      </c>
      <c r="D345" t="s">
        <v>1254</v>
      </c>
      <c r="E345" s="87" t="s">
        <v>1255</v>
      </c>
      <c r="F345" s="88">
        <v>375</v>
      </c>
    </row>
    <row r="346" spans="1:6">
      <c r="A346" s="81">
        <v>343</v>
      </c>
      <c r="B346" t="s">
        <v>1147</v>
      </c>
      <c r="C346" t="s">
        <v>635</v>
      </c>
      <c r="D346" t="s">
        <v>1256</v>
      </c>
      <c r="E346" s="87" t="s">
        <v>1257</v>
      </c>
      <c r="F346" s="88">
        <v>376</v>
      </c>
    </row>
    <row r="347" spans="1:6">
      <c r="A347" s="81">
        <v>344</v>
      </c>
      <c r="B347" t="s">
        <v>1147</v>
      </c>
      <c r="C347" t="s">
        <v>638</v>
      </c>
      <c r="D347" t="s">
        <v>1258</v>
      </c>
      <c r="E347" s="87" t="s">
        <v>1259</v>
      </c>
      <c r="F347" s="88">
        <v>377</v>
      </c>
    </row>
    <row r="348" spans="1:6">
      <c r="A348" s="81">
        <v>345</v>
      </c>
      <c r="B348" t="s">
        <v>1147</v>
      </c>
      <c r="C348" t="s">
        <v>641</v>
      </c>
      <c r="D348" t="s">
        <v>1260</v>
      </c>
      <c r="E348" s="87" t="s">
        <v>1261</v>
      </c>
      <c r="F348" s="88">
        <v>378</v>
      </c>
    </row>
    <row r="349" spans="1:6">
      <c r="A349" s="81">
        <v>346</v>
      </c>
      <c r="B349" t="s">
        <v>1147</v>
      </c>
      <c r="C349" t="s">
        <v>644</v>
      </c>
      <c r="D349" t="s">
        <v>1262</v>
      </c>
      <c r="E349" s="87" t="s">
        <v>1263</v>
      </c>
      <c r="F349" s="88">
        <v>379</v>
      </c>
    </row>
    <row r="350" spans="1:6">
      <c r="A350" s="81">
        <v>347</v>
      </c>
      <c r="B350" t="s">
        <v>1147</v>
      </c>
      <c r="C350" t="s">
        <v>647</v>
      </c>
      <c r="D350" t="s">
        <v>1264</v>
      </c>
      <c r="E350" s="87" t="s">
        <v>1265</v>
      </c>
      <c r="F350" s="88">
        <v>380</v>
      </c>
    </row>
    <row r="351" spans="1:6">
      <c r="A351" s="81">
        <v>348</v>
      </c>
      <c r="B351" t="s">
        <v>1147</v>
      </c>
      <c r="C351" t="s">
        <v>650</v>
      </c>
      <c r="D351" t="s">
        <v>1266</v>
      </c>
      <c r="E351" s="87" t="s">
        <v>1267</v>
      </c>
      <c r="F351" s="88">
        <v>381</v>
      </c>
    </row>
    <row r="352" spans="1:6">
      <c r="A352" s="81">
        <v>349</v>
      </c>
      <c r="B352" t="s">
        <v>1147</v>
      </c>
      <c r="C352" t="s">
        <v>653</v>
      </c>
      <c r="D352" t="s">
        <v>1268</v>
      </c>
      <c r="E352" s="87" t="s">
        <v>1269</v>
      </c>
      <c r="F352" s="88">
        <v>385</v>
      </c>
    </row>
    <row r="353" spans="1:6">
      <c r="A353" s="81">
        <v>350</v>
      </c>
      <c r="B353" t="s">
        <v>1147</v>
      </c>
      <c r="C353" t="s">
        <v>656</v>
      </c>
      <c r="D353" t="s">
        <v>1270</v>
      </c>
      <c r="E353" s="87" t="s">
        <v>1271</v>
      </c>
      <c r="F353" s="88">
        <v>386</v>
      </c>
    </row>
    <row r="354" spans="1:6">
      <c r="A354" s="81">
        <v>351</v>
      </c>
      <c r="B354" t="s">
        <v>1147</v>
      </c>
      <c r="C354" t="s">
        <v>659</v>
      </c>
      <c r="D354" t="s">
        <v>1272</v>
      </c>
      <c r="E354" s="87" t="s">
        <v>1273</v>
      </c>
      <c r="F354" s="88">
        <v>387</v>
      </c>
    </row>
    <row r="355" spans="1:6">
      <c r="A355" s="81">
        <v>352</v>
      </c>
      <c r="B355" t="s">
        <v>1147</v>
      </c>
      <c r="C355" t="s">
        <v>662</v>
      </c>
      <c r="D355" t="s">
        <v>1274</v>
      </c>
      <c r="E355" s="87" t="s">
        <v>1275</v>
      </c>
      <c r="F355" s="88">
        <v>388</v>
      </c>
    </row>
    <row r="356" spans="1:6">
      <c r="A356" s="81">
        <v>353</v>
      </c>
      <c r="B356" t="s">
        <v>1147</v>
      </c>
      <c r="C356" t="s">
        <v>665</v>
      </c>
      <c r="D356" t="s">
        <v>1276</v>
      </c>
      <c r="E356" s="87" t="s">
        <v>1277</v>
      </c>
      <c r="F356" s="88">
        <v>389</v>
      </c>
    </row>
    <row r="357" spans="1:6">
      <c r="A357" s="81">
        <v>354</v>
      </c>
      <c r="B357" t="s">
        <v>1147</v>
      </c>
      <c r="C357" t="s">
        <v>668</v>
      </c>
      <c r="D357" t="s">
        <v>1278</v>
      </c>
      <c r="E357" s="87" t="s">
        <v>1279</v>
      </c>
      <c r="F357" s="88">
        <v>390</v>
      </c>
    </row>
    <row r="358" spans="1:6">
      <c r="A358" s="81">
        <v>355</v>
      </c>
      <c r="B358" t="s">
        <v>1147</v>
      </c>
      <c r="C358" t="s">
        <v>671</v>
      </c>
      <c r="D358" t="s">
        <v>1280</v>
      </c>
      <c r="E358" s="87" t="s">
        <v>1281</v>
      </c>
      <c r="F358" s="88">
        <v>391</v>
      </c>
    </row>
    <row r="359" spans="1:6">
      <c r="A359" s="81">
        <v>356</v>
      </c>
      <c r="B359" t="s">
        <v>1147</v>
      </c>
      <c r="C359" t="s">
        <v>674</v>
      </c>
      <c r="D359" t="s">
        <v>1282</v>
      </c>
      <c r="E359" s="87" t="s">
        <v>1283</v>
      </c>
      <c r="F359" s="88">
        <v>392</v>
      </c>
    </row>
    <row r="360" spans="1:6">
      <c r="A360" s="81">
        <v>357</v>
      </c>
      <c r="B360" t="s">
        <v>1147</v>
      </c>
      <c r="C360" t="s">
        <v>677</v>
      </c>
      <c r="D360" t="s">
        <v>1284</v>
      </c>
      <c r="E360" s="87" t="s">
        <v>1285</v>
      </c>
      <c r="F360" s="88">
        <v>393</v>
      </c>
    </row>
    <row r="361" spans="1:6">
      <c r="A361" s="81">
        <v>358</v>
      </c>
      <c r="B361" t="s">
        <v>1147</v>
      </c>
      <c r="C361" t="s">
        <v>680</v>
      </c>
      <c r="D361" t="s">
        <v>1286</v>
      </c>
      <c r="E361" s="87" t="s">
        <v>1287</v>
      </c>
      <c r="F361" s="88">
        <v>394</v>
      </c>
    </row>
    <row r="362" spans="1:6">
      <c r="A362" s="81">
        <v>359</v>
      </c>
      <c r="B362" t="s">
        <v>1147</v>
      </c>
      <c r="C362" t="s">
        <v>683</v>
      </c>
      <c r="D362" t="s">
        <v>1288</v>
      </c>
      <c r="E362" s="87" t="s">
        <v>1289</v>
      </c>
      <c r="F362" s="88">
        <v>395</v>
      </c>
    </row>
    <row r="363" spans="1:6">
      <c r="A363" s="81">
        <v>360</v>
      </c>
      <c r="B363" t="s">
        <v>1147</v>
      </c>
      <c r="C363" t="s">
        <v>686</v>
      </c>
      <c r="D363" t="s">
        <v>1290</v>
      </c>
      <c r="E363" s="87" t="s">
        <v>1291</v>
      </c>
      <c r="F363" s="88">
        <v>396</v>
      </c>
    </row>
    <row r="364" spans="1:6">
      <c r="A364" s="81">
        <v>361</v>
      </c>
      <c r="B364" t="s">
        <v>1147</v>
      </c>
      <c r="C364" t="s">
        <v>689</v>
      </c>
      <c r="D364" t="s">
        <v>1292</v>
      </c>
      <c r="E364" s="87" t="s">
        <v>1293</v>
      </c>
      <c r="F364" s="88">
        <v>398</v>
      </c>
    </row>
    <row r="365" spans="1:6">
      <c r="A365" s="81">
        <v>362</v>
      </c>
      <c r="B365" t="s">
        <v>1147</v>
      </c>
      <c r="C365" t="s">
        <v>692</v>
      </c>
      <c r="D365" t="s">
        <v>1294</v>
      </c>
      <c r="E365" s="87" t="s">
        <v>1295</v>
      </c>
      <c r="F365" s="88">
        <v>399</v>
      </c>
    </row>
    <row r="366" spans="1:6">
      <c r="A366" s="81">
        <v>363</v>
      </c>
      <c r="B366" t="s">
        <v>1147</v>
      </c>
      <c r="C366" t="s">
        <v>695</v>
      </c>
      <c r="D366" t="s">
        <v>1296</v>
      </c>
      <c r="E366" s="87" t="s">
        <v>1297</v>
      </c>
      <c r="F366" s="88">
        <v>400</v>
      </c>
    </row>
    <row r="367" spans="1:6">
      <c r="A367" s="81">
        <v>364</v>
      </c>
      <c r="B367" t="s">
        <v>1147</v>
      </c>
      <c r="C367" t="s">
        <v>698</v>
      </c>
      <c r="D367" t="s">
        <v>1298</v>
      </c>
      <c r="E367" s="87" t="s">
        <v>1299</v>
      </c>
      <c r="F367" s="88">
        <v>401</v>
      </c>
    </row>
    <row r="368" spans="1:6">
      <c r="A368" s="81">
        <v>365</v>
      </c>
      <c r="B368" t="s">
        <v>1147</v>
      </c>
      <c r="C368" t="s">
        <v>701</v>
      </c>
      <c r="D368" t="s">
        <v>1300</v>
      </c>
      <c r="E368" s="87" t="s">
        <v>1301</v>
      </c>
      <c r="F368" s="88">
        <v>402</v>
      </c>
    </row>
    <row r="369" spans="1:6">
      <c r="A369" s="81">
        <v>366</v>
      </c>
      <c r="B369" t="s">
        <v>1147</v>
      </c>
      <c r="C369" t="s">
        <v>704</v>
      </c>
      <c r="D369" t="s">
        <v>1302</v>
      </c>
      <c r="E369" s="87" t="s">
        <v>1303</v>
      </c>
      <c r="F369" s="88">
        <v>403</v>
      </c>
    </row>
    <row r="370" spans="1:6">
      <c r="A370" s="81">
        <v>367</v>
      </c>
      <c r="B370" t="s">
        <v>1147</v>
      </c>
      <c r="C370" t="s">
        <v>707</v>
      </c>
      <c r="D370" t="s">
        <v>1304</v>
      </c>
      <c r="E370" s="87" t="s">
        <v>1305</v>
      </c>
      <c r="F370" s="88">
        <v>404</v>
      </c>
    </row>
    <row r="371" spans="1:6">
      <c r="A371" s="81">
        <v>368</v>
      </c>
      <c r="B371" t="s">
        <v>1147</v>
      </c>
      <c r="C371" t="s">
        <v>710</v>
      </c>
      <c r="D371" t="s">
        <v>1306</v>
      </c>
      <c r="E371" s="87" t="s">
        <v>1307</v>
      </c>
      <c r="F371" s="88">
        <v>405</v>
      </c>
    </row>
    <row r="372" spans="1:6">
      <c r="A372" s="81">
        <v>369</v>
      </c>
      <c r="B372" t="s">
        <v>1147</v>
      </c>
      <c r="C372" t="s">
        <v>713</v>
      </c>
      <c r="D372" t="s">
        <v>1308</v>
      </c>
      <c r="E372" s="87" t="s">
        <v>1309</v>
      </c>
      <c r="F372" s="88">
        <v>406</v>
      </c>
    </row>
    <row r="373" spans="1:6">
      <c r="A373" s="81">
        <v>370</v>
      </c>
      <c r="B373" t="s">
        <v>1147</v>
      </c>
      <c r="C373" t="s">
        <v>716</v>
      </c>
      <c r="D373" t="s">
        <v>1310</v>
      </c>
      <c r="E373" s="87" t="s">
        <v>1311</v>
      </c>
      <c r="F373" s="88">
        <v>407</v>
      </c>
    </row>
    <row r="374" spans="1:6">
      <c r="A374" s="81">
        <v>371</v>
      </c>
      <c r="B374" t="s">
        <v>1147</v>
      </c>
      <c r="C374" t="s">
        <v>719</v>
      </c>
      <c r="D374" t="s">
        <v>1312</v>
      </c>
      <c r="E374" s="87" t="s">
        <v>1313</v>
      </c>
      <c r="F374" s="88">
        <v>408</v>
      </c>
    </row>
    <row r="375" spans="1:6">
      <c r="A375" s="81">
        <v>372</v>
      </c>
      <c r="B375" t="s">
        <v>1147</v>
      </c>
      <c r="C375" t="s">
        <v>722</v>
      </c>
      <c r="D375" t="s">
        <v>1314</v>
      </c>
      <c r="E375" s="87" t="s">
        <v>1315</v>
      </c>
      <c r="F375" s="88">
        <v>409</v>
      </c>
    </row>
    <row r="376" spans="1:6">
      <c r="A376" s="81">
        <v>373</v>
      </c>
      <c r="B376" t="s">
        <v>1147</v>
      </c>
      <c r="C376" t="s">
        <v>725</v>
      </c>
      <c r="D376" t="s">
        <v>1316</v>
      </c>
      <c r="E376" s="87" t="s">
        <v>1317</v>
      </c>
      <c r="F376" s="88">
        <v>413</v>
      </c>
    </row>
    <row r="377" spans="1:6">
      <c r="A377" s="81">
        <v>374</v>
      </c>
      <c r="B377" t="s">
        <v>1147</v>
      </c>
      <c r="C377" t="s">
        <v>728</v>
      </c>
      <c r="D377" t="s">
        <v>1318</v>
      </c>
      <c r="E377" s="87" t="s">
        <v>1319</v>
      </c>
      <c r="F377" s="88">
        <v>414</v>
      </c>
    </row>
    <row r="378" spans="1:6">
      <c r="A378" s="81">
        <v>375</v>
      </c>
      <c r="B378" t="s">
        <v>1147</v>
      </c>
      <c r="C378" t="s">
        <v>731</v>
      </c>
      <c r="D378" t="s">
        <v>1320</v>
      </c>
      <c r="E378" s="87" t="s">
        <v>1321</v>
      </c>
      <c r="F378" s="88">
        <v>415</v>
      </c>
    </row>
    <row r="379" spans="1:6">
      <c r="A379" s="81">
        <v>376</v>
      </c>
      <c r="B379" t="s">
        <v>1147</v>
      </c>
      <c r="C379" t="s">
        <v>734</v>
      </c>
      <c r="D379" t="s">
        <v>1322</v>
      </c>
      <c r="E379" s="87" t="s">
        <v>1323</v>
      </c>
      <c r="F379" s="88">
        <v>416</v>
      </c>
    </row>
    <row r="380" spans="1:6">
      <c r="A380" s="81">
        <v>377</v>
      </c>
      <c r="B380" t="s">
        <v>1147</v>
      </c>
      <c r="C380" t="s">
        <v>737</v>
      </c>
      <c r="D380" t="s">
        <v>1324</v>
      </c>
      <c r="E380" s="87" t="s">
        <v>1325</v>
      </c>
      <c r="F380" s="88">
        <v>417</v>
      </c>
    </row>
    <row r="381" spans="1:6">
      <c r="A381" s="81">
        <v>378</v>
      </c>
      <c r="B381" t="s">
        <v>1147</v>
      </c>
      <c r="C381" t="s">
        <v>740</v>
      </c>
      <c r="D381" t="s">
        <v>1326</v>
      </c>
      <c r="E381" s="87" t="s">
        <v>1327</v>
      </c>
      <c r="F381" s="88">
        <v>418</v>
      </c>
    </row>
    <row r="382" spans="1:6">
      <c r="A382" s="81">
        <v>379</v>
      </c>
      <c r="B382" t="s">
        <v>1147</v>
      </c>
      <c r="C382" t="s">
        <v>743</v>
      </c>
      <c r="D382" t="s">
        <v>1328</v>
      </c>
      <c r="E382" s="87" t="s">
        <v>1329</v>
      </c>
      <c r="F382" s="88">
        <v>419</v>
      </c>
    </row>
    <row r="383" spans="1:6">
      <c r="A383" s="81">
        <v>380</v>
      </c>
      <c r="B383" t="s">
        <v>1147</v>
      </c>
      <c r="C383" t="s">
        <v>746</v>
      </c>
      <c r="D383" t="s">
        <v>1330</v>
      </c>
      <c r="E383" s="87" t="s">
        <v>1331</v>
      </c>
      <c r="F383" s="88">
        <v>420</v>
      </c>
    </row>
    <row r="384" spans="1:6">
      <c r="A384" s="81">
        <v>381</v>
      </c>
      <c r="B384" t="s">
        <v>1147</v>
      </c>
      <c r="C384" t="s">
        <v>749</v>
      </c>
      <c r="D384" t="s">
        <v>1332</v>
      </c>
      <c r="E384" s="87" t="s">
        <v>1333</v>
      </c>
      <c r="F384" s="88">
        <v>421</v>
      </c>
    </row>
    <row r="385" spans="1:6">
      <c r="A385" s="81">
        <v>382</v>
      </c>
      <c r="B385" t="s">
        <v>1147</v>
      </c>
      <c r="C385" t="s">
        <v>752</v>
      </c>
      <c r="D385" t="s">
        <v>1334</v>
      </c>
      <c r="E385" s="87" t="s">
        <v>1335</v>
      </c>
      <c r="F385" s="88">
        <v>422</v>
      </c>
    </row>
    <row r="386" spans="1:6">
      <c r="A386" s="81">
        <v>383</v>
      </c>
      <c r="B386" t="s">
        <v>1147</v>
      </c>
      <c r="C386" t="s">
        <v>755</v>
      </c>
      <c r="D386" t="s">
        <v>1336</v>
      </c>
      <c r="E386" s="87" t="s">
        <v>1337</v>
      </c>
      <c r="F386" s="88">
        <v>423</v>
      </c>
    </row>
    <row r="387" spans="1:6">
      <c r="A387" s="81">
        <v>384</v>
      </c>
      <c r="B387" t="s">
        <v>1147</v>
      </c>
      <c r="C387" t="s">
        <v>758</v>
      </c>
      <c r="D387" t="s">
        <v>1338</v>
      </c>
      <c r="E387" s="87" t="s">
        <v>1339</v>
      </c>
      <c r="F387" s="88">
        <v>427</v>
      </c>
    </row>
    <row r="388" spans="1:6">
      <c r="C388" s="52"/>
    </row>
    <row r="389" spans="1:6">
      <c r="C389" s="52"/>
    </row>
    <row r="390" spans="1:6">
      <c r="C390" s="52"/>
    </row>
    <row r="391" spans="1:6">
      <c r="C391" s="52"/>
    </row>
    <row r="392" spans="1:6">
      <c r="C392" s="52"/>
    </row>
    <row r="393" spans="1:6">
      <c r="C393" s="52"/>
    </row>
    <row r="394" spans="1:6">
      <c r="C394" s="52"/>
    </row>
    <row r="395" spans="1:6">
      <c r="C395" s="52"/>
    </row>
    <row r="396" spans="1:6">
      <c r="C396" s="52"/>
    </row>
    <row r="397" spans="1:6">
      <c r="C397" s="52"/>
    </row>
    <row r="398" spans="1:6">
      <c r="C398" s="52"/>
    </row>
    <row r="399" spans="1:6">
      <c r="C399" s="52"/>
    </row>
    <row r="400" spans="1:6">
      <c r="C400" s="52"/>
    </row>
    <row r="401" spans="3:3">
      <c r="C401" s="52"/>
    </row>
    <row r="402" spans="3:3">
      <c r="C402" s="52"/>
    </row>
    <row r="403" spans="3:3">
      <c r="C403" s="52"/>
    </row>
    <row r="404" spans="3:3">
      <c r="C404" s="52"/>
    </row>
    <row r="405" spans="3:3">
      <c r="C405" s="52"/>
    </row>
    <row r="406" spans="3:3">
      <c r="C406" s="52"/>
    </row>
    <row r="407" spans="3:3">
      <c r="C407" s="52"/>
    </row>
    <row r="408" spans="3:3">
      <c r="C408" s="52"/>
    </row>
    <row r="409" spans="3:3">
      <c r="C409" s="52"/>
    </row>
    <row r="410" spans="3:3">
      <c r="C410" s="52"/>
    </row>
    <row r="411" spans="3:3">
      <c r="C411" s="52"/>
    </row>
    <row r="412" spans="3:3">
      <c r="C412" s="52"/>
    </row>
    <row r="413" spans="3:3">
      <c r="C413" s="52"/>
    </row>
    <row r="414" spans="3:3">
      <c r="C414" s="52"/>
    </row>
    <row r="415" spans="3:3">
      <c r="C415" s="52"/>
    </row>
    <row r="416" spans="3:3">
      <c r="C416" s="52"/>
    </row>
    <row r="417" spans="3:3">
      <c r="C417" s="52"/>
    </row>
    <row r="418" spans="3:3">
      <c r="C418" s="52"/>
    </row>
    <row r="419" spans="3:3">
      <c r="C419" s="52"/>
    </row>
    <row r="420" spans="3:3">
      <c r="C420" s="52"/>
    </row>
    <row r="421" spans="3:3">
      <c r="C421" s="52"/>
    </row>
    <row r="422" spans="3:3">
      <c r="C422" s="52"/>
    </row>
    <row r="423" spans="3:3">
      <c r="C423" s="52"/>
    </row>
    <row r="424" spans="3:3">
      <c r="C424" s="52"/>
    </row>
    <row r="425" spans="3:3">
      <c r="C425" s="52"/>
    </row>
    <row r="426" spans="3:3">
      <c r="C426" s="52"/>
    </row>
    <row r="427" spans="3:3">
      <c r="C427" s="52"/>
    </row>
    <row r="428" spans="3:3">
      <c r="C428" s="52"/>
    </row>
    <row r="429" spans="3:3">
      <c r="C429" s="52"/>
    </row>
    <row r="430" spans="3:3">
      <c r="C430" s="52"/>
    </row>
    <row r="431" spans="3:3">
      <c r="C431" s="52"/>
    </row>
    <row r="432" spans="3:3">
      <c r="C432" s="52"/>
    </row>
    <row r="433" spans="3:3">
      <c r="C433" s="52"/>
    </row>
    <row r="434" spans="3:3">
      <c r="C434" s="52"/>
    </row>
    <row r="435" spans="3:3">
      <c r="C435" s="52"/>
    </row>
    <row r="436" spans="3:3">
      <c r="C436" s="52"/>
    </row>
    <row r="437" spans="3:3">
      <c r="C437" s="52"/>
    </row>
    <row r="438" spans="3:3">
      <c r="C438" s="52"/>
    </row>
    <row r="439" spans="3:3">
      <c r="C439" s="52"/>
    </row>
    <row r="440" spans="3:3">
      <c r="C440" s="52"/>
    </row>
    <row r="441" spans="3:3">
      <c r="C441" s="52"/>
    </row>
    <row r="442" spans="3:3">
      <c r="C442" s="52"/>
    </row>
    <row r="443" spans="3:3">
      <c r="C443" s="52"/>
    </row>
    <row r="444" spans="3:3">
      <c r="C444" s="52"/>
    </row>
    <row r="445" spans="3:3">
      <c r="C445" s="52"/>
    </row>
    <row r="446" spans="3:3">
      <c r="C446" s="52"/>
    </row>
    <row r="447" spans="3:3">
      <c r="C447" s="52"/>
    </row>
    <row r="448" spans="3:3">
      <c r="C448" s="52"/>
    </row>
    <row r="449" spans="3:3">
      <c r="C449" s="52"/>
    </row>
    <row r="450" spans="3:3">
      <c r="C450" s="52"/>
    </row>
    <row r="451" spans="3:3">
      <c r="C451" s="52"/>
    </row>
    <row r="452" spans="3:3">
      <c r="C452" s="52"/>
    </row>
    <row r="453" spans="3:3">
      <c r="C453" s="52"/>
    </row>
    <row r="454" spans="3:3">
      <c r="C454" s="52"/>
    </row>
    <row r="455" spans="3:3">
      <c r="C455" s="52"/>
    </row>
    <row r="456" spans="3:3">
      <c r="C456" s="52"/>
    </row>
    <row r="457" spans="3:3">
      <c r="C457" s="52"/>
    </row>
    <row r="458" spans="3:3">
      <c r="C458" s="52"/>
    </row>
    <row r="459" spans="3:3">
      <c r="C459" s="52"/>
    </row>
    <row r="460" spans="3:3">
      <c r="C460" s="52"/>
    </row>
    <row r="461" spans="3:3">
      <c r="C461" s="52"/>
    </row>
    <row r="462" spans="3:3">
      <c r="C462" s="52"/>
    </row>
    <row r="463" spans="3:3">
      <c r="C463" s="52"/>
    </row>
    <row r="464" spans="3:3">
      <c r="C464" s="52"/>
    </row>
    <row r="465" spans="3:3">
      <c r="C465" s="52"/>
    </row>
    <row r="466" spans="3:3">
      <c r="C466" s="52"/>
    </row>
    <row r="467" spans="3:3">
      <c r="C467" s="52"/>
    </row>
    <row r="468" spans="3:3">
      <c r="C468" s="52"/>
    </row>
    <row r="469" spans="3:3">
      <c r="C469" s="52"/>
    </row>
    <row r="470" spans="3:3">
      <c r="C470" s="52"/>
    </row>
    <row r="471" spans="3:3">
      <c r="C471" s="52"/>
    </row>
    <row r="472" spans="3:3">
      <c r="C472" s="52"/>
    </row>
    <row r="473" spans="3:3">
      <c r="C473" s="52"/>
    </row>
    <row r="474" spans="3:3">
      <c r="C474" s="52"/>
    </row>
    <row r="475" spans="3:3">
      <c r="C475" s="52"/>
    </row>
    <row r="476" spans="3:3">
      <c r="C476" s="52"/>
    </row>
    <row r="477" spans="3:3">
      <c r="C477" s="52"/>
    </row>
    <row r="478" spans="3:3">
      <c r="C478" s="52"/>
    </row>
    <row r="479" spans="3:3">
      <c r="C479" s="52"/>
    </row>
    <row r="480" spans="3:3">
      <c r="C480" s="52"/>
    </row>
    <row r="481" spans="3:3">
      <c r="C481" s="52"/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5"/>
  <sheetViews>
    <sheetView topLeftCell="A5" workbookViewId="0">
      <selection activeCell="C16" sqref="C16"/>
    </sheetView>
  </sheetViews>
  <sheetFormatPr baseColWidth="10" defaultRowHeight="16"/>
  <cols>
    <col min="1" max="1" width="27.33203125" customWidth="1"/>
    <col min="3" max="3" width="8.83203125" customWidth="1"/>
    <col min="4" max="4" width="7.83203125" customWidth="1"/>
    <col min="6" max="6" width="16.6640625" customWidth="1"/>
    <col min="7" max="7" width="56.1640625" customWidth="1"/>
  </cols>
  <sheetData>
    <row r="1" spans="1:7">
      <c r="A1" s="11" t="s">
        <v>497</v>
      </c>
      <c r="B1" s="25"/>
    </row>
    <row r="2" spans="1:7">
      <c r="B2" s="25"/>
    </row>
    <row r="3" spans="1:7" ht="51">
      <c r="A3" s="63" t="s">
        <v>293</v>
      </c>
      <c r="B3" s="64" t="s">
        <v>294</v>
      </c>
      <c r="C3" s="30" t="s">
        <v>295</v>
      </c>
      <c r="D3" s="30" t="s">
        <v>296</v>
      </c>
      <c r="E3" s="30" t="s">
        <v>499</v>
      </c>
      <c r="F3" s="30" t="s">
        <v>498</v>
      </c>
      <c r="G3" s="30" t="s">
        <v>297</v>
      </c>
    </row>
    <row r="4" spans="1:7" ht="17">
      <c r="A4" s="65" t="s">
        <v>298</v>
      </c>
      <c r="B4" s="66"/>
      <c r="C4" s="67"/>
      <c r="D4" s="67"/>
      <c r="E4" s="75">
        <f>SUM(E7:E13)</f>
        <v>0.84814192903548247</v>
      </c>
      <c r="G4" s="67"/>
    </row>
    <row r="5" spans="1:7">
      <c r="A5" s="68" t="s">
        <v>299</v>
      </c>
      <c r="B5" s="69"/>
      <c r="C5" s="68">
        <v>3</v>
      </c>
      <c r="D5" s="68">
        <v>1</v>
      </c>
      <c r="E5" s="70">
        <f t="shared" ref="E5:E20" si="0">C5/D5</f>
        <v>3</v>
      </c>
    </row>
    <row r="6" spans="1:7">
      <c r="A6" s="68" t="s">
        <v>300</v>
      </c>
      <c r="B6" s="69"/>
      <c r="C6" s="68">
        <v>1</v>
      </c>
      <c r="D6" s="68">
        <v>1</v>
      </c>
      <c r="E6" s="70">
        <f t="shared" si="0"/>
        <v>1</v>
      </c>
      <c r="G6" t="s">
        <v>495</v>
      </c>
    </row>
    <row r="7" spans="1:7">
      <c r="A7" t="s">
        <v>301</v>
      </c>
      <c r="B7" s="25" t="s">
        <v>302</v>
      </c>
      <c r="C7">
        <v>58</v>
      </c>
      <c r="D7">
        <v>1000</v>
      </c>
      <c r="E7" s="19">
        <f t="shared" si="0"/>
        <v>5.8000000000000003E-2</v>
      </c>
      <c r="F7" t="s">
        <v>303</v>
      </c>
      <c r="G7" t="s">
        <v>500</v>
      </c>
    </row>
    <row r="8" spans="1:7">
      <c r="A8" t="s">
        <v>304</v>
      </c>
      <c r="B8" s="25" t="s">
        <v>305</v>
      </c>
      <c r="C8">
        <v>66</v>
      </c>
      <c r="D8">
        <v>200</v>
      </c>
      <c r="E8" s="19">
        <f t="shared" si="0"/>
        <v>0.33</v>
      </c>
      <c r="F8" t="s">
        <v>303</v>
      </c>
      <c r="G8" t="s">
        <v>502</v>
      </c>
    </row>
    <row r="9" spans="1:7">
      <c r="A9" t="s">
        <v>306</v>
      </c>
      <c r="B9" s="25" t="s">
        <v>307</v>
      </c>
      <c r="C9">
        <v>68</v>
      </c>
      <c r="D9">
        <v>300</v>
      </c>
      <c r="E9" s="19">
        <f t="shared" si="0"/>
        <v>0.22666666666666666</v>
      </c>
      <c r="F9" t="s">
        <v>303</v>
      </c>
      <c r="G9" t="s">
        <v>501</v>
      </c>
    </row>
    <row r="10" spans="1:7">
      <c r="A10" t="s">
        <v>308</v>
      </c>
      <c r="B10" s="25"/>
      <c r="C10">
        <v>60</v>
      </c>
      <c r="D10">
        <v>1000</v>
      </c>
      <c r="E10" s="19">
        <f t="shared" si="0"/>
        <v>0.06</v>
      </c>
    </row>
    <row r="11" spans="1:7">
      <c r="A11" t="s">
        <v>309</v>
      </c>
      <c r="B11" s="25"/>
      <c r="C11">
        <v>60</v>
      </c>
      <c r="D11">
        <v>1000</v>
      </c>
      <c r="E11" s="19">
        <f t="shared" si="0"/>
        <v>0.06</v>
      </c>
    </row>
    <row r="12" spans="1:7">
      <c r="A12" t="s">
        <v>310</v>
      </c>
      <c r="B12" s="25" t="s">
        <v>311</v>
      </c>
      <c r="C12">
        <v>256</v>
      </c>
      <c r="D12">
        <v>4000</v>
      </c>
      <c r="E12" s="19">
        <f t="shared" si="0"/>
        <v>6.4000000000000001E-2</v>
      </c>
      <c r="F12" t="s">
        <v>303</v>
      </c>
    </row>
    <row r="13" spans="1:7">
      <c r="A13" t="s">
        <v>312</v>
      </c>
      <c r="B13" s="25" t="s">
        <v>313</v>
      </c>
      <c r="C13">
        <v>33</v>
      </c>
      <c r="D13">
        <v>667</v>
      </c>
      <c r="E13" s="19">
        <f t="shared" si="0"/>
        <v>4.9475262368815595E-2</v>
      </c>
      <c r="F13" t="s">
        <v>303</v>
      </c>
    </row>
    <row r="14" spans="1:7">
      <c r="A14" s="71" t="s">
        <v>314</v>
      </c>
      <c r="B14" s="25"/>
      <c r="E14" s="76">
        <f>SUM(E15:E16)</f>
        <v>6.8520833333333336E-2</v>
      </c>
    </row>
    <row r="15" spans="1:7">
      <c r="A15" t="s">
        <v>315</v>
      </c>
      <c r="B15" s="25"/>
      <c r="C15">
        <v>500</v>
      </c>
      <c r="D15">
        <v>9600</v>
      </c>
      <c r="E15" s="19">
        <f>C15/D15</f>
        <v>5.2083333333333336E-2</v>
      </c>
    </row>
    <row r="16" spans="1:7">
      <c r="A16" t="s">
        <v>316</v>
      </c>
      <c r="B16" s="25" t="s">
        <v>317</v>
      </c>
      <c r="C16">
        <v>263</v>
      </c>
      <c r="D16">
        <v>16000</v>
      </c>
      <c r="E16" s="19">
        <f>C16/D16</f>
        <v>1.6437500000000001E-2</v>
      </c>
      <c r="F16" t="s">
        <v>318</v>
      </c>
      <c r="G16" t="s">
        <v>319</v>
      </c>
    </row>
    <row r="17" spans="1:7">
      <c r="A17" s="71" t="s">
        <v>320</v>
      </c>
      <c r="B17" s="25"/>
      <c r="E17" s="76">
        <f>SUM(E18:E20)</f>
        <v>4.9681836771429594E-2</v>
      </c>
    </row>
    <row r="18" spans="1:7">
      <c r="A18" t="s">
        <v>321</v>
      </c>
      <c r="B18" s="72" t="s">
        <v>322</v>
      </c>
      <c r="C18">
        <v>421.4</v>
      </c>
      <c r="D18">
        <v>10000</v>
      </c>
      <c r="E18" s="19">
        <f t="shared" si="0"/>
        <v>4.2139999999999997E-2</v>
      </c>
      <c r="F18" t="s">
        <v>323</v>
      </c>
    </row>
    <row r="19" spans="1:7">
      <c r="A19" t="s">
        <v>324</v>
      </c>
      <c r="B19" s="72" t="s">
        <v>325</v>
      </c>
      <c r="C19">
        <v>76.16</v>
      </c>
      <c r="D19">
        <v>27777</v>
      </c>
      <c r="E19" s="19">
        <f>C19/D19</f>
        <v>2.7418367714296E-3</v>
      </c>
      <c r="F19" t="s">
        <v>496</v>
      </c>
    </row>
    <row r="20" spans="1:7">
      <c r="A20" t="s">
        <v>326</v>
      </c>
      <c r="B20" s="25">
        <v>11050109</v>
      </c>
      <c r="C20">
        <v>48</v>
      </c>
      <c r="D20">
        <v>10000</v>
      </c>
      <c r="E20" s="19">
        <f t="shared" si="0"/>
        <v>4.7999999999999996E-3</v>
      </c>
      <c r="F20" t="s">
        <v>327</v>
      </c>
    </row>
    <row r="21" spans="1:7">
      <c r="A21" s="71" t="s">
        <v>328</v>
      </c>
      <c r="B21" s="25"/>
      <c r="E21" s="76">
        <f>SUM(E22:E24)</f>
        <v>3.1272451681129201E-2</v>
      </c>
    </row>
    <row r="22" spans="1:7">
      <c r="A22" t="s">
        <v>329</v>
      </c>
      <c r="B22" s="25">
        <v>17850</v>
      </c>
      <c r="C22">
        <v>216</v>
      </c>
      <c r="E22" s="19">
        <v>0.03</v>
      </c>
      <c r="F22" t="s">
        <v>330</v>
      </c>
      <c r="G22" t="s">
        <v>331</v>
      </c>
    </row>
    <row r="23" spans="1:7">
      <c r="A23" t="s">
        <v>332</v>
      </c>
      <c r="B23" s="25" t="s">
        <v>333</v>
      </c>
      <c r="C23">
        <v>70.5</v>
      </c>
      <c r="D23">
        <v>3333</v>
      </c>
      <c r="E23" s="19">
        <v>5.9999999999999995E-4</v>
      </c>
      <c r="F23" t="s">
        <v>334</v>
      </c>
      <c r="G23" t="s">
        <v>331</v>
      </c>
    </row>
    <row r="24" spans="1:7">
      <c r="A24" t="s">
        <v>335</v>
      </c>
      <c r="B24" s="25" t="s">
        <v>336</v>
      </c>
      <c r="C24">
        <v>89.66</v>
      </c>
      <c r="D24">
        <v>133333</v>
      </c>
      <c r="E24" s="19">
        <f>C24/D24</f>
        <v>6.7245168112920275E-4</v>
      </c>
      <c r="F24" t="s">
        <v>337</v>
      </c>
    </row>
    <row r="25" spans="1:7">
      <c r="A25" s="71" t="s">
        <v>338</v>
      </c>
      <c r="B25" s="25"/>
      <c r="E25" s="76">
        <f>SUM(E26:E27)</f>
        <v>6.2920833333333336E-3</v>
      </c>
    </row>
    <row r="26" spans="1:7">
      <c r="A26" t="s">
        <v>339</v>
      </c>
      <c r="B26" s="25" t="s">
        <v>340</v>
      </c>
      <c r="C26">
        <v>71</v>
      </c>
      <c r="D26">
        <v>48000</v>
      </c>
      <c r="E26" s="19">
        <f t="shared" ref="E26:E27" si="1">C26/D26</f>
        <v>1.4791666666666666E-3</v>
      </c>
      <c r="F26" t="s">
        <v>334</v>
      </c>
    </row>
    <row r="27" spans="1:7">
      <c r="A27" t="s">
        <v>341</v>
      </c>
      <c r="B27" s="25" t="s">
        <v>342</v>
      </c>
      <c r="C27">
        <v>231.02</v>
      </c>
      <c r="D27">
        <v>48000</v>
      </c>
      <c r="E27" s="19">
        <f t="shared" si="1"/>
        <v>4.8129166666666667E-3</v>
      </c>
      <c r="F27" t="s">
        <v>334</v>
      </c>
    </row>
    <row r="28" spans="1:7">
      <c r="A28" s="71" t="s">
        <v>343</v>
      </c>
      <c r="B28" s="25"/>
      <c r="E28" s="76">
        <f>SUM(E29)</f>
        <v>0.12270833333333334</v>
      </c>
    </row>
    <row r="29" spans="1:7">
      <c r="A29" s="73" t="s">
        <v>344</v>
      </c>
      <c r="B29" s="25" t="s">
        <v>345</v>
      </c>
      <c r="C29">
        <v>589</v>
      </c>
      <c r="D29">
        <v>4800</v>
      </c>
      <c r="E29" s="19">
        <f t="shared" ref="E29" si="2">C29/D29</f>
        <v>0.12270833333333334</v>
      </c>
      <c r="F29" t="s">
        <v>323</v>
      </c>
    </row>
    <row r="30" spans="1:7">
      <c r="A30" s="71" t="s">
        <v>346</v>
      </c>
      <c r="B30" s="25"/>
      <c r="E30" s="76">
        <f>SUM(E31:E32)</f>
        <v>0.33427083333333335</v>
      </c>
    </row>
    <row r="31" spans="1:7">
      <c r="A31" t="s">
        <v>347</v>
      </c>
      <c r="B31" s="25" t="s">
        <v>2066</v>
      </c>
      <c r="C31">
        <v>68.95</v>
      </c>
      <c r="D31">
        <v>240</v>
      </c>
      <c r="E31" s="19">
        <f>C31/D31</f>
        <v>0.28729166666666667</v>
      </c>
      <c r="F31" t="s">
        <v>2067</v>
      </c>
      <c r="G31" t="s">
        <v>348</v>
      </c>
    </row>
    <row r="32" spans="1:7">
      <c r="A32" t="s">
        <v>349</v>
      </c>
      <c r="B32" s="25" t="s">
        <v>350</v>
      </c>
      <c r="C32">
        <v>45.1</v>
      </c>
      <c r="D32">
        <v>960</v>
      </c>
      <c r="E32" s="19">
        <f>C32/D32</f>
        <v>4.6979166666666669E-2</v>
      </c>
      <c r="F32" t="s">
        <v>351</v>
      </c>
    </row>
    <row r="33" spans="1:7">
      <c r="B33" s="25"/>
    </row>
    <row r="34" spans="1:7">
      <c r="A34" s="77" t="s">
        <v>352</v>
      </c>
      <c r="B34" s="78"/>
      <c r="C34" s="77"/>
      <c r="D34" s="77"/>
      <c r="E34" s="79">
        <f>SUM(E7:E13,E15:E16,E18:E20,E22:E24,E26:E27,E29,E31:E32)</f>
        <v>1.4608883008213747</v>
      </c>
      <c r="G34" t="s">
        <v>353</v>
      </c>
    </row>
    <row r="35" spans="1:7">
      <c r="B35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0"/>
  <sheetViews>
    <sheetView workbookViewId="0">
      <selection activeCell="C80" sqref="C80"/>
    </sheetView>
  </sheetViews>
  <sheetFormatPr baseColWidth="10" defaultRowHeight="16"/>
  <cols>
    <col min="1" max="1" width="8.1640625" bestFit="1" customWidth="1"/>
    <col min="2" max="2" width="26" customWidth="1"/>
    <col min="3" max="3" width="68.1640625" customWidth="1"/>
    <col min="4" max="4" width="7.83203125" bestFit="1" customWidth="1"/>
    <col min="5" max="6" width="4.83203125" style="44" customWidth="1"/>
    <col min="7" max="7" width="6.83203125" customWidth="1"/>
    <col min="8" max="8" width="6.1640625" customWidth="1"/>
    <col min="9" max="9" width="14.1640625" customWidth="1"/>
    <col min="10" max="10" width="7.83203125" bestFit="1" customWidth="1"/>
    <col min="11" max="11" width="4.5" customWidth="1"/>
    <col min="12" max="12" width="10.6640625" customWidth="1"/>
    <col min="15" max="15" width="10.5" bestFit="1" customWidth="1"/>
    <col min="16" max="16" width="10.33203125" customWidth="1"/>
    <col min="17" max="17" width="8.6640625" customWidth="1"/>
    <col min="18" max="19" width="9" bestFit="1" customWidth="1"/>
    <col min="20" max="20" width="8" bestFit="1" customWidth="1"/>
    <col min="21" max="21" width="19.83203125" bestFit="1" customWidth="1"/>
  </cols>
  <sheetData>
    <row r="1" spans="1:17" ht="19">
      <c r="A1" s="7" t="s">
        <v>125</v>
      </c>
      <c r="D1" s="44"/>
      <c r="J1" s="44"/>
    </row>
    <row r="2" spans="1:17" ht="19">
      <c r="B2" s="33" t="s">
        <v>22</v>
      </c>
      <c r="C2" s="32"/>
      <c r="D2" s="44"/>
      <c r="F2" t="s">
        <v>24</v>
      </c>
      <c r="G2" t="s">
        <v>51</v>
      </c>
      <c r="J2" s="44"/>
    </row>
    <row r="3" spans="1:17">
      <c r="B3" s="11"/>
      <c r="D3" s="44"/>
      <c r="J3" s="44"/>
    </row>
    <row r="4" spans="1:17">
      <c r="B4" s="11"/>
      <c r="D4" s="44"/>
      <c r="J4" s="44"/>
    </row>
    <row r="5" spans="1:17">
      <c r="D5" s="8" t="s">
        <v>53</v>
      </c>
      <c r="E5" s="43" t="s">
        <v>48</v>
      </c>
      <c r="F5" s="43" t="s">
        <v>121</v>
      </c>
      <c r="G5" t="s">
        <v>54</v>
      </c>
      <c r="J5" s="44"/>
    </row>
    <row r="6" spans="1:17">
      <c r="B6" s="9" t="s">
        <v>9</v>
      </c>
      <c r="D6" s="44"/>
      <c r="J6" s="44"/>
    </row>
    <row r="7" spans="1:17">
      <c r="A7" t="s">
        <v>19</v>
      </c>
      <c r="B7" s="1" t="s">
        <v>507</v>
      </c>
      <c r="C7" s="1" t="s">
        <v>71</v>
      </c>
      <c r="D7" s="10">
        <f>LEN(C7)</f>
        <v>2</v>
      </c>
      <c r="G7" s="11"/>
      <c r="J7" s="44"/>
    </row>
    <row r="8" spans="1:17">
      <c r="A8" t="s">
        <v>18</v>
      </c>
      <c r="B8" s="2" t="s">
        <v>507</v>
      </c>
      <c r="C8" s="1" t="s">
        <v>118</v>
      </c>
      <c r="D8" s="10">
        <f>LEN(C8)-7</f>
        <v>4</v>
      </c>
      <c r="G8" s="11"/>
      <c r="J8" s="44"/>
    </row>
    <row r="9" spans="1:17">
      <c r="A9" t="s">
        <v>20</v>
      </c>
      <c r="B9" s="1" t="s">
        <v>29</v>
      </c>
      <c r="C9" s="1" t="s">
        <v>116</v>
      </c>
      <c r="D9" s="10">
        <f t="shared" ref="D9:D10" si="0">LEN(C9)</f>
        <v>5</v>
      </c>
      <c r="G9" s="11"/>
      <c r="J9" s="44"/>
    </row>
    <row r="10" spans="1:17">
      <c r="A10" t="s">
        <v>21</v>
      </c>
      <c r="B10" s="2" t="s">
        <v>30</v>
      </c>
      <c r="C10" s="1" t="s">
        <v>72</v>
      </c>
      <c r="D10" s="10">
        <f t="shared" si="0"/>
        <v>1</v>
      </c>
      <c r="G10" s="11"/>
      <c r="J10" s="44"/>
    </row>
    <row r="11" spans="1:17">
      <c r="B11" s="12"/>
      <c r="C11" s="4"/>
      <c r="D11" s="10"/>
      <c r="J11" s="44"/>
    </row>
    <row r="12" spans="1:17">
      <c r="B12" s="13" t="s">
        <v>10</v>
      </c>
      <c r="D12" s="44"/>
      <c r="J12" s="44"/>
    </row>
    <row r="13" spans="1:17">
      <c r="A13" t="s">
        <v>19</v>
      </c>
      <c r="B13" t="s">
        <v>26</v>
      </c>
      <c r="C13" s="6" t="s">
        <v>87</v>
      </c>
      <c r="D13" s="10">
        <f t="shared" ref="D13:D16" si="1">LEN(C13)</f>
        <v>18</v>
      </c>
      <c r="E13" s="46"/>
      <c r="F13" s="46"/>
      <c r="J13" s="44"/>
      <c r="L13" s="91" t="s">
        <v>292</v>
      </c>
      <c r="M13" s="91"/>
      <c r="N13" s="91"/>
    </row>
    <row r="14" spans="1:17">
      <c r="A14" t="s">
        <v>18</v>
      </c>
      <c r="B14" t="s">
        <v>86</v>
      </c>
      <c r="C14" s="5" t="s">
        <v>77</v>
      </c>
      <c r="D14" s="10">
        <f t="shared" si="1"/>
        <v>33</v>
      </c>
      <c r="E14" s="46"/>
      <c r="F14" s="46"/>
      <c r="J14" s="44"/>
      <c r="L14" s="13" t="s">
        <v>55</v>
      </c>
      <c r="M14" s="13" t="s">
        <v>56</v>
      </c>
      <c r="N14" s="45" t="s">
        <v>57</v>
      </c>
      <c r="O14" s="13" t="s">
        <v>111</v>
      </c>
      <c r="P14" s="13" t="s">
        <v>113</v>
      </c>
    </row>
    <row r="15" spans="1:17">
      <c r="A15" t="s">
        <v>20</v>
      </c>
      <c r="B15" t="s">
        <v>27</v>
      </c>
      <c r="C15" s="4" t="s">
        <v>88</v>
      </c>
      <c r="D15" s="10">
        <f t="shared" si="1"/>
        <v>24</v>
      </c>
      <c r="E15" s="46"/>
      <c r="F15" s="46">
        <v>1</v>
      </c>
      <c r="G15" s="11" t="s">
        <v>93</v>
      </c>
      <c r="J15" s="44" t="s">
        <v>40</v>
      </c>
      <c r="L15" t="s">
        <v>58</v>
      </c>
      <c r="M15" s="15">
        <v>0.18</v>
      </c>
      <c r="N15" s="46" t="s">
        <v>59</v>
      </c>
      <c r="O15" s="19">
        <v>10</v>
      </c>
      <c r="P15" s="35">
        <v>3.5</v>
      </c>
      <c r="Q15" s="29" t="s">
        <v>39</v>
      </c>
    </row>
    <row r="16" spans="1:17">
      <c r="A16" t="s">
        <v>21</v>
      </c>
      <c r="B16" t="s">
        <v>28</v>
      </c>
      <c r="C16" s="3" t="s">
        <v>89</v>
      </c>
      <c r="D16" s="10">
        <f t="shared" si="1"/>
        <v>34</v>
      </c>
      <c r="E16" s="46"/>
      <c r="F16" s="46"/>
      <c r="G16" s="11"/>
      <c r="J16" s="44" t="s">
        <v>40</v>
      </c>
      <c r="L16" t="s">
        <v>60</v>
      </c>
      <c r="M16" s="15">
        <v>0.28000000000000003</v>
      </c>
      <c r="N16" s="17" t="s">
        <v>61</v>
      </c>
      <c r="O16" s="19">
        <v>10</v>
      </c>
      <c r="P16" s="19">
        <v>3.5</v>
      </c>
    </row>
    <row r="17" spans="1:18">
      <c r="D17" s="46"/>
      <c r="E17" s="46"/>
      <c r="F17" s="46"/>
      <c r="J17" s="44" t="s">
        <v>40</v>
      </c>
      <c r="L17" t="s">
        <v>110</v>
      </c>
      <c r="M17" s="15">
        <v>0.48</v>
      </c>
      <c r="N17" s="17" t="s">
        <v>112</v>
      </c>
      <c r="O17" s="19">
        <v>12.5</v>
      </c>
      <c r="P17" s="19">
        <v>3.5</v>
      </c>
    </row>
    <row r="18" spans="1:18">
      <c r="B18" s="13" t="s">
        <v>2073</v>
      </c>
      <c r="D18" s="46"/>
      <c r="E18" s="46"/>
      <c r="F18" s="46"/>
      <c r="J18" s="44" t="s">
        <v>41</v>
      </c>
      <c r="L18" t="s">
        <v>60</v>
      </c>
      <c r="M18" s="15">
        <v>0.55000000000000004</v>
      </c>
      <c r="N18" s="17" t="s">
        <v>61</v>
      </c>
      <c r="O18" s="19">
        <v>10</v>
      </c>
      <c r="P18" s="19">
        <v>3.5</v>
      </c>
    </row>
    <row r="19" spans="1:18">
      <c r="A19" t="s">
        <v>19</v>
      </c>
      <c r="B19" t="str">
        <f>$F$2&amp;B7&amp;$G$2&amp;B13</f>
        <v>iTru_ClaI_R1_stub</v>
      </c>
      <c r="C19" s="42" t="str">
        <f>$C$13&amp;$C$7</f>
        <v>ACGACGCTCTTCCGATCTAT</v>
      </c>
      <c r="D19" s="10">
        <f>LEN(C19)-E19-(7*F19)</f>
        <v>20</v>
      </c>
      <c r="E19" s="46"/>
      <c r="F19" s="46"/>
      <c r="J19" s="44" t="s">
        <v>41</v>
      </c>
      <c r="L19" t="s">
        <v>110</v>
      </c>
      <c r="M19" s="15">
        <v>0.95</v>
      </c>
      <c r="N19" s="17" t="s">
        <v>112</v>
      </c>
      <c r="O19" s="19">
        <v>12.5</v>
      </c>
      <c r="P19" s="19">
        <v>3.5</v>
      </c>
    </row>
    <row r="20" spans="1:18">
      <c r="A20" t="s">
        <v>18</v>
      </c>
      <c r="B20" t="str">
        <f>$F$2&amp;B8&amp;$G$2&amp;B14</f>
        <v>iTru_ClaI_R1_RCp</v>
      </c>
      <c r="C20" s="42" t="str">
        <f>$C$8&amp;$C$14</f>
        <v>/5phos/CGATAGATCGGAAGAGCGTCGTGTAGGGAAAGAGTGT</v>
      </c>
      <c r="D20" s="10">
        <f t="shared" ref="D20:D22" si="2">LEN(C20)-E20-(7*F20)</f>
        <v>37</v>
      </c>
      <c r="E20" s="46"/>
      <c r="F20" s="46">
        <v>1</v>
      </c>
    </row>
    <row r="21" spans="1:18">
      <c r="A21" t="s">
        <v>20</v>
      </c>
      <c r="B21" t="str">
        <f>$F$2&amp;B9&amp;$G$2&amp;B15</f>
        <v>iTru_BamHI_R2_RC_stub</v>
      </c>
      <c r="C21" s="31" t="str">
        <f>C$9&amp;C$15</f>
        <v>GATCGAGATCGGAAGAGCACACGTaatcc</v>
      </c>
      <c r="D21" s="10">
        <f t="shared" si="2"/>
        <v>29</v>
      </c>
      <c r="E21" s="46"/>
      <c r="F21" s="46"/>
    </row>
    <row r="22" spans="1:18">
      <c r="A22" t="s">
        <v>21</v>
      </c>
      <c r="B22" t="str">
        <f>$F$2&amp;B10&amp;$G$2&amp;B16</f>
        <v>iTru_BamHI_R2</v>
      </c>
      <c r="C22" s="31" t="str">
        <f>$C$16&amp;$C$10</f>
        <v>GTGACTGGAGTTCAGACGTGTGCTCTTCCGATCTC</v>
      </c>
      <c r="D22" s="10">
        <f t="shared" si="2"/>
        <v>35</v>
      </c>
      <c r="E22" s="46"/>
      <c r="F22" s="46"/>
    </row>
    <row r="23" spans="1:18">
      <c r="D23" s="44"/>
      <c r="J23" s="44"/>
      <c r="L23" s="92" t="s">
        <v>42</v>
      </c>
      <c r="M23" s="92"/>
    </row>
    <row r="24" spans="1:18" ht="34">
      <c r="B24" s="13" t="s">
        <v>2074</v>
      </c>
      <c r="D24" s="44"/>
      <c r="G24" s="30" t="s">
        <v>2069</v>
      </c>
      <c r="H24" s="30" t="s">
        <v>2070</v>
      </c>
      <c r="I24" s="18" t="s">
        <v>52</v>
      </c>
      <c r="J24" s="8" t="s">
        <v>53</v>
      </c>
      <c r="L24" s="36" t="s">
        <v>43</v>
      </c>
      <c r="M24" s="36" t="s">
        <v>44</v>
      </c>
      <c r="N24" s="36" t="s">
        <v>45</v>
      </c>
      <c r="O24" s="36" t="s">
        <v>46</v>
      </c>
      <c r="P24" s="36" t="s">
        <v>47</v>
      </c>
    </row>
    <row r="25" spans="1:18">
      <c r="A25" t="s">
        <v>19</v>
      </c>
      <c r="B25" t="str">
        <f>$B$19&amp;$G$2&amp;H25</f>
        <v>iTru_ClaI_R1_stub_A</v>
      </c>
      <c r="C25" s="14" t="str">
        <f>C$13&amp;I25&amp;C$7</f>
        <v>ACGACGCTCTTCCGATCTCCGAATAT</v>
      </c>
      <c r="D25" s="10">
        <f>LEN(C25)-$E$25-(7*$F$25)</f>
        <v>26</v>
      </c>
      <c r="E25" s="44">
        <v>0</v>
      </c>
      <c r="F25" s="44">
        <v>0</v>
      </c>
      <c r="G25" s="44">
        <v>1</v>
      </c>
      <c r="H25" s="44" t="s">
        <v>62</v>
      </c>
      <c r="I25" s="25" t="s">
        <v>11</v>
      </c>
      <c r="J25" s="10">
        <f t="shared" ref="J25:J41" si="3">LEN(I25)</f>
        <v>6</v>
      </c>
      <c r="L25" s="47">
        <f t="shared" ref="L25:L32" si="4">($M$15*$D25)+($F$25*$O$15)+($E$25*$P$15)</f>
        <v>4.68</v>
      </c>
      <c r="M25" s="48">
        <f t="shared" ref="M25:M32" si="5">($M$16*$D25)+($F$25*$O$16)+($E$25*$P$16)</f>
        <v>7.2800000000000011</v>
      </c>
      <c r="N25" s="47">
        <f t="shared" ref="N25:N32" si="6">($M$17*$D25)+($F$25*$O$17)+($E$25*$P$17)</f>
        <v>12.48</v>
      </c>
      <c r="O25" s="47">
        <f t="shared" ref="O25:O32" si="7">($M$18*$D25)+($F$25*$O$18)+($E$25*$P$18)</f>
        <v>14.3</v>
      </c>
      <c r="P25" s="47">
        <f t="shared" ref="P25:P32" si="8">($M$19*$D25)+($F$25*$O$19)+($E$25*$P$19)</f>
        <v>24.7</v>
      </c>
      <c r="R25" t="s">
        <v>122</v>
      </c>
    </row>
    <row r="26" spans="1:18">
      <c r="A26" t="s">
        <v>19</v>
      </c>
      <c r="B26" t="str">
        <f t="shared" ref="B26:B32" si="9">$B$19&amp;$G$2&amp;H26</f>
        <v>iTru_ClaI_R1_stub_B</v>
      </c>
      <c r="C26" s="14" t="str">
        <f t="shared" ref="C26:C32" si="10">C$13&amp;I26&amp;C$7</f>
        <v>ACGACGCTCTTCCGATCTTTAGGCAAT</v>
      </c>
      <c r="D26" s="10">
        <f t="shared" ref="D26:D32" si="11">LEN(C26)-$E$25-(7*$F$25)</f>
        <v>27</v>
      </c>
      <c r="G26" s="44">
        <v>2</v>
      </c>
      <c r="H26" s="44" t="s">
        <v>63</v>
      </c>
      <c r="I26" s="25" t="s">
        <v>12</v>
      </c>
      <c r="J26" s="10">
        <f t="shared" si="3"/>
        <v>7</v>
      </c>
      <c r="L26" s="47">
        <f t="shared" si="4"/>
        <v>4.8599999999999994</v>
      </c>
      <c r="M26" s="48">
        <f t="shared" si="5"/>
        <v>7.5600000000000005</v>
      </c>
      <c r="N26" s="47">
        <f t="shared" si="6"/>
        <v>12.959999999999999</v>
      </c>
      <c r="O26" s="47">
        <f t="shared" si="7"/>
        <v>14.850000000000001</v>
      </c>
      <c r="P26" s="47">
        <f t="shared" si="8"/>
        <v>25.65</v>
      </c>
    </row>
    <row r="27" spans="1:18">
      <c r="A27" t="s">
        <v>19</v>
      </c>
      <c r="B27" t="str">
        <f t="shared" si="9"/>
        <v>iTru_ClaI_R1_stub_C</v>
      </c>
      <c r="C27" s="14" t="str">
        <f t="shared" si="10"/>
        <v>ACGACGCTCTTCCGATCTAACTCGTCAT</v>
      </c>
      <c r="D27" s="10">
        <f t="shared" si="11"/>
        <v>28</v>
      </c>
      <c r="G27" s="44">
        <v>3</v>
      </c>
      <c r="H27" s="44" t="s">
        <v>64</v>
      </c>
      <c r="I27" s="25" t="s">
        <v>13</v>
      </c>
      <c r="J27" s="10">
        <f t="shared" si="3"/>
        <v>8</v>
      </c>
      <c r="L27" s="47">
        <f t="shared" si="4"/>
        <v>5.04</v>
      </c>
      <c r="M27" s="48">
        <f t="shared" si="5"/>
        <v>7.8400000000000007</v>
      </c>
      <c r="N27" s="47">
        <f t="shared" si="6"/>
        <v>13.44</v>
      </c>
      <c r="O27" s="47">
        <f t="shared" si="7"/>
        <v>15.400000000000002</v>
      </c>
      <c r="P27" s="47">
        <f t="shared" si="8"/>
        <v>26.599999999999998</v>
      </c>
    </row>
    <row r="28" spans="1:18">
      <c r="A28" t="s">
        <v>19</v>
      </c>
      <c r="B28" t="str">
        <f t="shared" si="9"/>
        <v>iTru_ClaI_R1_stub_D</v>
      </c>
      <c r="C28" s="14" t="str">
        <f t="shared" si="10"/>
        <v>ACGACGCTCTTCCGATCTGGTCTACGTAT</v>
      </c>
      <c r="D28" s="10">
        <f t="shared" si="11"/>
        <v>29</v>
      </c>
      <c r="G28" s="20">
        <v>4</v>
      </c>
      <c r="H28" s="20" t="s">
        <v>65</v>
      </c>
      <c r="I28" s="26" t="s">
        <v>14</v>
      </c>
      <c r="J28" s="10">
        <f t="shared" si="3"/>
        <v>9</v>
      </c>
      <c r="L28" s="47">
        <f t="shared" si="4"/>
        <v>5.22</v>
      </c>
      <c r="M28" s="48">
        <f t="shared" si="5"/>
        <v>8.120000000000001</v>
      </c>
      <c r="N28" s="47">
        <f t="shared" si="6"/>
        <v>13.92</v>
      </c>
      <c r="O28" s="47">
        <f t="shared" si="7"/>
        <v>15.950000000000001</v>
      </c>
      <c r="P28" s="47">
        <f t="shared" si="8"/>
        <v>27.549999999999997</v>
      </c>
    </row>
    <row r="29" spans="1:18">
      <c r="A29" t="s">
        <v>19</v>
      </c>
      <c r="B29" t="str">
        <f t="shared" si="9"/>
        <v>iTru_ClaI_R1_stub_E</v>
      </c>
      <c r="C29" s="14" t="str">
        <f t="shared" si="10"/>
        <v>ACGACGCTCTTCCGATCTGATACCAT</v>
      </c>
      <c r="D29" s="10">
        <f t="shared" si="11"/>
        <v>26</v>
      </c>
      <c r="G29" s="44">
        <v>5</v>
      </c>
      <c r="H29" s="44" t="s">
        <v>66</v>
      </c>
      <c r="I29" s="25" t="s">
        <v>15</v>
      </c>
      <c r="J29" s="10">
        <f t="shared" si="3"/>
        <v>6</v>
      </c>
      <c r="L29" s="47">
        <f t="shared" si="4"/>
        <v>4.68</v>
      </c>
      <c r="M29" s="48">
        <f t="shared" si="5"/>
        <v>7.2800000000000011</v>
      </c>
      <c r="N29" s="47">
        <f t="shared" si="6"/>
        <v>12.48</v>
      </c>
      <c r="O29" s="47">
        <f t="shared" si="7"/>
        <v>14.3</v>
      </c>
      <c r="P29" s="47">
        <f t="shared" si="8"/>
        <v>24.7</v>
      </c>
    </row>
    <row r="30" spans="1:18">
      <c r="A30" t="s">
        <v>19</v>
      </c>
      <c r="B30" t="str">
        <f t="shared" si="9"/>
        <v>iTru_ClaI_R1_stub_F</v>
      </c>
      <c r="C30" s="14" t="str">
        <f t="shared" si="10"/>
        <v>ACGACGCTCTTCCGATCTAGCGTTGAT</v>
      </c>
      <c r="D30" s="10">
        <f t="shared" si="11"/>
        <v>27</v>
      </c>
      <c r="G30" s="44">
        <v>6</v>
      </c>
      <c r="H30" s="44" t="s">
        <v>67</v>
      </c>
      <c r="I30" s="25" t="s">
        <v>16</v>
      </c>
      <c r="J30" s="10">
        <f t="shared" si="3"/>
        <v>7</v>
      </c>
      <c r="L30" s="47">
        <f t="shared" si="4"/>
        <v>4.8599999999999994</v>
      </c>
      <c r="M30" s="48">
        <f t="shared" si="5"/>
        <v>7.5600000000000005</v>
      </c>
      <c r="N30" s="47">
        <f t="shared" si="6"/>
        <v>12.959999999999999</v>
      </c>
      <c r="O30" s="47">
        <f t="shared" si="7"/>
        <v>14.850000000000001</v>
      </c>
      <c r="P30" s="47">
        <f t="shared" si="8"/>
        <v>25.65</v>
      </c>
    </row>
    <row r="31" spans="1:18">
      <c r="A31" t="s">
        <v>19</v>
      </c>
      <c r="B31" t="str">
        <f t="shared" si="9"/>
        <v>iTru_ClaI_R1_stub_G</v>
      </c>
      <c r="C31" s="14" t="str">
        <f t="shared" si="10"/>
        <v>ACGACGCTCTTCCGATCTCTGCAACTAT</v>
      </c>
      <c r="D31" s="10">
        <f t="shared" si="11"/>
        <v>28</v>
      </c>
      <c r="G31" s="44">
        <v>7</v>
      </c>
      <c r="H31" s="44" t="s">
        <v>68</v>
      </c>
      <c r="I31" s="25" t="s">
        <v>17</v>
      </c>
      <c r="J31" s="10">
        <f t="shared" si="3"/>
        <v>8</v>
      </c>
      <c r="L31" s="47">
        <f t="shared" si="4"/>
        <v>5.04</v>
      </c>
      <c r="M31" s="48">
        <f t="shared" si="5"/>
        <v>7.8400000000000007</v>
      </c>
      <c r="N31" s="47">
        <f t="shared" si="6"/>
        <v>13.44</v>
      </c>
      <c r="O31" s="47">
        <f t="shared" si="7"/>
        <v>15.400000000000002</v>
      </c>
      <c r="P31" s="47">
        <f t="shared" si="8"/>
        <v>26.599999999999998</v>
      </c>
    </row>
    <row r="32" spans="1:18">
      <c r="A32" t="s">
        <v>19</v>
      </c>
      <c r="B32" t="str">
        <f t="shared" si="9"/>
        <v>iTru_ClaI_R1_stub_H</v>
      </c>
      <c r="C32" s="14" t="str">
        <f t="shared" si="10"/>
        <v>ACGACGCTCTTCCGATCTTCATGGTCAAT</v>
      </c>
      <c r="D32" s="10">
        <f t="shared" si="11"/>
        <v>29</v>
      </c>
      <c r="G32" s="20">
        <v>8</v>
      </c>
      <c r="H32" s="20" t="s">
        <v>69</v>
      </c>
      <c r="I32" s="41" t="s">
        <v>79</v>
      </c>
      <c r="J32" s="10">
        <f t="shared" si="3"/>
        <v>9</v>
      </c>
      <c r="L32" s="47">
        <f t="shared" si="4"/>
        <v>5.22</v>
      </c>
      <c r="M32" s="48">
        <f t="shared" si="5"/>
        <v>8.120000000000001</v>
      </c>
      <c r="N32" s="47">
        <f t="shared" si="6"/>
        <v>13.92</v>
      </c>
      <c r="O32" s="47">
        <f t="shared" si="7"/>
        <v>15.950000000000001</v>
      </c>
      <c r="P32" s="47">
        <f t="shared" si="8"/>
        <v>27.549999999999997</v>
      </c>
    </row>
    <row r="33" spans="1:18">
      <c r="C33" s="16"/>
      <c r="D33" s="10"/>
      <c r="G33" s="27"/>
      <c r="H33" s="27"/>
      <c r="I33" s="28" t="s">
        <v>23</v>
      </c>
      <c r="J33" s="10">
        <f t="shared" si="3"/>
        <v>13</v>
      </c>
      <c r="L33" s="19"/>
      <c r="M33" s="14"/>
    </row>
    <row r="34" spans="1:18">
      <c r="A34" t="s">
        <v>18</v>
      </c>
      <c r="B34" t="str">
        <f>$B$20&amp;$G$2&amp;H34</f>
        <v>iTru_ClaI_R1_RCp_A</v>
      </c>
      <c r="C34" s="14" t="str">
        <f>C$8&amp;I34&amp;C$14</f>
        <v>/5phos/CGATATTCGGAGATCGGAAGAGCGTCGTGTAGGGAAAGAGTGT</v>
      </c>
      <c r="D34" s="10">
        <f>LEN(C34)-$E$34-(7*$F$34)</f>
        <v>43</v>
      </c>
      <c r="E34" s="44">
        <v>0</v>
      </c>
      <c r="F34" s="44">
        <v>1</v>
      </c>
      <c r="G34" s="44">
        <v>1</v>
      </c>
      <c r="H34" s="44" t="s">
        <v>62</v>
      </c>
      <c r="I34" s="25" t="s">
        <v>35</v>
      </c>
      <c r="J34" s="10">
        <f t="shared" si="3"/>
        <v>6</v>
      </c>
      <c r="L34" s="47">
        <f t="shared" ref="L34:L41" si="12">($M$15*$D34)+($F$34*$O$15)+($E$34*$P$15)</f>
        <v>17.739999999999998</v>
      </c>
      <c r="M34" s="48">
        <f t="shared" ref="M34:M41" si="13">($M$16*$D34)+($F$34*$O$16)+($E$34*$P$16)</f>
        <v>22.04</v>
      </c>
      <c r="N34" s="47">
        <f t="shared" ref="N34:N41" si="14">($M$17*$D34)+($F$34*$O$17)+($E$34*$P$17)</f>
        <v>33.14</v>
      </c>
      <c r="O34" s="47">
        <f t="shared" ref="O34:O41" si="15">($M$18*$D34)+($F$34*$O$18)+($E$34*$P$18)</f>
        <v>33.650000000000006</v>
      </c>
      <c r="P34" s="47">
        <f t="shared" ref="P34:P41" si="16">($M$19*$D34)+($F$34*$O$19)+($E$34*$P$19)</f>
        <v>53.35</v>
      </c>
    </row>
    <row r="35" spans="1:18">
      <c r="A35" t="s">
        <v>18</v>
      </c>
      <c r="B35" t="str">
        <f t="shared" ref="B35:B41" si="17">$B$20&amp;$G$2&amp;H35</f>
        <v>iTru_ClaI_R1_RCp_B</v>
      </c>
      <c r="C35" s="14" t="str">
        <f t="shared" ref="C35:C41" si="18">C$8&amp;I35&amp;C$14</f>
        <v>/5phos/CGATTGCCTAAAGATCGGAAGAGCGTCGTGTAGGGAAAGAGTGT</v>
      </c>
      <c r="D35" s="10">
        <f t="shared" ref="D35:D41" si="19">LEN(C35)-$E$34-(7*$F$34)</f>
        <v>44</v>
      </c>
      <c r="G35" s="44">
        <v>2</v>
      </c>
      <c r="H35" s="44" t="s">
        <v>63</v>
      </c>
      <c r="I35" s="25" t="s">
        <v>36</v>
      </c>
      <c r="J35" s="10">
        <f t="shared" si="3"/>
        <v>7</v>
      </c>
      <c r="L35" s="47">
        <f t="shared" si="12"/>
        <v>17.920000000000002</v>
      </c>
      <c r="M35" s="48">
        <f t="shared" si="13"/>
        <v>22.32</v>
      </c>
      <c r="N35" s="47">
        <f t="shared" si="14"/>
        <v>33.619999999999997</v>
      </c>
      <c r="O35" s="47">
        <f t="shared" si="15"/>
        <v>34.200000000000003</v>
      </c>
      <c r="P35" s="47">
        <f t="shared" si="16"/>
        <v>54.3</v>
      </c>
    </row>
    <row r="36" spans="1:18">
      <c r="A36" t="s">
        <v>18</v>
      </c>
      <c r="B36" t="str">
        <f t="shared" si="17"/>
        <v>iTru_ClaI_R1_RCp_C</v>
      </c>
      <c r="C36" s="14" t="str">
        <f t="shared" si="18"/>
        <v>/5phos/CGATGACGAGTTAGATCGGAAGAGCGTCGTGTAGGGAAAGAGTGT</v>
      </c>
      <c r="D36" s="10">
        <f t="shared" si="19"/>
        <v>45</v>
      </c>
      <c r="G36" s="44">
        <v>3</v>
      </c>
      <c r="H36" s="44" t="s">
        <v>64</v>
      </c>
      <c r="I36" s="25" t="s">
        <v>37</v>
      </c>
      <c r="J36" s="10">
        <f t="shared" si="3"/>
        <v>8</v>
      </c>
      <c r="L36" s="47">
        <f t="shared" si="12"/>
        <v>18.100000000000001</v>
      </c>
      <c r="M36" s="48">
        <f t="shared" si="13"/>
        <v>22.6</v>
      </c>
      <c r="N36" s="47">
        <f t="shared" si="14"/>
        <v>34.099999999999994</v>
      </c>
      <c r="O36" s="47">
        <f t="shared" si="15"/>
        <v>34.75</v>
      </c>
      <c r="P36" s="47">
        <f t="shared" si="16"/>
        <v>55.25</v>
      </c>
    </row>
    <row r="37" spans="1:18">
      <c r="A37" t="s">
        <v>18</v>
      </c>
      <c r="B37" t="str">
        <f t="shared" si="17"/>
        <v>iTru_ClaI_R1_RCp_D</v>
      </c>
      <c r="C37" s="14" t="str">
        <f t="shared" si="18"/>
        <v>/5phos/CGATACGTAGACCAGATCGGAAGAGCGTCGTGTAGGGAAAGAGTGT</v>
      </c>
      <c r="D37" s="10">
        <f t="shared" si="19"/>
        <v>46</v>
      </c>
      <c r="G37" s="20">
        <v>4</v>
      </c>
      <c r="H37" s="20" t="s">
        <v>65</v>
      </c>
      <c r="I37" s="26" t="s">
        <v>0</v>
      </c>
      <c r="J37" s="10">
        <f t="shared" si="3"/>
        <v>9</v>
      </c>
      <c r="L37" s="47">
        <f t="shared" si="12"/>
        <v>18.28</v>
      </c>
      <c r="M37" s="48">
        <f t="shared" si="13"/>
        <v>22.880000000000003</v>
      </c>
      <c r="N37" s="47">
        <f t="shared" si="14"/>
        <v>34.58</v>
      </c>
      <c r="O37" s="47">
        <f t="shared" si="15"/>
        <v>35.299999999999997</v>
      </c>
      <c r="P37" s="47">
        <f t="shared" si="16"/>
        <v>56.199999999999996</v>
      </c>
    </row>
    <row r="38" spans="1:18">
      <c r="A38" t="s">
        <v>18</v>
      </c>
      <c r="B38" t="str">
        <f t="shared" si="17"/>
        <v>iTru_ClaI_R1_RCp_E</v>
      </c>
      <c r="C38" s="14" t="str">
        <f t="shared" si="18"/>
        <v>/5phos/CGATGGTATCAGATCGGAAGAGCGTCGTGTAGGGAAAGAGTGT</v>
      </c>
      <c r="D38" s="10">
        <f t="shared" si="19"/>
        <v>43</v>
      </c>
      <c r="G38" s="44">
        <v>5</v>
      </c>
      <c r="H38" s="44" t="s">
        <v>66</v>
      </c>
      <c r="I38" s="25" t="s">
        <v>1</v>
      </c>
      <c r="J38" s="10">
        <f t="shared" si="3"/>
        <v>6</v>
      </c>
      <c r="L38" s="47">
        <f t="shared" si="12"/>
        <v>17.739999999999998</v>
      </c>
      <c r="M38" s="48">
        <f t="shared" si="13"/>
        <v>22.04</v>
      </c>
      <c r="N38" s="47">
        <f t="shared" si="14"/>
        <v>33.14</v>
      </c>
      <c r="O38" s="47">
        <f t="shared" si="15"/>
        <v>33.650000000000006</v>
      </c>
      <c r="P38" s="47">
        <f t="shared" si="16"/>
        <v>53.35</v>
      </c>
    </row>
    <row r="39" spans="1:18">
      <c r="A39" t="s">
        <v>18</v>
      </c>
      <c r="B39" t="str">
        <f t="shared" si="17"/>
        <v>iTru_ClaI_R1_RCp_F</v>
      </c>
      <c r="C39" s="14" t="str">
        <f t="shared" si="18"/>
        <v>/5phos/CGATCAACGCTAGATCGGAAGAGCGTCGTGTAGGGAAAGAGTGT</v>
      </c>
      <c r="D39" s="10">
        <f t="shared" si="19"/>
        <v>44</v>
      </c>
      <c r="G39" s="44">
        <v>6</v>
      </c>
      <c r="H39" s="44" t="s">
        <v>67</v>
      </c>
      <c r="I39" s="25" t="s">
        <v>2</v>
      </c>
      <c r="J39" s="10">
        <f>LEN(I39)</f>
        <v>7</v>
      </c>
      <c r="L39" s="47">
        <f t="shared" si="12"/>
        <v>17.920000000000002</v>
      </c>
      <c r="M39" s="48">
        <f t="shared" si="13"/>
        <v>22.32</v>
      </c>
      <c r="N39" s="47">
        <f t="shared" si="14"/>
        <v>33.619999999999997</v>
      </c>
      <c r="O39" s="47">
        <f t="shared" si="15"/>
        <v>34.200000000000003</v>
      </c>
      <c r="P39" s="47">
        <f t="shared" si="16"/>
        <v>54.3</v>
      </c>
    </row>
    <row r="40" spans="1:18">
      <c r="A40" t="s">
        <v>18</v>
      </c>
      <c r="B40" t="str">
        <f t="shared" si="17"/>
        <v>iTru_ClaI_R1_RCp_G</v>
      </c>
      <c r="C40" s="14" t="str">
        <f t="shared" si="18"/>
        <v>/5phos/CGATAGTTGCAGAGATCGGAAGAGCGTCGTGTAGGGAAAGAGTGT</v>
      </c>
      <c r="D40" s="10">
        <f t="shared" si="19"/>
        <v>45</v>
      </c>
      <c r="G40" s="44">
        <v>7</v>
      </c>
      <c r="H40" s="44" t="s">
        <v>68</v>
      </c>
      <c r="I40" s="25" t="s">
        <v>3</v>
      </c>
      <c r="J40" s="10">
        <f>LEN(I40)</f>
        <v>8</v>
      </c>
      <c r="L40" s="47">
        <f t="shared" si="12"/>
        <v>18.100000000000001</v>
      </c>
      <c r="M40" s="48">
        <f t="shared" si="13"/>
        <v>22.6</v>
      </c>
      <c r="N40" s="47">
        <f t="shared" si="14"/>
        <v>34.099999999999994</v>
      </c>
      <c r="O40" s="47">
        <f t="shared" si="15"/>
        <v>34.75</v>
      </c>
      <c r="P40" s="47">
        <f t="shared" si="16"/>
        <v>55.25</v>
      </c>
    </row>
    <row r="41" spans="1:18">
      <c r="A41" t="s">
        <v>18</v>
      </c>
      <c r="B41" t="str">
        <f t="shared" si="17"/>
        <v>iTru_ClaI_R1_RCp_H</v>
      </c>
      <c r="C41" s="14" t="str">
        <f t="shared" si="18"/>
        <v>/5phos/CGATTGACCATGAAGATCGGAAGAGCGTCGTGTAGGGAAAGAGTGT</v>
      </c>
      <c r="D41" s="10">
        <f t="shared" si="19"/>
        <v>46</v>
      </c>
      <c r="G41" s="20">
        <v>8</v>
      </c>
      <c r="H41" s="20" t="s">
        <v>69</v>
      </c>
      <c r="I41" s="41" t="s">
        <v>4</v>
      </c>
      <c r="J41" s="10">
        <f t="shared" si="3"/>
        <v>9</v>
      </c>
      <c r="L41" s="49">
        <f t="shared" si="12"/>
        <v>18.28</v>
      </c>
      <c r="M41" s="50">
        <f t="shared" si="13"/>
        <v>22.880000000000003</v>
      </c>
      <c r="N41" s="49">
        <f t="shared" si="14"/>
        <v>34.58</v>
      </c>
      <c r="O41" s="49">
        <f t="shared" si="15"/>
        <v>35.299999999999997</v>
      </c>
      <c r="P41" s="49">
        <f t="shared" si="16"/>
        <v>56.199999999999996</v>
      </c>
    </row>
    <row r="42" spans="1:18">
      <c r="D42" s="10"/>
      <c r="G42" s="27"/>
      <c r="H42" s="27"/>
      <c r="I42" s="28"/>
      <c r="J42" s="10"/>
      <c r="L42" s="47">
        <f>SUM(L25:L41)</f>
        <v>183.68</v>
      </c>
      <c r="M42" s="48">
        <f>SUM(M25:M41)</f>
        <v>241.27999999999997</v>
      </c>
      <c r="N42" s="47">
        <f>SUM(N25:N41)</f>
        <v>376.47999999999996</v>
      </c>
      <c r="O42" s="47">
        <f>SUM(O25:O41)</f>
        <v>396.80000000000007</v>
      </c>
      <c r="P42" s="47">
        <f>SUM(P25:P41)</f>
        <v>647.20000000000005</v>
      </c>
      <c r="Q42" t="s">
        <v>114</v>
      </c>
    </row>
    <row r="43" spans="1:18">
      <c r="C43" s="16"/>
      <c r="D43" s="10"/>
      <c r="I43" s="28" t="s">
        <v>23</v>
      </c>
      <c r="J43" s="44"/>
    </row>
    <row r="44" spans="1:18">
      <c r="A44" t="s">
        <v>20</v>
      </c>
      <c r="B44" t="str">
        <f>$B$21&amp;$G$2&amp;H44</f>
        <v>iTru_BamHI_R2_RC_stub_1</v>
      </c>
      <c r="C44" s="14" t="str">
        <f>$C$9 &amp; I44 &amp; $C$15</f>
        <v>GATCGCGTTAGAGATCGGAAGAGCACACGTaatcc</v>
      </c>
      <c r="D44" s="10">
        <f>LEN(C44)-$E$44-(7*$F$44)</f>
        <v>35</v>
      </c>
      <c r="E44" s="44">
        <v>0</v>
      </c>
      <c r="F44" s="44">
        <v>0</v>
      </c>
      <c r="G44" s="44">
        <v>9</v>
      </c>
      <c r="H44" s="44">
        <v>1</v>
      </c>
      <c r="I44" t="s">
        <v>102</v>
      </c>
      <c r="J44" s="10">
        <f t="shared" ref="J44:J55" si="20">LEN(I44)</f>
        <v>6</v>
      </c>
      <c r="L44" s="19">
        <f t="shared" ref="L44:L55" si="21">($M$15*$D44)+($F$44*$O$15)+($E$44*$P$15)</f>
        <v>6.3</v>
      </c>
      <c r="M44" s="21">
        <f t="shared" ref="M44:M55" si="22">($M$16*$D44)+($F$44*$O$16)+($E$44*$P$16)</f>
        <v>9.8000000000000007</v>
      </c>
      <c r="N44" s="19">
        <f t="shared" ref="N44:N55" si="23">($M$17*$D44)+($F$44*$O$17)+($E$44*$P$17)</f>
        <v>16.8</v>
      </c>
      <c r="O44" s="19">
        <f t="shared" ref="O44:O55" si="24">($M$18*$D44)+($F$44*$O$18)+($E$44*$P$18)</f>
        <v>19.25</v>
      </c>
      <c r="P44" s="19">
        <f t="shared" ref="P44:P55" si="25">($M$19*$D44)+($F$44*$O$19)+($E$44*$P$19)</f>
        <v>33.25</v>
      </c>
    </row>
    <row r="45" spans="1:18">
      <c r="A45" t="s">
        <v>20</v>
      </c>
      <c r="B45" t="str">
        <f t="shared" ref="B45:B55" si="26">$B$21&amp;$G$2&amp;H45</f>
        <v>iTru_BamHI_R2_RC_stub_2</v>
      </c>
      <c r="C45" s="14" t="str">
        <f t="shared" ref="C45:C55" si="27">$C$9 &amp; I45 &amp; $C$15</f>
        <v>GATCGGTACCGAAGATCGGAAGAGCACACGTaatcc</v>
      </c>
      <c r="D45" s="10">
        <f t="shared" ref="D45:D55" si="28">LEN(C45)-$E$44-(7*$F$44)</f>
        <v>36</v>
      </c>
      <c r="G45" s="44">
        <v>10</v>
      </c>
      <c r="H45" s="44">
        <v>2</v>
      </c>
      <c r="I45" t="s">
        <v>103</v>
      </c>
      <c r="J45" s="10">
        <f t="shared" si="20"/>
        <v>7</v>
      </c>
      <c r="L45" s="19">
        <f t="shared" si="21"/>
        <v>6.4799999999999995</v>
      </c>
      <c r="M45" s="21">
        <f t="shared" si="22"/>
        <v>10.080000000000002</v>
      </c>
      <c r="N45" s="19">
        <f t="shared" si="23"/>
        <v>17.28</v>
      </c>
      <c r="O45" s="19">
        <f t="shared" si="24"/>
        <v>19.8</v>
      </c>
      <c r="P45" s="19">
        <f t="shared" si="25"/>
        <v>34.199999999999996</v>
      </c>
    </row>
    <row r="46" spans="1:18">
      <c r="A46" t="s">
        <v>20</v>
      </c>
      <c r="B46" t="str">
        <f t="shared" si="26"/>
        <v>iTru_BamHI_R2_RC_stub_3</v>
      </c>
      <c r="C46" s="14" t="str">
        <f t="shared" si="27"/>
        <v>GATCGCAACGATCAGATCGGAAGAGCACACGTaatcc</v>
      </c>
      <c r="D46" s="10">
        <f t="shared" si="28"/>
        <v>37</v>
      </c>
      <c r="G46" s="44">
        <v>11</v>
      </c>
      <c r="H46" s="44">
        <v>3</v>
      </c>
      <c r="I46" t="s">
        <v>80</v>
      </c>
      <c r="J46" s="10">
        <f t="shared" si="20"/>
        <v>8</v>
      </c>
      <c r="L46" s="19">
        <f t="shared" si="21"/>
        <v>6.66</v>
      </c>
      <c r="M46" s="21">
        <f t="shared" si="22"/>
        <v>10.360000000000001</v>
      </c>
      <c r="N46" s="19">
        <f t="shared" si="23"/>
        <v>17.759999999999998</v>
      </c>
      <c r="O46" s="19">
        <f t="shared" si="24"/>
        <v>20.350000000000001</v>
      </c>
      <c r="P46" s="19">
        <f t="shared" si="25"/>
        <v>35.15</v>
      </c>
    </row>
    <row r="47" spans="1:18">
      <c r="A47" t="s">
        <v>20</v>
      </c>
      <c r="B47" t="str">
        <f t="shared" si="26"/>
        <v>iTru_BamHI_R2_RC_stub_4</v>
      </c>
      <c r="C47" s="14" t="str">
        <f t="shared" si="27"/>
        <v>GATCGAGTGTAGCTAGATCGGAAGAGCACACGTaatcc</v>
      </c>
      <c r="D47" s="10">
        <f t="shared" si="28"/>
        <v>38</v>
      </c>
      <c r="G47" s="20">
        <v>12</v>
      </c>
      <c r="H47" s="20">
        <v>4</v>
      </c>
      <c r="I47" t="s">
        <v>104</v>
      </c>
      <c r="J47" s="10">
        <f t="shared" si="20"/>
        <v>9</v>
      </c>
      <c r="L47" s="19">
        <f t="shared" si="21"/>
        <v>6.84</v>
      </c>
      <c r="M47" s="21">
        <f t="shared" si="22"/>
        <v>10.64</v>
      </c>
      <c r="N47" s="19">
        <f t="shared" si="23"/>
        <v>18.239999999999998</v>
      </c>
      <c r="O47" s="19">
        <f t="shared" si="24"/>
        <v>20.900000000000002</v>
      </c>
      <c r="P47" s="19">
        <f t="shared" si="25"/>
        <v>36.1</v>
      </c>
    </row>
    <row r="48" spans="1:18">
      <c r="A48" t="s">
        <v>20</v>
      </c>
      <c r="B48" t="str">
        <f t="shared" si="26"/>
        <v>iTru_BamHI_R2_RC_stub_5b</v>
      </c>
      <c r="C48" s="14" t="str">
        <f t="shared" si="27"/>
        <v>GATCGACGCGTAGATCGGAAGAGCACACGTaatcc</v>
      </c>
      <c r="D48" s="10">
        <f t="shared" si="28"/>
        <v>35</v>
      </c>
      <c r="G48" s="44">
        <v>13</v>
      </c>
      <c r="H48" s="44" t="s">
        <v>129</v>
      </c>
      <c r="I48" t="s">
        <v>127</v>
      </c>
      <c r="J48" s="10">
        <f t="shared" si="20"/>
        <v>6</v>
      </c>
      <c r="L48" s="19">
        <f t="shared" si="21"/>
        <v>6.3</v>
      </c>
      <c r="M48" s="21">
        <f t="shared" si="22"/>
        <v>9.8000000000000007</v>
      </c>
      <c r="N48" s="19">
        <f t="shared" si="23"/>
        <v>16.8</v>
      </c>
      <c r="O48" s="19">
        <f t="shared" si="24"/>
        <v>19.25</v>
      </c>
      <c r="P48" s="19">
        <f t="shared" si="25"/>
        <v>33.25</v>
      </c>
      <c r="R48" t="s">
        <v>508</v>
      </c>
    </row>
    <row r="49" spans="1:16">
      <c r="A49" t="s">
        <v>20</v>
      </c>
      <c r="B49" t="str">
        <f t="shared" si="26"/>
        <v>iTru_BamHI_R2_RC_stub_6</v>
      </c>
      <c r="C49" s="14" t="str">
        <f t="shared" si="27"/>
        <v>GATCGTGCATACAGATCGGAAGAGCACACGTaatcc</v>
      </c>
      <c r="D49" s="10">
        <f t="shared" si="28"/>
        <v>36</v>
      </c>
      <c r="G49" s="44">
        <v>14</v>
      </c>
      <c r="H49" s="44">
        <v>6</v>
      </c>
      <c r="I49" t="s">
        <v>81</v>
      </c>
      <c r="J49" s="10">
        <f t="shared" si="20"/>
        <v>7</v>
      </c>
      <c r="L49" s="19">
        <f t="shared" si="21"/>
        <v>6.4799999999999995</v>
      </c>
      <c r="M49" s="21">
        <f t="shared" si="22"/>
        <v>10.080000000000002</v>
      </c>
      <c r="N49" s="19">
        <f t="shared" si="23"/>
        <v>17.28</v>
      </c>
      <c r="O49" s="19">
        <f t="shared" si="24"/>
        <v>19.8</v>
      </c>
      <c r="P49" s="19">
        <f t="shared" si="25"/>
        <v>34.199999999999996</v>
      </c>
    </row>
    <row r="50" spans="1:16">
      <c r="A50" t="s">
        <v>20</v>
      </c>
      <c r="B50" t="str">
        <f t="shared" si="26"/>
        <v>iTru_BamHI_R2_RC_stub_7</v>
      </c>
      <c r="C50" s="14" t="str">
        <f t="shared" si="27"/>
        <v>GATCGGACATGTGAGATCGGAAGAGCACACGTaatcc</v>
      </c>
      <c r="D50" s="10">
        <f t="shared" si="28"/>
        <v>37</v>
      </c>
      <c r="G50" s="44">
        <v>15</v>
      </c>
      <c r="H50" s="44">
        <v>7</v>
      </c>
      <c r="I50" t="s">
        <v>50</v>
      </c>
      <c r="J50" s="10">
        <f t="shared" si="20"/>
        <v>8</v>
      </c>
      <c r="L50" s="19">
        <f t="shared" si="21"/>
        <v>6.66</v>
      </c>
      <c r="M50" s="21">
        <f t="shared" si="22"/>
        <v>10.360000000000001</v>
      </c>
      <c r="N50" s="19">
        <f t="shared" si="23"/>
        <v>17.759999999999998</v>
      </c>
      <c r="O50" s="19">
        <f t="shared" si="24"/>
        <v>20.350000000000001</v>
      </c>
      <c r="P50" s="19">
        <f t="shared" si="25"/>
        <v>35.15</v>
      </c>
    </row>
    <row r="51" spans="1:16">
      <c r="A51" t="s">
        <v>20</v>
      </c>
      <c r="B51" t="str">
        <f t="shared" si="26"/>
        <v>iTru_BamHI_R2_RC_stub_8</v>
      </c>
      <c r="C51" s="14" t="str">
        <f t="shared" si="27"/>
        <v>GATCGTCGTGCACAAGATCGGAAGAGCACACGTaatcc</v>
      </c>
      <c r="D51" s="10">
        <f t="shared" si="28"/>
        <v>38</v>
      </c>
      <c r="G51" s="20">
        <v>16</v>
      </c>
      <c r="H51" s="20">
        <v>8</v>
      </c>
      <c r="I51" t="s">
        <v>106</v>
      </c>
      <c r="J51" s="10">
        <f t="shared" si="20"/>
        <v>9</v>
      </c>
      <c r="L51" s="19">
        <f t="shared" si="21"/>
        <v>6.84</v>
      </c>
      <c r="M51" s="21">
        <f t="shared" si="22"/>
        <v>10.64</v>
      </c>
      <c r="N51" s="19">
        <f t="shared" si="23"/>
        <v>18.239999999999998</v>
      </c>
      <c r="O51" s="19">
        <f t="shared" si="24"/>
        <v>20.900000000000002</v>
      </c>
      <c r="P51" s="19">
        <f t="shared" si="25"/>
        <v>36.1</v>
      </c>
    </row>
    <row r="52" spans="1:16">
      <c r="A52" t="s">
        <v>20</v>
      </c>
      <c r="B52" t="str">
        <f t="shared" si="26"/>
        <v>iTru_BamHI_R2_RC_stub_9</v>
      </c>
      <c r="C52" s="14" t="str">
        <f t="shared" si="27"/>
        <v>GATCGTGATGCAGATCGGAAGAGCACACGTaatcc</v>
      </c>
      <c r="D52" s="10">
        <f t="shared" si="28"/>
        <v>35</v>
      </c>
      <c r="G52" s="44">
        <v>17</v>
      </c>
      <c r="H52" s="44">
        <v>9</v>
      </c>
      <c r="I52" t="s">
        <v>82</v>
      </c>
      <c r="J52" s="10">
        <f t="shared" si="20"/>
        <v>6</v>
      </c>
      <c r="L52" s="19">
        <f t="shared" si="21"/>
        <v>6.3</v>
      </c>
      <c r="M52" s="21">
        <f t="shared" si="22"/>
        <v>9.8000000000000007</v>
      </c>
      <c r="N52" s="19">
        <f t="shared" si="23"/>
        <v>16.8</v>
      </c>
      <c r="O52" s="19">
        <f t="shared" si="24"/>
        <v>19.25</v>
      </c>
      <c r="P52" s="19">
        <f t="shared" si="25"/>
        <v>33.25</v>
      </c>
    </row>
    <row r="53" spans="1:16">
      <c r="A53" t="s">
        <v>20</v>
      </c>
      <c r="B53" t="str">
        <f t="shared" si="26"/>
        <v>iTru_BamHI_R2_RC_stub_10</v>
      </c>
      <c r="C53" s="14" t="str">
        <f t="shared" si="27"/>
        <v>GATCGACAGCATAGATCGGAAGAGCACACGTaatcc</v>
      </c>
      <c r="D53" s="10">
        <f t="shared" si="28"/>
        <v>36</v>
      </c>
      <c r="G53" s="44">
        <v>18</v>
      </c>
      <c r="H53" s="44">
        <v>10</v>
      </c>
      <c r="I53" t="s">
        <v>107</v>
      </c>
      <c r="J53" s="10">
        <f t="shared" si="20"/>
        <v>7</v>
      </c>
      <c r="L53" s="19">
        <f t="shared" si="21"/>
        <v>6.4799999999999995</v>
      </c>
      <c r="M53" s="21">
        <f t="shared" si="22"/>
        <v>10.080000000000002</v>
      </c>
      <c r="N53" s="19">
        <f t="shared" si="23"/>
        <v>17.28</v>
      </c>
      <c r="O53" s="19">
        <f t="shared" si="24"/>
        <v>19.8</v>
      </c>
      <c r="P53" s="19">
        <f t="shared" si="25"/>
        <v>34.199999999999996</v>
      </c>
    </row>
    <row r="54" spans="1:16">
      <c r="A54" t="s">
        <v>20</v>
      </c>
      <c r="B54" t="str">
        <f t="shared" si="26"/>
        <v>iTru_BamHI_R2_RC_stub_11</v>
      </c>
      <c r="C54" s="14" t="str">
        <f t="shared" si="27"/>
        <v>GATCGAGGTCATGAGATCGGAAGAGCACACGTaatcc</v>
      </c>
      <c r="D54" s="10">
        <f t="shared" si="28"/>
        <v>37</v>
      </c>
      <c r="G54" s="44">
        <v>19</v>
      </c>
      <c r="H54" s="44">
        <v>11</v>
      </c>
      <c r="I54" t="s">
        <v>108</v>
      </c>
      <c r="J54" s="10">
        <f t="shared" si="20"/>
        <v>8</v>
      </c>
      <c r="L54" s="19">
        <f t="shared" si="21"/>
        <v>6.66</v>
      </c>
      <c r="M54" s="21">
        <f t="shared" si="22"/>
        <v>10.360000000000001</v>
      </c>
      <c r="N54" s="19">
        <f t="shared" si="23"/>
        <v>17.759999999999998</v>
      </c>
      <c r="O54" s="19">
        <f t="shared" si="24"/>
        <v>20.350000000000001</v>
      </c>
      <c r="P54" s="19">
        <f t="shared" si="25"/>
        <v>35.15</v>
      </c>
    </row>
    <row r="55" spans="1:16">
      <c r="A55" t="s">
        <v>20</v>
      </c>
      <c r="B55" t="str">
        <f t="shared" si="26"/>
        <v>iTru_BamHI_R2_RC_stub_12</v>
      </c>
      <c r="C55" s="14" t="str">
        <f t="shared" si="27"/>
        <v>GATCGCTCACTGCAAGATCGGAAGAGCACACGTaatcc</v>
      </c>
      <c r="D55" s="10">
        <f t="shared" si="28"/>
        <v>38</v>
      </c>
      <c r="G55" s="20">
        <v>20</v>
      </c>
      <c r="H55" s="20">
        <v>12</v>
      </c>
      <c r="I55" t="s">
        <v>109</v>
      </c>
      <c r="J55" s="10">
        <f t="shared" si="20"/>
        <v>9</v>
      </c>
      <c r="L55" s="19">
        <f t="shared" si="21"/>
        <v>6.84</v>
      </c>
      <c r="M55" s="21">
        <f t="shared" si="22"/>
        <v>10.64</v>
      </c>
      <c r="N55" s="19">
        <f t="shared" si="23"/>
        <v>18.239999999999998</v>
      </c>
      <c r="O55" s="19">
        <f t="shared" si="24"/>
        <v>20.900000000000002</v>
      </c>
      <c r="P55" s="19">
        <f t="shared" si="25"/>
        <v>36.1</v>
      </c>
    </row>
    <row r="57" spans="1:16">
      <c r="A57" t="s">
        <v>21</v>
      </c>
      <c r="B57" t="str">
        <f>$B$22&amp;$G$2&amp;H57</f>
        <v>iTru_BamHI_R2_1</v>
      </c>
      <c r="C57" s="14" t="str">
        <f>C$16&amp;I57&amp;$C$10</f>
        <v>GTGACTGGAGTTCAGACGTGTGCTCTTCCGATCTCTAACGC</v>
      </c>
      <c r="D57" s="10">
        <f>LEN(C57)-$E$57-(7*$F$57)</f>
        <v>41</v>
      </c>
      <c r="E57" s="44">
        <v>0</v>
      </c>
      <c r="F57" s="44">
        <v>0</v>
      </c>
      <c r="G57" s="44">
        <v>9</v>
      </c>
      <c r="H57" s="44">
        <v>1</v>
      </c>
      <c r="I57" s="34" t="s">
        <v>94</v>
      </c>
      <c r="J57" s="10">
        <f t="shared" ref="J57:J68" si="29">LEN(I57)</f>
        <v>6</v>
      </c>
      <c r="L57" s="19">
        <f t="shared" ref="L57:L68" si="30">($M$15*$D57)+($F$57*$O$15)+($E$57*$P$15)</f>
        <v>7.38</v>
      </c>
      <c r="M57" s="21">
        <f t="shared" ref="M57:M68" si="31">($M$16*$D57)+($F$57*$O$16)+($E$57*$P$16)</f>
        <v>11.48</v>
      </c>
      <c r="N57" s="19">
        <f t="shared" ref="N57:N68" si="32">($M$17*$D57)+($F$57*$O$17)+($E$57*$P$17)</f>
        <v>19.68</v>
      </c>
      <c r="O57" s="19">
        <f t="shared" ref="O57:O68" si="33">($M$18*$D57)+($F$57*$O$18)+($E$57*$P$18)</f>
        <v>22.55</v>
      </c>
      <c r="P57" s="19">
        <f t="shared" ref="P57:P68" si="34">($M$19*$D57)+($F$57*$O$19)+($E$57*$P$19)</f>
        <v>38.949999999999996</v>
      </c>
    </row>
    <row r="58" spans="1:16">
      <c r="A58" t="s">
        <v>21</v>
      </c>
      <c r="B58" t="str">
        <f t="shared" ref="B58:B68" si="35">$B$22&amp;$G$2&amp;H58</f>
        <v>iTru_BamHI_R2_2</v>
      </c>
      <c r="C58" s="14" t="str">
        <f t="shared" ref="C58:C68" si="36">C$16&amp;I58&amp;$C$10</f>
        <v>GTGACTGGAGTTCAGACGTGTGCTCTTCCGATCTTCGGTACC</v>
      </c>
      <c r="D58" s="10">
        <f t="shared" ref="D58:D68" si="37">LEN(C58)-$E$57-(7*$F$57)</f>
        <v>42</v>
      </c>
      <c r="G58" s="44">
        <v>10</v>
      </c>
      <c r="H58" s="44">
        <v>2</v>
      </c>
      <c r="I58" s="34" t="s">
        <v>95</v>
      </c>
      <c r="J58" s="10">
        <f t="shared" si="29"/>
        <v>7</v>
      </c>
      <c r="L58" s="19">
        <f t="shared" si="30"/>
        <v>7.56</v>
      </c>
      <c r="M58" s="21">
        <f t="shared" si="31"/>
        <v>11.760000000000002</v>
      </c>
      <c r="N58" s="19">
        <f t="shared" si="32"/>
        <v>20.16</v>
      </c>
      <c r="O58" s="19">
        <f t="shared" si="33"/>
        <v>23.1</v>
      </c>
      <c r="P58" s="19">
        <f t="shared" si="34"/>
        <v>39.9</v>
      </c>
    </row>
    <row r="59" spans="1:16">
      <c r="A59" t="s">
        <v>21</v>
      </c>
      <c r="B59" t="str">
        <f t="shared" si="35"/>
        <v>iTru_BamHI_R2_3</v>
      </c>
      <c r="C59" s="14" t="str">
        <f t="shared" si="36"/>
        <v>GTGACTGGAGTTCAGACGTGTGCTCTTCCGATCTGATCGTTGC</v>
      </c>
      <c r="D59" s="10">
        <f t="shared" si="37"/>
        <v>43</v>
      </c>
      <c r="G59" s="44">
        <v>11</v>
      </c>
      <c r="H59" s="44">
        <v>3</v>
      </c>
      <c r="I59" s="34" t="s">
        <v>83</v>
      </c>
      <c r="J59" s="10">
        <f t="shared" si="29"/>
        <v>8</v>
      </c>
      <c r="L59" s="19">
        <f t="shared" si="30"/>
        <v>7.7399999999999993</v>
      </c>
      <c r="M59" s="21">
        <f t="shared" si="31"/>
        <v>12.040000000000001</v>
      </c>
      <c r="N59" s="19">
        <f t="shared" si="32"/>
        <v>20.64</v>
      </c>
      <c r="O59" s="19">
        <f t="shared" si="33"/>
        <v>23.650000000000002</v>
      </c>
      <c r="P59" s="19">
        <f t="shared" si="34"/>
        <v>40.85</v>
      </c>
    </row>
    <row r="60" spans="1:16">
      <c r="A60" t="s">
        <v>21</v>
      </c>
      <c r="B60" t="str">
        <f t="shared" si="35"/>
        <v>iTru_BamHI_R2_4</v>
      </c>
      <c r="C60" s="14" t="str">
        <f t="shared" si="36"/>
        <v>GTGACTGGAGTTCAGACGTGTGCTCTTCCGATCTAGCTACACTC</v>
      </c>
      <c r="D60" s="10">
        <f t="shared" si="37"/>
        <v>44</v>
      </c>
      <c r="G60" s="20">
        <v>12</v>
      </c>
      <c r="H60" s="20">
        <v>4</v>
      </c>
      <c r="I60" s="34" t="s">
        <v>96</v>
      </c>
      <c r="J60" s="10">
        <f t="shared" si="29"/>
        <v>9</v>
      </c>
      <c r="L60" s="19">
        <f t="shared" si="30"/>
        <v>7.92</v>
      </c>
      <c r="M60" s="21">
        <f t="shared" si="31"/>
        <v>12.32</v>
      </c>
      <c r="N60" s="19">
        <f t="shared" si="32"/>
        <v>21.119999999999997</v>
      </c>
      <c r="O60" s="19">
        <f t="shared" si="33"/>
        <v>24.200000000000003</v>
      </c>
      <c r="P60" s="19">
        <f t="shared" si="34"/>
        <v>41.8</v>
      </c>
    </row>
    <row r="61" spans="1:16">
      <c r="A61" t="s">
        <v>21</v>
      </c>
      <c r="B61" t="str">
        <f t="shared" si="35"/>
        <v>iTru_BamHI_R2_5</v>
      </c>
      <c r="C61" s="14" t="str">
        <f t="shared" si="36"/>
        <v>GTGACTGGAGTTCAGACGTGTGCTCTTCCGATCTACGCGTC</v>
      </c>
      <c r="D61" s="10">
        <f t="shared" si="37"/>
        <v>41</v>
      </c>
      <c r="G61" s="44">
        <v>13</v>
      </c>
      <c r="H61" s="44">
        <v>5</v>
      </c>
      <c r="I61" s="25" t="s">
        <v>128</v>
      </c>
      <c r="J61" s="10">
        <f t="shared" si="29"/>
        <v>6</v>
      </c>
      <c r="L61" s="19">
        <f t="shared" si="30"/>
        <v>7.38</v>
      </c>
      <c r="M61" s="21">
        <f t="shared" si="31"/>
        <v>11.48</v>
      </c>
      <c r="N61" s="19">
        <f t="shared" si="32"/>
        <v>19.68</v>
      </c>
      <c r="O61" s="19">
        <f t="shared" si="33"/>
        <v>22.55</v>
      </c>
      <c r="P61" s="19">
        <f t="shared" si="34"/>
        <v>38.949999999999996</v>
      </c>
    </row>
    <row r="62" spans="1:16">
      <c r="A62" t="s">
        <v>21</v>
      </c>
      <c r="B62" t="str">
        <f t="shared" si="35"/>
        <v>iTru_BamHI_R2_6</v>
      </c>
      <c r="C62" s="14" t="str">
        <f t="shared" si="36"/>
        <v>GTGACTGGAGTTCAGACGTGTGCTCTTCCGATCTGTATGCAC</v>
      </c>
      <c r="D62" s="10">
        <f t="shared" si="37"/>
        <v>42</v>
      </c>
      <c r="G62" s="44">
        <v>14</v>
      </c>
      <c r="H62" s="44">
        <v>6</v>
      </c>
      <c r="I62" s="25" t="s">
        <v>84</v>
      </c>
      <c r="J62" s="10">
        <f t="shared" si="29"/>
        <v>7</v>
      </c>
      <c r="L62" s="19">
        <f t="shared" si="30"/>
        <v>7.56</v>
      </c>
      <c r="M62" s="21">
        <f t="shared" si="31"/>
        <v>11.760000000000002</v>
      </c>
      <c r="N62" s="19">
        <f t="shared" si="32"/>
        <v>20.16</v>
      </c>
      <c r="O62" s="19">
        <f t="shared" si="33"/>
        <v>23.1</v>
      </c>
      <c r="P62" s="19">
        <f t="shared" si="34"/>
        <v>39.9</v>
      </c>
    </row>
    <row r="63" spans="1:16">
      <c r="A63" t="s">
        <v>21</v>
      </c>
      <c r="B63" t="str">
        <f t="shared" si="35"/>
        <v>iTru_BamHI_R2_7</v>
      </c>
      <c r="C63" s="14" t="str">
        <f t="shared" si="36"/>
        <v>GTGACTGGAGTTCAGACGTGTGCTCTTCCGATCTCACATGTCC</v>
      </c>
      <c r="D63" s="10">
        <f t="shared" si="37"/>
        <v>43</v>
      </c>
      <c r="G63" s="44">
        <v>15</v>
      </c>
      <c r="H63" s="44">
        <v>7</v>
      </c>
      <c r="I63" s="25" t="s">
        <v>78</v>
      </c>
      <c r="J63" s="10">
        <f t="shared" si="29"/>
        <v>8</v>
      </c>
      <c r="L63" s="19">
        <f t="shared" si="30"/>
        <v>7.7399999999999993</v>
      </c>
      <c r="M63" s="21">
        <f t="shared" si="31"/>
        <v>12.040000000000001</v>
      </c>
      <c r="N63" s="19">
        <f t="shared" si="32"/>
        <v>20.64</v>
      </c>
      <c r="O63" s="19">
        <f t="shared" si="33"/>
        <v>23.650000000000002</v>
      </c>
      <c r="P63" s="19">
        <f t="shared" si="34"/>
        <v>40.85</v>
      </c>
    </row>
    <row r="64" spans="1:16">
      <c r="A64" t="s">
        <v>21</v>
      </c>
      <c r="B64" t="str">
        <f t="shared" si="35"/>
        <v>iTru_BamHI_R2_8</v>
      </c>
      <c r="C64" s="14" t="str">
        <f t="shared" si="36"/>
        <v>GTGACTGGAGTTCAGACGTGTGCTCTTCCGATCTTGTGCACGAC</v>
      </c>
      <c r="D64" s="10">
        <f t="shared" si="37"/>
        <v>44</v>
      </c>
      <c r="G64" s="20">
        <v>16</v>
      </c>
      <c r="H64" s="20">
        <v>8</v>
      </c>
      <c r="I64" s="25" t="s">
        <v>98</v>
      </c>
      <c r="J64" s="10">
        <f t="shared" si="29"/>
        <v>9</v>
      </c>
      <c r="L64" s="19">
        <f t="shared" si="30"/>
        <v>7.92</v>
      </c>
      <c r="M64" s="21">
        <f t="shared" si="31"/>
        <v>12.32</v>
      </c>
      <c r="N64" s="19">
        <f t="shared" si="32"/>
        <v>21.119999999999997</v>
      </c>
      <c r="O64" s="19">
        <f t="shared" si="33"/>
        <v>24.200000000000003</v>
      </c>
      <c r="P64" s="19">
        <f t="shared" si="34"/>
        <v>41.8</v>
      </c>
    </row>
    <row r="65" spans="1:17">
      <c r="A65" t="s">
        <v>21</v>
      </c>
      <c r="B65" t="str">
        <f t="shared" si="35"/>
        <v>iTru_BamHI_R2_9</v>
      </c>
      <c r="C65" s="14" t="str">
        <f t="shared" si="36"/>
        <v>GTGACTGGAGTTCAGACGTGTGCTCTTCCGATCTGCATCAC</v>
      </c>
      <c r="D65" s="10">
        <f t="shared" si="37"/>
        <v>41</v>
      </c>
      <c r="G65" s="44">
        <v>17</v>
      </c>
      <c r="H65" s="44">
        <v>9</v>
      </c>
      <c r="I65" s="25" t="s">
        <v>85</v>
      </c>
      <c r="J65" s="10">
        <f t="shared" si="29"/>
        <v>6</v>
      </c>
      <c r="L65" s="19">
        <f t="shared" si="30"/>
        <v>7.38</v>
      </c>
      <c r="M65" s="21">
        <f t="shared" si="31"/>
        <v>11.48</v>
      </c>
      <c r="N65" s="19">
        <f t="shared" si="32"/>
        <v>19.68</v>
      </c>
      <c r="O65" s="19">
        <f t="shared" si="33"/>
        <v>22.55</v>
      </c>
      <c r="P65" s="19">
        <f t="shared" si="34"/>
        <v>38.949999999999996</v>
      </c>
    </row>
    <row r="66" spans="1:17">
      <c r="A66" t="s">
        <v>21</v>
      </c>
      <c r="B66" t="str">
        <f t="shared" si="35"/>
        <v>iTru_BamHI_R2_10</v>
      </c>
      <c r="C66" s="14" t="str">
        <f t="shared" si="36"/>
        <v>GTGACTGGAGTTCAGACGTGTGCTCTTCCGATCTATGCTGTC</v>
      </c>
      <c r="D66" s="10">
        <f t="shared" si="37"/>
        <v>42</v>
      </c>
      <c r="G66" s="44">
        <v>18</v>
      </c>
      <c r="H66" s="44">
        <v>10</v>
      </c>
      <c r="I66" s="25" t="s">
        <v>99</v>
      </c>
      <c r="J66" s="10">
        <f t="shared" si="29"/>
        <v>7</v>
      </c>
      <c r="L66" s="19">
        <f t="shared" si="30"/>
        <v>7.56</v>
      </c>
      <c r="M66" s="21">
        <f t="shared" si="31"/>
        <v>11.760000000000002</v>
      </c>
      <c r="N66" s="19">
        <f t="shared" si="32"/>
        <v>20.16</v>
      </c>
      <c r="O66" s="19">
        <f t="shared" si="33"/>
        <v>23.1</v>
      </c>
      <c r="P66" s="19">
        <f t="shared" si="34"/>
        <v>39.9</v>
      </c>
    </row>
    <row r="67" spans="1:17">
      <c r="A67" t="s">
        <v>21</v>
      </c>
      <c r="B67" t="str">
        <f t="shared" si="35"/>
        <v>iTru_BamHI_R2_11</v>
      </c>
      <c r="C67" s="14" t="str">
        <f t="shared" si="36"/>
        <v>GTGACTGGAGTTCAGACGTGTGCTCTTCCGATCTCATGACCTC</v>
      </c>
      <c r="D67" s="10">
        <f t="shared" si="37"/>
        <v>43</v>
      </c>
      <c r="G67" s="44">
        <v>19</v>
      </c>
      <c r="H67" s="44">
        <v>11</v>
      </c>
      <c r="I67" s="25" t="s">
        <v>100</v>
      </c>
      <c r="J67" s="10">
        <f t="shared" si="29"/>
        <v>8</v>
      </c>
      <c r="L67" s="19">
        <f t="shared" si="30"/>
        <v>7.7399999999999993</v>
      </c>
      <c r="M67" s="21">
        <f t="shared" si="31"/>
        <v>12.040000000000001</v>
      </c>
      <c r="N67" s="19">
        <f t="shared" si="32"/>
        <v>20.64</v>
      </c>
      <c r="O67" s="19">
        <f t="shared" si="33"/>
        <v>23.650000000000002</v>
      </c>
      <c r="P67" s="19">
        <f t="shared" si="34"/>
        <v>40.85</v>
      </c>
    </row>
    <row r="68" spans="1:17">
      <c r="A68" t="s">
        <v>21</v>
      </c>
      <c r="B68" t="str">
        <f t="shared" si="35"/>
        <v>iTru_BamHI_R2_12</v>
      </c>
      <c r="C68" s="14" t="str">
        <f t="shared" si="36"/>
        <v>GTGACTGGAGTTCAGACGTGTGCTCTTCCGATCTTGCAGTGAGC</v>
      </c>
      <c r="D68" s="10">
        <f t="shared" si="37"/>
        <v>44</v>
      </c>
      <c r="G68" s="20">
        <v>20</v>
      </c>
      <c r="H68" s="20">
        <v>12</v>
      </c>
      <c r="I68" s="25" t="s">
        <v>101</v>
      </c>
      <c r="J68" s="10">
        <f t="shared" si="29"/>
        <v>9</v>
      </c>
      <c r="L68" s="23">
        <f t="shared" si="30"/>
        <v>7.92</v>
      </c>
      <c r="M68" s="22">
        <f t="shared" si="31"/>
        <v>12.32</v>
      </c>
      <c r="N68" s="23">
        <f t="shared" si="32"/>
        <v>21.119999999999997</v>
      </c>
      <c r="O68" s="23">
        <f t="shared" si="33"/>
        <v>24.200000000000003</v>
      </c>
      <c r="P68" s="23">
        <f t="shared" si="34"/>
        <v>41.8</v>
      </c>
    </row>
    <row r="69" spans="1:17">
      <c r="D69" s="44"/>
      <c r="J69" s="44"/>
      <c r="L69" s="19">
        <f>SUM(L44:L68)</f>
        <v>170.64</v>
      </c>
      <c r="M69" s="21">
        <f t="shared" ref="M69:P69" si="38">SUM(M44:M68)</f>
        <v>265.43999999999994</v>
      </c>
      <c r="N69" s="37">
        <f t="shared" si="38"/>
        <v>455.04000000000008</v>
      </c>
      <c r="O69" s="19">
        <f t="shared" si="38"/>
        <v>521.4</v>
      </c>
      <c r="P69" s="19">
        <f t="shared" si="38"/>
        <v>900.59999999999991</v>
      </c>
      <c r="Q69" t="s">
        <v>114</v>
      </c>
    </row>
    <row r="70" spans="1:17">
      <c r="B70" s="11" t="s">
        <v>5</v>
      </c>
      <c r="D70" s="44"/>
      <c r="J70" s="44"/>
      <c r="L70" s="19"/>
      <c r="M70" s="19"/>
      <c r="N70" s="19"/>
      <c r="O70" s="19"/>
      <c r="P70" s="19"/>
    </row>
    <row r="71" spans="1:17">
      <c r="A71" s="13" t="s">
        <v>49</v>
      </c>
      <c r="B71" s="24" t="s">
        <v>2071</v>
      </c>
      <c r="D71" s="44"/>
      <c r="J71" s="44"/>
      <c r="L71" s="19">
        <f>L42+L69</f>
        <v>354.32</v>
      </c>
      <c r="M71" s="21">
        <f>M42+M69</f>
        <v>506.71999999999991</v>
      </c>
      <c r="N71" s="19">
        <f>N42+N69</f>
        <v>831.52</v>
      </c>
      <c r="O71" s="19">
        <f t="shared" ref="O71:P71" si="39">O42+O69</f>
        <v>918.2</v>
      </c>
      <c r="P71" s="19">
        <f t="shared" si="39"/>
        <v>1547.8</v>
      </c>
      <c r="Q71" t="s">
        <v>38</v>
      </c>
    </row>
    <row r="72" spans="1:17">
      <c r="A72" t="s">
        <v>124</v>
      </c>
      <c r="B72" t="s">
        <v>2072</v>
      </c>
      <c r="C72" s="14" t="str">
        <f>C$8&amp;I72&amp;C$14</f>
        <v>/5phos/CGATAGATCGGAAGAGCGTCGTGTAGGGAAAGAGTGT</v>
      </c>
      <c r="D72" s="10">
        <f>LEN(C72)-7</f>
        <v>37</v>
      </c>
      <c r="J72" s="44"/>
    </row>
    <row r="73" spans="1:17">
      <c r="A73" t="s">
        <v>124</v>
      </c>
      <c r="B73" t="s">
        <v>6</v>
      </c>
      <c r="C73" s="16" t="s">
        <v>123</v>
      </c>
      <c r="D73" s="10">
        <f>LEN(C73)-7</f>
        <v>44</v>
      </c>
      <c r="J73" s="44"/>
    </row>
    <row r="74" spans="1:17">
      <c r="J74" s="44"/>
    </row>
    <row r="75" spans="1:17">
      <c r="B75" t="s">
        <v>7</v>
      </c>
      <c r="J75" s="44"/>
    </row>
    <row r="76" spans="1:17">
      <c r="B76" t="s">
        <v>8</v>
      </c>
      <c r="D76" s="44"/>
      <c r="J76" s="44"/>
    </row>
    <row r="77" spans="1:17">
      <c r="B77" s="80" t="s">
        <v>505</v>
      </c>
      <c r="D77" s="44"/>
      <c r="J77" s="44"/>
    </row>
    <row r="78" spans="1:17">
      <c r="D78" s="44"/>
      <c r="J78" s="44"/>
    </row>
    <row r="79" spans="1:17">
      <c r="D79" s="44"/>
      <c r="J79" s="44"/>
    </row>
    <row r="80" spans="1:17">
      <c r="D80" s="44"/>
      <c r="J80" s="44"/>
    </row>
  </sheetData>
  <mergeCells count="2">
    <mergeCell ref="L13:N13"/>
    <mergeCell ref="L23:M23"/>
  </mergeCells>
  <phoneticPr fontId="19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"/>
  <sheetViews>
    <sheetView topLeftCell="A55" workbookViewId="0">
      <selection activeCell="B72" sqref="B72"/>
    </sheetView>
  </sheetViews>
  <sheetFormatPr baseColWidth="10" defaultRowHeight="16"/>
  <cols>
    <col min="1" max="1" width="8.1640625" bestFit="1" customWidth="1"/>
    <col min="2" max="2" width="26" customWidth="1"/>
    <col min="3" max="3" width="68.1640625" customWidth="1"/>
    <col min="4" max="4" width="7.83203125" bestFit="1" customWidth="1"/>
    <col min="5" max="6" width="4.83203125" style="44" customWidth="1"/>
    <col min="7" max="7" width="6.83203125" customWidth="1"/>
    <col min="8" max="8" width="6.1640625" customWidth="1"/>
    <col min="9" max="9" width="14.1640625" customWidth="1"/>
    <col min="10" max="10" width="7.83203125" bestFit="1" customWidth="1"/>
    <col min="11" max="11" width="4.5" customWidth="1"/>
    <col min="12" max="12" width="10.6640625" customWidth="1"/>
    <col min="15" max="15" width="10.5" bestFit="1" customWidth="1"/>
    <col min="16" max="16" width="10.33203125" customWidth="1"/>
    <col min="17" max="17" width="8.6640625" customWidth="1"/>
    <col min="18" max="19" width="9" bestFit="1" customWidth="1"/>
    <col min="20" max="20" width="8" bestFit="1" customWidth="1"/>
    <col min="21" max="21" width="19.83203125" bestFit="1" customWidth="1"/>
  </cols>
  <sheetData>
    <row r="1" spans="1:17" ht="19">
      <c r="A1" s="7" t="s">
        <v>125</v>
      </c>
      <c r="D1" s="44"/>
      <c r="J1" s="44"/>
    </row>
    <row r="2" spans="1:17" ht="19">
      <c r="B2" s="33" t="s">
        <v>22</v>
      </c>
      <c r="C2" s="32"/>
      <c r="D2" s="44"/>
      <c r="F2" t="s">
        <v>24</v>
      </c>
      <c r="G2" t="s">
        <v>51</v>
      </c>
      <c r="J2" s="44"/>
    </row>
    <row r="3" spans="1:17">
      <c r="B3" s="11"/>
      <c r="D3" s="44"/>
      <c r="J3" s="44"/>
    </row>
    <row r="4" spans="1:17">
      <c r="B4" s="11"/>
      <c r="D4" s="44"/>
      <c r="J4" s="44"/>
    </row>
    <row r="5" spans="1:17">
      <c r="D5" s="8" t="s">
        <v>53</v>
      </c>
      <c r="E5" s="43" t="s">
        <v>48</v>
      </c>
      <c r="F5" s="43" t="s">
        <v>121</v>
      </c>
      <c r="G5" t="s">
        <v>54</v>
      </c>
      <c r="J5" s="44"/>
    </row>
    <row r="6" spans="1:17">
      <c r="B6" s="9" t="s">
        <v>9</v>
      </c>
      <c r="D6" s="44"/>
      <c r="J6" s="44"/>
    </row>
    <row r="7" spans="1:17">
      <c r="A7" t="s">
        <v>19</v>
      </c>
      <c r="B7" s="1" t="s">
        <v>509</v>
      </c>
      <c r="C7" s="1" t="s">
        <v>73</v>
      </c>
      <c r="D7" s="10">
        <f>LEN(C7)</f>
        <v>5</v>
      </c>
      <c r="G7" s="11"/>
      <c r="J7" s="44"/>
    </row>
    <row r="8" spans="1:17">
      <c r="A8" t="s">
        <v>18</v>
      </c>
      <c r="B8" s="2" t="s">
        <v>509</v>
      </c>
      <c r="C8" s="1" t="s">
        <v>119</v>
      </c>
      <c r="D8" s="10">
        <f>LEN(C8)-7</f>
        <v>1</v>
      </c>
      <c r="G8" s="11"/>
      <c r="J8" s="44"/>
    </row>
    <row r="9" spans="1:17">
      <c r="A9" t="s">
        <v>20</v>
      </c>
      <c r="B9" s="1" t="s">
        <v>31</v>
      </c>
      <c r="C9" s="1" t="s">
        <v>75</v>
      </c>
      <c r="D9" s="10">
        <f t="shared" ref="D9:D10" si="0">LEN(C9)</f>
        <v>4</v>
      </c>
      <c r="G9" s="11"/>
      <c r="J9" s="44"/>
    </row>
    <row r="10" spans="1:17">
      <c r="A10" t="s">
        <v>21</v>
      </c>
      <c r="B10" s="2" t="s">
        <v>32</v>
      </c>
      <c r="C10" s="1" t="s">
        <v>117</v>
      </c>
      <c r="D10" s="10">
        <f t="shared" si="0"/>
        <v>1</v>
      </c>
      <c r="G10" s="11"/>
      <c r="J10" s="44"/>
    </row>
    <row r="11" spans="1:17">
      <c r="B11" s="12"/>
      <c r="C11" s="4"/>
      <c r="D11" s="10"/>
      <c r="J11" s="44"/>
    </row>
    <row r="12" spans="1:17">
      <c r="B12" s="13" t="s">
        <v>10</v>
      </c>
      <c r="D12" s="44"/>
      <c r="J12" s="44"/>
    </row>
    <row r="13" spans="1:17">
      <c r="A13" t="s">
        <v>19</v>
      </c>
      <c r="B13" t="s">
        <v>26</v>
      </c>
      <c r="C13" s="6" t="s">
        <v>87</v>
      </c>
      <c r="D13" s="10">
        <f t="shared" ref="D13:D16" si="1">LEN(C13)</f>
        <v>18</v>
      </c>
      <c r="E13" s="46"/>
      <c r="F13" s="46"/>
      <c r="J13" s="44"/>
      <c r="L13" s="91" t="s">
        <v>292</v>
      </c>
      <c r="M13" s="91"/>
      <c r="N13" s="91"/>
    </row>
    <row r="14" spans="1:17">
      <c r="A14" t="s">
        <v>18</v>
      </c>
      <c r="B14" t="s">
        <v>86</v>
      </c>
      <c r="C14" s="5" t="s">
        <v>77</v>
      </c>
      <c r="D14" s="10">
        <f t="shared" si="1"/>
        <v>33</v>
      </c>
      <c r="E14" s="46"/>
      <c r="F14" s="46"/>
      <c r="J14" s="44"/>
      <c r="L14" s="13" t="s">
        <v>55</v>
      </c>
      <c r="M14" s="13" t="s">
        <v>56</v>
      </c>
      <c r="N14" s="45" t="s">
        <v>57</v>
      </c>
      <c r="O14" s="45" t="s">
        <v>111</v>
      </c>
      <c r="P14" s="13" t="s">
        <v>113</v>
      </c>
    </row>
    <row r="15" spans="1:17">
      <c r="A15" t="s">
        <v>20</v>
      </c>
      <c r="B15" t="s">
        <v>27</v>
      </c>
      <c r="C15" s="4" t="s">
        <v>88</v>
      </c>
      <c r="D15" s="10">
        <f t="shared" si="1"/>
        <v>24</v>
      </c>
      <c r="E15" s="46"/>
      <c r="F15" s="46">
        <v>1</v>
      </c>
      <c r="G15" s="11" t="s">
        <v>93</v>
      </c>
      <c r="J15" s="44" t="s">
        <v>40</v>
      </c>
      <c r="L15" t="s">
        <v>58</v>
      </c>
      <c r="M15" s="15">
        <v>0.18</v>
      </c>
      <c r="N15" s="46" t="s">
        <v>59</v>
      </c>
      <c r="O15" s="19">
        <v>10</v>
      </c>
      <c r="P15" s="35">
        <v>3.5</v>
      </c>
      <c r="Q15" s="29" t="s">
        <v>39</v>
      </c>
    </row>
    <row r="16" spans="1:17">
      <c r="A16" t="s">
        <v>21</v>
      </c>
      <c r="B16" t="s">
        <v>28</v>
      </c>
      <c r="C16" s="3" t="s">
        <v>89</v>
      </c>
      <c r="D16" s="10">
        <f t="shared" si="1"/>
        <v>34</v>
      </c>
      <c r="E16" s="46"/>
      <c r="F16" s="46"/>
      <c r="G16" s="11"/>
      <c r="J16" s="44" t="s">
        <v>40</v>
      </c>
      <c r="L16" t="s">
        <v>60</v>
      </c>
      <c r="M16" s="15">
        <v>0.28000000000000003</v>
      </c>
      <c r="N16" s="17" t="s">
        <v>61</v>
      </c>
      <c r="O16" s="19">
        <v>10</v>
      </c>
      <c r="P16" s="19">
        <v>3.5</v>
      </c>
    </row>
    <row r="17" spans="1:18">
      <c r="D17" s="46"/>
      <c r="E17" s="46"/>
      <c r="F17" s="46"/>
      <c r="J17" s="44" t="s">
        <v>40</v>
      </c>
      <c r="L17" t="s">
        <v>110</v>
      </c>
      <c r="M17" s="15">
        <v>0.48</v>
      </c>
      <c r="N17" s="17" t="s">
        <v>112</v>
      </c>
      <c r="O17" s="19">
        <v>12.5</v>
      </c>
      <c r="P17" s="19">
        <v>3.5</v>
      </c>
    </row>
    <row r="18" spans="1:18">
      <c r="B18" s="13" t="s">
        <v>2073</v>
      </c>
      <c r="D18" s="46"/>
      <c r="E18" s="46"/>
      <c r="F18" s="46"/>
      <c r="J18" s="44" t="s">
        <v>41</v>
      </c>
      <c r="L18" t="s">
        <v>60</v>
      </c>
      <c r="M18" s="15">
        <v>0.55000000000000004</v>
      </c>
      <c r="N18" s="17" t="s">
        <v>61</v>
      </c>
      <c r="O18" s="19">
        <v>10</v>
      </c>
      <c r="P18" s="19">
        <v>3.5</v>
      </c>
    </row>
    <row r="19" spans="1:18">
      <c r="A19" t="s">
        <v>19</v>
      </c>
      <c r="B19" t="str">
        <f>$F$2&amp;B7&amp;$G$2&amp;B13</f>
        <v>iTru_PstI_R1_stub</v>
      </c>
      <c r="C19" s="42" t="str">
        <f>$C$13&amp;$C$7</f>
        <v>ACGACGCTCTTCCGATCTCTGCA</v>
      </c>
      <c r="D19" s="10">
        <f>LEN(C19)-E19-(7*F19)</f>
        <v>23</v>
      </c>
      <c r="E19" s="46"/>
      <c r="F19" s="46"/>
      <c r="J19" s="44" t="s">
        <v>41</v>
      </c>
      <c r="L19" t="s">
        <v>110</v>
      </c>
      <c r="M19" s="15">
        <v>0.95</v>
      </c>
      <c r="N19" s="17" t="s">
        <v>112</v>
      </c>
      <c r="O19" s="19">
        <v>12.5</v>
      </c>
      <c r="P19" s="19">
        <v>3.5</v>
      </c>
    </row>
    <row r="20" spans="1:18">
      <c r="A20" t="s">
        <v>18</v>
      </c>
      <c r="B20" t="str">
        <f>$F$2&amp;B8&amp;$G$2&amp;B14</f>
        <v>iTru_PstI_R1_RCp</v>
      </c>
      <c r="C20" s="42" t="str">
        <f>$C$8&amp;$C$14</f>
        <v>/5phos/GAGATCGGAAGAGCGTCGTGTAGGGAAAGAGTGT</v>
      </c>
      <c r="D20" s="10">
        <f t="shared" ref="D20:D22" si="2">LEN(C20)-E20-(7*F20)</f>
        <v>34</v>
      </c>
      <c r="E20" s="46"/>
      <c r="F20" s="46">
        <v>1</v>
      </c>
    </row>
    <row r="21" spans="1:18">
      <c r="A21" t="s">
        <v>20</v>
      </c>
      <c r="B21" t="str">
        <f>$F$2&amp;B9&amp;$G$2&amp;B15</f>
        <v>iTru_DdeI_R2_RC_stub</v>
      </c>
      <c r="C21" s="31" t="str">
        <f>C$9&amp;C$15</f>
        <v>TNACAGATCGGAAGAGCACACGTaatcc</v>
      </c>
      <c r="D21" s="10">
        <f t="shared" si="2"/>
        <v>28</v>
      </c>
      <c r="E21" s="46"/>
      <c r="F21" s="46"/>
    </row>
    <row r="22" spans="1:18">
      <c r="A22" t="s">
        <v>21</v>
      </c>
      <c r="B22" t="str">
        <f>$F$2&amp;B10&amp;$G$2&amp;B16</f>
        <v>iTru_DdeI_R2</v>
      </c>
      <c r="C22" s="31" t="str">
        <f>$C$16&amp;$C$10</f>
        <v>GTGACTGGAGTTCAGACGTGTGCTCTTCCGATCTG</v>
      </c>
      <c r="D22" s="10">
        <f t="shared" si="2"/>
        <v>35</v>
      </c>
      <c r="E22" s="46"/>
      <c r="F22" s="46"/>
    </row>
    <row r="23" spans="1:18">
      <c r="D23" s="44"/>
      <c r="J23" s="44"/>
      <c r="L23" s="92" t="s">
        <v>42</v>
      </c>
      <c r="M23" s="92"/>
    </row>
    <row r="24" spans="1:18" ht="34">
      <c r="B24" s="13" t="s">
        <v>2074</v>
      </c>
      <c r="D24" s="44"/>
      <c r="G24" s="30" t="s">
        <v>2069</v>
      </c>
      <c r="H24" s="30" t="s">
        <v>2070</v>
      </c>
      <c r="I24" s="18" t="s">
        <v>52</v>
      </c>
      <c r="J24" s="8" t="s">
        <v>53</v>
      </c>
      <c r="L24" s="36" t="s">
        <v>43</v>
      </c>
      <c r="M24" s="36" t="s">
        <v>44</v>
      </c>
      <c r="N24" s="36" t="s">
        <v>45</v>
      </c>
      <c r="O24" s="36" t="s">
        <v>46</v>
      </c>
      <c r="P24" s="36" t="s">
        <v>47</v>
      </c>
    </row>
    <row r="25" spans="1:18">
      <c r="A25" t="s">
        <v>19</v>
      </c>
      <c r="B25" t="str">
        <f>$B$19&amp;$G$2&amp;H25</f>
        <v>iTru_PstI_R1_stub_A</v>
      </c>
      <c r="C25" s="14" t="str">
        <f>C$13&amp;I25&amp;C$7</f>
        <v>ACGACGCTCTTCCGATCTCCGAATCTGCA</v>
      </c>
      <c r="D25" s="10">
        <f>LEN(C25)-$E$25-(7*$F$25)</f>
        <v>29</v>
      </c>
      <c r="E25" s="44">
        <v>0</v>
      </c>
      <c r="F25" s="44">
        <v>0</v>
      </c>
      <c r="G25" s="44">
        <v>1</v>
      </c>
      <c r="H25" s="44" t="s">
        <v>62</v>
      </c>
      <c r="I25" s="25" t="s">
        <v>11</v>
      </c>
      <c r="J25" s="10">
        <f t="shared" ref="J25:J41" si="3">LEN(I25)</f>
        <v>6</v>
      </c>
      <c r="L25" s="47">
        <f t="shared" ref="L25:L32" si="4">($M$15*$D25)+($F$25*$O$15)+($E$25*$P$15)</f>
        <v>5.22</v>
      </c>
      <c r="M25" s="48">
        <f t="shared" ref="M25:M32" si="5">($M$16*$D25)+($F$25*$O$16)+($E$25*$P$16)</f>
        <v>8.120000000000001</v>
      </c>
      <c r="N25" s="47">
        <f t="shared" ref="N25:N32" si="6">($M$17*$D25)+($F$25*$O$17)+($E$25*$P$17)</f>
        <v>13.92</v>
      </c>
      <c r="O25" s="47">
        <f t="shared" ref="O25:O32" si="7">($M$18*$D25)+($F$25*$O$18)+($E$25*$P$18)</f>
        <v>15.950000000000001</v>
      </c>
      <c r="P25" s="47">
        <f t="shared" ref="P25:P32" si="8">($M$19*$D25)+($F$25*$O$19)+($E$25*$P$19)</f>
        <v>27.549999999999997</v>
      </c>
      <c r="R25" t="s">
        <v>122</v>
      </c>
    </row>
    <row r="26" spans="1:18">
      <c r="A26" t="s">
        <v>19</v>
      </c>
      <c r="B26" t="str">
        <f t="shared" ref="B26:B32" si="9">$B$19&amp;$G$2&amp;H26</f>
        <v>iTru_PstI_R1_stub_B</v>
      </c>
      <c r="C26" s="14" t="str">
        <f t="shared" ref="C26:C32" si="10">C$13&amp;I26&amp;C$7</f>
        <v>ACGACGCTCTTCCGATCTTTAGGCACTGCA</v>
      </c>
      <c r="D26" s="10">
        <f t="shared" ref="D26:D32" si="11">LEN(C26)-$E$25-(7*$F$25)</f>
        <v>30</v>
      </c>
      <c r="G26" s="44">
        <v>2</v>
      </c>
      <c r="H26" s="44" t="s">
        <v>63</v>
      </c>
      <c r="I26" s="25" t="s">
        <v>12</v>
      </c>
      <c r="J26" s="10">
        <f t="shared" si="3"/>
        <v>7</v>
      </c>
      <c r="L26" s="47">
        <f t="shared" si="4"/>
        <v>5.3999999999999995</v>
      </c>
      <c r="M26" s="48">
        <f t="shared" si="5"/>
        <v>8.4</v>
      </c>
      <c r="N26" s="47">
        <f t="shared" si="6"/>
        <v>14.399999999999999</v>
      </c>
      <c r="O26" s="47">
        <f t="shared" si="7"/>
        <v>16.5</v>
      </c>
      <c r="P26" s="47">
        <f t="shared" si="8"/>
        <v>28.5</v>
      </c>
    </row>
    <row r="27" spans="1:18">
      <c r="A27" t="s">
        <v>19</v>
      </c>
      <c r="B27" t="str">
        <f t="shared" si="9"/>
        <v>iTru_PstI_R1_stub_C</v>
      </c>
      <c r="C27" s="14" t="str">
        <f t="shared" si="10"/>
        <v>ACGACGCTCTTCCGATCTAACTCGTCCTGCA</v>
      </c>
      <c r="D27" s="10">
        <f t="shared" si="11"/>
        <v>31</v>
      </c>
      <c r="G27" s="44">
        <v>3</v>
      </c>
      <c r="H27" s="44" t="s">
        <v>64</v>
      </c>
      <c r="I27" s="25" t="s">
        <v>13</v>
      </c>
      <c r="J27" s="10">
        <f t="shared" si="3"/>
        <v>8</v>
      </c>
      <c r="L27" s="47">
        <f t="shared" si="4"/>
        <v>5.58</v>
      </c>
      <c r="M27" s="48">
        <f t="shared" si="5"/>
        <v>8.6800000000000015</v>
      </c>
      <c r="N27" s="47">
        <f t="shared" si="6"/>
        <v>14.879999999999999</v>
      </c>
      <c r="O27" s="47">
        <f t="shared" si="7"/>
        <v>17.05</v>
      </c>
      <c r="P27" s="47">
        <f t="shared" si="8"/>
        <v>29.45</v>
      </c>
    </row>
    <row r="28" spans="1:18">
      <c r="A28" t="s">
        <v>19</v>
      </c>
      <c r="B28" t="str">
        <f t="shared" si="9"/>
        <v>iTru_PstI_R1_stub_D</v>
      </c>
      <c r="C28" s="14" t="str">
        <f t="shared" si="10"/>
        <v>ACGACGCTCTTCCGATCTGGTCTACGTCTGCA</v>
      </c>
      <c r="D28" s="10">
        <f t="shared" si="11"/>
        <v>32</v>
      </c>
      <c r="G28" s="20">
        <v>4</v>
      </c>
      <c r="H28" s="20" t="s">
        <v>65</v>
      </c>
      <c r="I28" s="26" t="s">
        <v>14</v>
      </c>
      <c r="J28" s="10">
        <f t="shared" si="3"/>
        <v>9</v>
      </c>
      <c r="L28" s="47">
        <f t="shared" si="4"/>
        <v>5.76</v>
      </c>
      <c r="M28" s="48">
        <f t="shared" si="5"/>
        <v>8.9600000000000009</v>
      </c>
      <c r="N28" s="47">
        <f t="shared" si="6"/>
        <v>15.36</v>
      </c>
      <c r="O28" s="47">
        <f t="shared" si="7"/>
        <v>17.600000000000001</v>
      </c>
      <c r="P28" s="47">
        <f t="shared" si="8"/>
        <v>30.4</v>
      </c>
    </row>
    <row r="29" spans="1:18">
      <c r="A29" t="s">
        <v>19</v>
      </c>
      <c r="B29" t="str">
        <f t="shared" si="9"/>
        <v>iTru_PstI_R1_stub_E</v>
      </c>
      <c r="C29" s="14" t="str">
        <f t="shared" si="10"/>
        <v>ACGACGCTCTTCCGATCTGATACCCTGCA</v>
      </c>
      <c r="D29" s="10">
        <f t="shared" si="11"/>
        <v>29</v>
      </c>
      <c r="G29" s="44">
        <v>5</v>
      </c>
      <c r="H29" s="44" t="s">
        <v>66</v>
      </c>
      <c r="I29" s="25" t="s">
        <v>15</v>
      </c>
      <c r="J29" s="10">
        <f t="shared" si="3"/>
        <v>6</v>
      </c>
      <c r="L29" s="47">
        <f t="shared" si="4"/>
        <v>5.22</v>
      </c>
      <c r="M29" s="48">
        <f t="shared" si="5"/>
        <v>8.120000000000001</v>
      </c>
      <c r="N29" s="47">
        <f t="shared" si="6"/>
        <v>13.92</v>
      </c>
      <c r="O29" s="47">
        <f t="shared" si="7"/>
        <v>15.950000000000001</v>
      </c>
      <c r="P29" s="47">
        <f t="shared" si="8"/>
        <v>27.549999999999997</v>
      </c>
    </row>
    <row r="30" spans="1:18">
      <c r="A30" t="s">
        <v>19</v>
      </c>
      <c r="B30" t="str">
        <f t="shared" si="9"/>
        <v>iTru_PstI_R1_stub_F</v>
      </c>
      <c r="C30" s="14" t="str">
        <f t="shared" si="10"/>
        <v>ACGACGCTCTTCCGATCTAGCGTTGCTGCA</v>
      </c>
      <c r="D30" s="10">
        <f t="shared" si="11"/>
        <v>30</v>
      </c>
      <c r="G30" s="44">
        <v>6</v>
      </c>
      <c r="H30" s="44" t="s">
        <v>67</v>
      </c>
      <c r="I30" s="25" t="s">
        <v>16</v>
      </c>
      <c r="J30" s="10">
        <f t="shared" si="3"/>
        <v>7</v>
      </c>
      <c r="L30" s="47">
        <f t="shared" si="4"/>
        <v>5.3999999999999995</v>
      </c>
      <c r="M30" s="48">
        <f t="shared" si="5"/>
        <v>8.4</v>
      </c>
      <c r="N30" s="47">
        <f t="shared" si="6"/>
        <v>14.399999999999999</v>
      </c>
      <c r="O30" s="47">
        <f t="shared" si="7"/>
        <v>16.5</v>
      </c>
      <c r="P30" s="47">
        <f t="shared" si="8"/>
        <v>28.5</v>
      </c>
    </row>
    <row r="31" spans="1:18">
      <c r="A31" t="s">
        <v>19</v>
      </c>
      <c r="B31" t="str">
        <f t="shared" si="9"/>
        <v>iTru_PstI_R1_stub_G</v>
      </c>
      <c r="C31" s="14" t="str">
        <f t="shared" si="10"/>
        <v>ACGACGCTCTTCCGATCTCTGCAACTCTGCA</v>
      </c>
      <c r="D31" s="10">
        <f t="shared" si="11"/>
        <v>31</v>
      </c>
      <c r="G31" s="44">
        <v>7</v>
      </c>
      <c r="H31" s="44" t="s">
        <v>68</v>
      </c>
      <c r="I31" s="25" t="s">
        <v>17</v>
      </c>
      <c r="J31" s="10">
        <f t="shared" si="3"/>
        <v>8</v>
      </c>
      <c r="L31" s="47">
        <f t="shared" si="4"/>
        <v>5.58</v>
      </c>
      <c r="M31" s="48">
        <f t="shared" si="5"/>
        <v>8.6800000000000015</v>
      </c>
      <c r="N31" s="47">
        <f t="shared" si="6"/>
        <v>14.879999999999999</v>
      </c>
      <c r="O31" s="47">
        <f t="shared" si="7"/>
        <v>17.05</v>
      </c>
      <c r="P31" s="47">
        <f t="shared" si="8"/>
        <v>29.45</v>
      </c>
    </row>
    <row r="32" spans="1:18">
      <c r="A32" t="s">
        <v>19</v>
      </c>
      <c r="B32" t="str">
        <f t="shared" si="9"/>
        <v>iTru_PstI_R1_stub_H</v>
      </c>
      <c r="C32" s="14" t="str">
        <f t="shared" si="10"/>
        <v>ACGACGCTCTTCCGATCTTCATGGTCACTGCA</v>
      </c>
      <c r="D32" s="10">
        <f t="shared" si="11"/>
        <v>32</v>
      </c>
      <c r="G32" s="20">
        <v>8</v>
      </c>
      <c r="H32" s="20" t="s">
        <v>69</v>
      </c>
      <c r="I32" s="41" t="s">
        <v>79</v>
      </c>
      <c r="J32" s="10">
        <f t="shared" si="3"/>
        <v>9</v>
      </c>
      <c r="L32" s="47">
        <f t="shared" si="4"/>
        <v>5.76</v>
      </c>
      <c r="M32" s="48">
        <f t="shared" si="5"/>
        <v>8.9600000000000009</v>
      </c>
      <c r="N32" s="47">
        <f t="shared" si="6"/>
        <v>15.36</v>
      </c>
      <c r="O32" s="47">
        <f t="shared" si="7"/>
        <v>17.600000000000001</v>
      </c>
      <c r="P32" s="47">
        <f t="shared" si="8"/>
        <v>30.4</v>
      </c>
    </row>
    <row r="33" spans="1:17">
      <c r="C33" s="16"/>
      <c r="D33" s="10"/>
      <c r="G33" s="27"/>
      <c r="H33" s="27"/>
      <c r="I33" s="28" t="s">
        <v>23</v>
      </c>
      <c r="J33" s="10">
        <f t="shared" si="3"/>
        <v>13</v>
      </c>
      <c r="L33" s="19"/>
      <c r="M33" s="14"/>
    </row>
    <row r="34" spans="1:17">
      <c r="A34" t="s">
        <v>18</v>
      </c>
      <c r="B34" t="str">
        <f>$B$20&amp;$G$2&amp;H34</f>
        <v>iTru_PstI_R1_RCp_A</v>
      </c>
      <c r="C34" s="14" t="str">
        <f>C$8&amp;I34&amp;C$14</f>
        <v>/5phos/GATTCGGAGATCGGAAGAGCGTCGTGTAGGGAAAGAGTGT</v>
      </c>
      <c r="D34" s="10">
        <f>LEN(C34)-$E$34-(7*$F$34)</f>
        <v>40</v>
      </c>
      <c r="E34" s="44">
        <v>0</v>
      </c>
      <c r="F34" s="44">
        <v>1</v>
      </c>
      <c r="G34" s="44">
        <v>1</v>
      </c>
      <c r="H34" s="44" t="s">
        <v>62</v>
      </c>
      <c r="I34" s="25" t="s">
        <v>35</v>
      </c>
      <c r="J34" s="10">
        <f t="shared" si="3"/>
        <v>6</v>
      </c>
      <c r="L34" s="47">
        <f t="shared" ref="L34:L41" si="12">($M$15*$D34)+($F$34*$O$15)+($E$34*$P$15)</f>
        <v>17.2</v>
      </c>
      <c r="M34" s="48">
        <f t="shared" ref="M34:M41" si="13">($M$16*$D34)+($F$34*$O$16)+($E$34*$P$16)</f>
        <v>21.200000000000003</v>
      </c>
      <c r="N34" s="47">
        <f t="shared" ref="N34:N41" si="14">($M$17*$D34)+($F$34*$O$17)+($E$34*$P$17)</f>
        <v>31.7</v>
      </c>
      <c r="O34" s="47">
        <f t="shared" ref="O34:O41" si="15">($M$18*$D34)+($F$34*$O$18)+($E$34*$P$18)</f>
        <v>32</v>
      </c>
      <c r="P34" s="47">
        <f t="shared" ref="P34:P41" si="16">($M$19*$D34)+($F$34*$O$19)+($E$34*$P$19)</f>
        <v>50.5</v>
      </c>
    </row>
    <row r="35" spans="1:17">
      <c r="A35" t="s">
        <v>18</v>
      </c>
      <c r="B35" t="str">
        <f t="shared" ref="B35:B41" si="17">$B$20&amp;$G$2&amp;H35</f>
        <v>iTru_PstI_R1_RCp_B</v>
      </c>
      <c r="C35" s="14" t="str">
        <f t="shared" ref="C35:C41" si="18">C$8&amp;I35&amp;C$14</f>
        <v>/5phos/GTGCCTAAAGATCGGAAGAGCGTCGTGTAGGGAAAGAGTGT</v>
      </c>
      <c r="D35" s="10">
        <f t="shared" ref="D35:D41" si="19">LEN(C35)-$E$34-(7*$F$34)</f>
        <v>41</v>
      </c>
      <c r="G35" s="44">
        <v>2</v>
      </c>
      <c r="H35" s="44" t="s">
        <v>63</v>
      </c>
      <c r="I35" s="25" t="s">
        <v>36</v>
      </c>
      <c r="J35" s="10">
        <f t="shared" si="3"/>
        <v>7</v>
      </c>
      <c r="L35" s="47">
        <f t="shared" si="12"/>
        <v>17.38</v>
      </c>
      <c r="M35" s="48">
        <f t="shared" si="13"/>
        <v>21.48</v>
      </c>
      <c r="N35" s="47">
        <f t="shared" si="14"/>
        <v>32.18</v>
      </c>
      <c r="O35" s="47">
        <f t="shared" si="15"/>
        <v>32.549999999999997</v>
      </c>
      <c r="P35" s="47">
        <f t="shared" si="16"/>
        <v>51.449999999999996</v>
      </c>
    </row>
    <row r="36" spans="1:17">
      <c r="A36" t="s">
        <v>18</v>
      </c>
      <c r="B36" t="str">
        <f t="shared" si="17"/>
        <v>iTru_PstI_R1_RCp_C</v>
      </c>
      <c r="C36" s="14" t="str">
        <f t="shared" si="18"/>
        <v>/5phos/GGACGAGTTAGATCGGAAGAGCGTCGTGTAGGGAAAGAGTGT</v>
      </c>
      <c r="D36" s="10">
        <f t="shared" si="19"/>
        <v>42</v>
      </c>
      <c r="G36" s="44">
        <v>3</v>
      </c>
      <c r="H36" s="44" t="s">
        <v>64</v>
      </c>
      <c r="I36" s="25" t="s">
        <v>37</v>
      </c>
      <c r="J36" s="10">
        <f t="shared" si="3"/>
        <v>8</v>
      </c>
      <c r="L36" s="47">
        <f t="shared" si="12"/>
        <v>17.559999999999999</v>
      </c>
      <c r="M36" s="48">
        <f t="shared" si="13"/>
        <v>21.76</v>
      </c>
      <c r="N36" s="47">
        <f t="shared" si="14"/>
        <v>32.659999999999997</v>
      </c>
      <c r="O36" s="47">
        <f t="shared" si="15"/>
        <v>33.1</v>
      </c>
      <c r="P36" s="47">
        <f t="shared" si="16"/>
        <v>52.4</v>
      </c>
    </row>
    <row r="37" spans="1:17">
      <c r="A37" t="s">
        <v>18</v>
      </c>
      <c r="B37" t="str">
        <f t="shared" si="17"/>
        <v>iTru_PstI_R1_RCp_D</v>
      </c>
      <c r="C37" s="14" t="str">
        <f t="shared" si="18"/>
        <v>/5phos/GACGTAGACCAGATCGGAAGAGCGTCGTGTAGGGAAAGAGTGT</v>
      </c>
      <c r="D37" s="10">
        <f t="shared" si="19"/>
        <v>43</v>
      </c>
      <c r="G37" s="20">
        <v>4</v>
      </c>
      <c r="H37" s="20" t="s">
        <v>65</v>
      </c>
      <c r="I37" s="26" t="s">
        <v>0</v>
      </c>
      <c r="J37" s="10">
        <f t="shared" si="3"/>
        <v>9</v>
      </c>
      <c r="L37" s="47">
        <f t="shared" si="12"/>
        <v>17.739999999999998</v>
      </c>
      <c r="M37" s="48">
        <f t="shared" si="13"/>
        <v>22.04</v>
      </c>
      <c r="N37" s="47">
        <f t="shared" si="14"/>
        <v>33.14</v>
      </c>
      <c r="O37" s="47">
        <f t="shared" si="15"/>
        <v>33.650000000000006</v>
      </c>
      <c r="P37" s="47">
        <f t="shared" si="16"/>
        <v>53.35</v>
      </c>
    </row>
    <row r="38" spans="1:17">
      <c r="A38" t="s">
        <v>18</v>
      </c>
      <c r="B38" t="str">
        <f t="shared" si="17"/>
        <v>iTru_PstI_R1_RCp_E</v>
      </c>
      <c r="C38" s="14" t="str">
        <f t="shared" si="18"/>
        <v>/5phos/GGGTATCAGATCGGAAGAGCGTCGTGTAGGGAAAGAGTGT</v>
      </c>
      <c r="D38" s="10">
        <f t="shared" si="19"/>
        <v>40</v>
      </c>
      <c r="G38" s="44">
        <v>5</v>
      </c>
      <c r="H38" s="44" t="s">
        <v>66</v>
      </c>
      <c r="I38" s="25" t="s">
        <v>1</v>
      </c>
      <c r="J38" s="10">
        <f t="shared" si="3"/>
        <v>6</v>
      </c>
      <c r="L38" s="47">
        <f t="shared" si="12"/>
        <v>17.2</v>
      </c>
      <c r="M38" s="48">
        <f t="shared" si="13"/>
        <v>21.200000000000003</v>
      </c>
      <c r="N38" s="47">
        <f t="shared" si="14"/>
        <v>31.7</v>
      </c>
      <c r="O38" s="47">
        <f t="shared" si="15"/>
        <v>32</v>
      </c>
      <c r="P38" s="47">
        <f t="shared" si="16"/>
        <v>50.5</v>
      </c>
    </row>
    <row r="39" spans="1:17">
      <c r="A39" t="s">
        <v>18</v>
      </c>
      <c r="B39" t="str">
        <f t="shared" si="17"/>
        <v>iTru_PstI_R1_RCp_F</v>
      </c>
      <c r="C39" s="14" t="str">
        <f t="shared" si="18"/>
        <v>/5phos/GCAACGCTAGATCGGAAGAGCGTCGTGTAGGGAAAGAGTGT</v>
      </c>
      <c r="D39" s="10">
        <f t="shared" si="19"/>
        <v>41</v>
      </c>
      <c r="G39" s="44">
        <v>6</v>
      </c>
      <c r="H39" s="44" t="s">
        <v>67</v>
      </c>
      <c r="I39" s="25" t="s">
        <v>2</v>
      </c>
      <c r="J39" s="10">
        <f>LEN(I39)</f>
        <v>7</v>
      </c>
      <c r="L39" s="47">
        <f t="shared" si="12"/>
        <v>17.38</v>
      </c>
      <c r="M39" s="48">
        <f t="shared" si="13"/>
        <v>21.48</v>
      </c>
      <c r="N39" s="47">
        <f t="shared" si="14"/>
        <v>32.18</v>
      </c>
      <c r="O39" s="47">
        <f t="shared" si="15"/>
        <v>32.549999999999997</v>
      </c>
      <c r="P39" s="47">
        <f t="shared" si="16"/>
        <v>51.449999999999996</v>
      </c>
    </row>
    <row r="40" spans="1:17">
      <c r="A40" t="s">
        <v>18</v>
      </c>
      <c r="B40" t="str">
        <f t="shared" si="17"/>
        <v>iTru_PstI_R1_RCp_G</v>
      </c>
      <c r="C40" s="14" t="str">
        <f t="shared" si="18"/>
        <v>/5phos/GAGTTGCAGAGATCGGAAGAGCGTCGTGTAGGGAAAGAGTGT</v>
      </c>
      <c r="D40" s="10">
        <f t="shared" si="19"/>
        <v>42</v>
      </c>
      <c r="G40" s="44">
        <v>7</v>
      </c>
      <c r="H40" s="44" t="s">
        <v>68</v>
      </c>
      <c r="I40" s="25" t="s">
        <v>3</v>
      </c>
      <c r="J40" s="10">
        <f>LEN(I40)</f>
        <v>8</v>
      </c>
      <c r="L40" s="47">
        <f t="shared" si="12"/>
        <v>17.559999999999999</v>
      </c>
      <c r="M40" s="48">
        <f t="shared" si="13"/>
        <v>21.76</v>
      </c>
      <c r="N40" s="47">
        <f t="shared" si="14"/>
        <v>32.659999999999997</v>
      </c>
      <c r="O40" s="47">
        <f t="shared" si="15"/>
        <v>33.1</v>
      </c>
      <c r="P40" s="47">
        <f t="shared" si="16"/>
        <v>52.4</v>
      </c>
    </row>
    <row r="41" spans="1:17">
      <c r="A41" t="s">
        <v>18</v>
      </c>
      <c r="B41" t="str">
        <f t="shared" si="17"/>
        <v>iTru_PstI_R1_RCp_H</v>
      </c>
      <c r="C41" s="14" t="str">
        <f t="shared" si="18"/>
        <v>/5phos/GTGACCATGAAGATCGGAAGAGCGTCGTGTAGGGAAAGAGTGT</v>
      </c>
      <c r="D41" s="10">
        <f t="shared" si="19"/>
        <v>43</v>
      </c>
      <c r="G41" s="20">
        <v>8</v>
      </c>
      <c r="H41" s="20" t="s">
        <v>69</v>
      </c>
      <c r="I41" s="41" t="s">
        <v>4</v>
      </c>
      <c r="J41" s="10">
        <f t="shared" si="3"/>
        <v>9</v>
      </c>
      <c r="L41" s="49">
        <f t="shared" si="12"/>
        <v>17.739999999999998</v>
      </c>
      <c r="M41" s="50">
        <f t="shared" si="13"/>
        <v>22.04</v>
      </c>
      <c r="N41" s="49">
        <f t="shared" si="14"/>
        <v>33.14</v>
      </c>
      <c r="O41" s="49">
        <f t="shared" si="15"/>
        <v>33.650000000000006</v>
      </c>
      <c r="P41" s="49">
        <f t="shared" si="16"/>
        <v>53.35</v>
      </c>
    </row>
    <row r="42" spans="1:17">
      <c r="D42" s="10"/>
      <c r="G42" s="27"/>
      <c r="H42" s="27"/>
      <c r="I42" s="28"/>
      <c r="J42" s="10"/>
      <c r="L42" s="47">
        <f>SUM(L25:L41)</f>
        <v>183.67999999999998</v>
      </c>
      <c r="M42" s="48">
        <f>SUM(M25:M41)</f>
        <v>241.27999999999997</v>
      </c>
      <c r="N42" s="47">
        <f>SUM(N25:N41)</f>
        <v>376.48</v>
      </c>
      <c r="O42" s="47">
        <f>SUM(O25:O41)</f>
        <v>396.80000000000007</v>
      </c>
      <c r="P42" s="47">
        <f>SUM(P25:P41)</f>
        <v>647.19999999999993</v>
      </c>
      <c r="Q42" t="s">
        <v>114</v>
      </c>
    </row>
    <row r="43" spans="1:17">
      <c r="C43" s="16"/>
      <c r="D43" s="10"/>
      <c r="I43" s="28" t="s">
        <v>23</v>
      </c>
      <c r="J43" s="44"/>
    </row>
    <row r="44" spans="1:17">
      <c r="A44" t="s">
        <v>20</v>
      </c>
      <c r="B44" t="str">
        <f>$B$21&amp;$G$2&amp;H44</f>
        <v>iTru_DdeI_R2_RC_stub_1</v>
      </c>
      <c r="C44" s="14" t="str">
        <f>$C$9 &amp; I44 &amp; $C$15</f>
        <v>TNACCGTTAGAGATCGGAAGAGCACACGTaatcc</v>
      </c>
      <c r="D44" s="10">
        <f>LEN(C44)-$E$44-(7*$F$44)</f>
        <v>34</v>
      </c>
      <c r="E44" s="44">
        <v>0</v>
      </c>
      <c r="F44" s="44">
        <v>0</v>
      </c>
      <c r="G44" s="44">
        <v>9</v>
      </c>
      <c r="H44" s="44">
        <v>1</v>
      </c>
      <c r="I44" t="s">
        <v>102</v>
      </c>
      <c r="J44" s="10">
        <f t="shared" ref="J44:J55" si="20">LEN(I44)</f>
        <v>6</v>
      </c>
      <c r="L44" s="19">
        <f t="shared" ref="L44:L55" si="21">($M$15*$D44)+($F$44*$O$15)+($E$44*$P$15)</f>
        <v>6.12</v>
      </c>
      <c r="M44" s="21">
        <f t="shared" ref="M44:M55" si="22">($M$16*$D44)+($F$44*$O$16)+($E$44*$P$16)</f>
        <v>9.5200000000000014</v>
      </c>
      <c r="N44" s="19">
        <f t="shared" ref="N44:N55" si="23">($M$17*$D44)+($F$44*$O$17)+($E$44*$P$17)</f>
        <v>16.32</v>
      </c>
      <c r="O44" s="19">
        <f t="shared" ref="O44:O55" si="24">($M$18*$D44)+($F$44*$O$18)+($E$44*$P$18)</f>
        <v>18.700000000000003</v>
      </c>
      <c r="P44" s="19">
        <f t="shared" ref="P44:P55" si="25">($M$19*$D44)+($F$44*$O$19)+($E$44*$P$19)</f>
        <v>32.299999999999997</v>
      </c>
    </row>
    <row r="45" spans="1:17">
      <c r="A45" t="s">
        <v>20</v>
      </c>
      <c r="B45" t="str">
        <f t="shared" ref="B45:B55" si="26">$B$21&amp;$G$2&amp;H45</f>
        <v>iTru_DdeI_R2_RC_stub_2</v>
      </c>
      <c r="C45" s="14" t="str">
        <f t="shared" ref="C45:C55" si="27">$C$9 &amp; I45 &amp; $C$15</f>
        <v>TNACGTACCGAAGATCGGAAGAGCACACGTaatcc</v>
      </c>
      <c r="D45" s="10">
        <f t="shared" ref="D45:D55" si="28">LEN(C45)-$E$44-(7*$F$44)</f>
        <v>35</v>
      </c>
      <c r="G45" s="44">
        <v>10</v>
      </c>
      <c r="H45" s="44">
        <v>2</v>
      </c>
      <c r="I45" t="s">
        <v>103</v>
      </c>
      <c r="J45" s="10">
        <f t="shared" si="20"/>
        <v>7</v>
      </c>
      <c r="L45" s="19">
        <f t="shared" si="21"/>
        <v>6.3</v>
      </c>
      <c r="M45" s="21">
        <f t="shared" si="22"/>
        <v>9.8000000000000007</v>
      </c>
      <c r="N45" s="19">
        <f t="shared" si="23"/>
        <v>16.8</v>
      </c>
      <c r="O45" s="19">
        <f t="shared" si="24"/>
        <v>19.25</v>
      </c>
      <c r="P45" s="19">
        <f t="shared" si="25"/>
        <v>33.25</v>
      </c>
    </row>
    <row r="46" spans="1:17">
      <c r="A46" t="s">
        <v>20</v>
      </c>
      <c r="B46" t="str">
        <f t="shared" si="26"/>
        <v>iTru_DdeI_R2_RC_stub_3</v>
      </c>
      <c r="C46" s="14" t="str">
        <f t="shared" si="27"/>
        <v>TNACCAACGATCAGATCGGAAGAGCACACGTaatcc</v>
      </c>
      <c r="D46" s="10">
        <f t="shared" si="28"/>
        <v>36</v>
      </c>
      <c r="G46" s="44">
        <v>11</v>
      </c>
      <c r="H46" s="44">
        <v>3</v>
      </c>
      <c r="I46" t="s">
        <v>80</v>
      </c>
      <c r="J46" s="10">
        <f t="shared" si="20"/>
        <v>8</v>
      </c>
      <c r="L46" s="19">
        <f t="shared" si="21"/>
        <v>6.4799999999999995</v>
      </c>
      <c r="M46" s="21">
        <f t="shared" si="22"/>
        <v>10.080000000000002</v>
      </c>
      <c r="N46" s="19">
        <f t="shared" si="23"/>
        <v>17.28</v>
      </c>
      <c r="O46" s="19">
        <f t="shared" si="24"/>
        <v>19.8</v>
      </c>
      <c r="P46" s="19">
        <f t="shared" si="25"/>
        <v>34.199999999999996</v>
      </c>
    </row>
    <row r="47" spans="1:17">
      <c r="A47" t="s">
        <v>20</v>
      </c>
      <c r="B47" t="str">
        <f t="shared" si="26"/>
        <v>iTru_DdeI_R2_RC_stub_4</v>
      </c>
      <c r="C47" s="14" t="str">
        <f t="shared" si="27"/>
        <v>TNACAGTGTAGCTAGATCGGAAGAGCACACGTaatcc</v>
      </c>
      <c r="D47" s="10">
        <f t="shared" si="28"/>
        <v>37</v>
      </c>
      <c r="G47" s="20">
        <v>12</v>
      </c>
      <c r="H47" s="20">
        <v>4</v>
      </c>
      <c r="I47" t="s">
        <v>104</v>
      </c>
      <c r="J47" s="10">
        <f t="shared" si="20"/>
        <v>9</v>
      </c>
      <c r="L47" s="19">
        <f t="shared" si="21"/>
        <v>6.66</v>
      </c>
      <c r="M47" s="21">
        <f t="shared" si="22"/>
        <v>10.360000000000001</v>
      </c>
      <c r="N47" s="19">
        <f t="shared" si="23"/>
        <v>17.759999999999998</v>
      </c>
      <c r="O47" s="19">
        <f t="shared" si="24"/>
        <v>20.350000000000001</v>
      </c>
      <c r="P47" s="19">
        <f t="shared" si="25"/>
        <v>35.15</v>
      </c>
    </row>
    <row r="48" spans="1:17">
      <c r="A48" t="s">
        <v>20</v>
      </c>
      <c r="B48" t="str">
        <f t="shared" si="26"/>
        <v>iTru_DdeI_R2_RC_stub_5</v>
      </c>
      <c r="C48" s="14" t="str">
        <f t="shared" si="27"/>
        <v>TNACATGCGTAGATCGGAAGAGCACACGTaatcc</v>
      </c>
      <c r="D48" s="10">
        <f t="shared" si="28"/>
        <v>34</v>
      </c>
      <c r="G48" s="44">
        <v>13</v>
      </c>
      <c r="H48" s="44">
        <v>5</v>
      </c>
      <c r="I48" t="s">
        <v>105</v>
      </c>
      <c r="J48" s="10">
        <f t="shared" si="20"/>
        <v>6</v>
      </c>
      <c r="L48" s="19">
        <f t="shared" si="21"/>
        <v>6.12</v>
      </c>
      <c r="M48" s="21">
        <f t="shared" si="22"/>
        <v>9.5200000000000014</v>
      </c>
      <c r="N48" s="19">
        <f t="shared" si="23"/>
        <v>16.32</v>
      </c>
      <c r="O48" s="19">
        <f t="shared" si="24"/>
        <v>18.700000000000003</v>
      </c>
      <c r="P48" s="19">
        <f t="shared" si="25"/>
        <v>32.299999999999997</v>
      </c>
    </row>
    <row r="49" spans="1:16">
      <c r="A49" t="s">
        <v>20</v>
      </c>
      <c r="B49" t="str">
        <f t="shared" si="26"/>
        <v>iTru_DdeI_R2_RC_stub_6</v>
      </c>
      <c r="C49" s="14" t="str">
        <f t="shared" si="27"/>
        <v>TNACTGCATACAGATCGGAAGAGCACACGTaatcc</v>
      </c>
      <c r="D49" s="10">
        <f t="shared" si="28"/>
        <v>35</v>
      </c>
      <c r="G49" s="44">
        <v>14</v>
      </c>
      <c r="H49" s="44">
        <v>6</v>
      </c>
      <c r="I49" t="s">
        <v>81</v>
      </c>
      <c r="J49" s="10">
        <f t="shared" si="20"/>
        <v>7</v>
      </c>
      <c r="L49" s="19">
        <f t="shared" si="21"/>
        <v>6.3</v>
      </c>
      <c r="M49" s="21">
        <f t="shared" si="22"/>
        <v>9.8000000000000007</v>
      </c>
      <c r="N49" s="19">
        <f t="shared" si="23"/>
        <v>16.8</v>
      </c>
      <c r="O49" s="19">
        <f t="shared" si="24"/>
        <v>19.25</v>
      </c>
      <c r="P49" s="19">
        <f t="shared" si="25"/>
        <v>33.25</v>
      </c>
    </row>
    <row r="50" spans="1:16">
      <c r="A50" t="s">
        <v>20</v>
      </c>
      <c r="B50" t="str">
        <f t="shared" si="26"/>
        <v>iTru_DdeI_R2_RC_stub_7</v>
      </c>
      <c r="C50" s="14" t="str">
        <f t="shared" si="27"/>
        <v>TNACGACATGTGAGATCGGAAGAGCACACGTaatcc</v>
      </c>
      <c r="D50" s="10">
        <f t="shared" si="28"/>
        <v>36</v>
      </c>
      <c r="G50" s="44">
        <v>15</v>
      </c>
      <c r="H50" s="44">
        <v>7</v>
      </c>
      <c r="I50" t="s">
        <v>50</v>
      </c>
      <c r="J50" s="10">
        <f t="shared" si="20"/>
        <v>8</v>
      </c>
      <c r="L50" s="19">
        <f t="shared" si="21"/>
        <v>6.4799999999999995</v>
      </c>
      <c r="M50" s="21">
        <f t="shared" si="22"/>
        <v>10.080000000000002</v>
      </c>
      <c r="N50" s="19">
        <f t="shared" si="23"/>
        <v>17.28</v>
      </c>
      <c r="O50" s="19">
        <f t="shared" si="24"/>
        <v>19.8</v>
      </c>
      <c r="P50" s="19">
        <f t="shared" si="25"/>
        <v>34.199999999999996</v>
      </c>
    </row>
    <row r="51" spans="1:16">
      <c r="A51" t="s">
        <v>20</v>
      </c>
      <c r="B51" t="str">
        <f t="shared" si="26"/>
        <v>iTru_DdeI_R2_RC_stub_8</v>
      </c>
      <c r="C51" s="14" t="str">
        <f t="shared" si="27"/>
        <v>TNACTCGTGCACAAGATCGGAAGAGCACACGTaatcc</v>
      </c>
      <c r="D51" s="10">
        <f t="shared" si="28"/>
        <v>37</v>
      </c>
      <c r="G51" s="20">
        <v>16</v>
      </c>
      <c r="H51" s="20">
        <v>8</v>
      </c>
      <c r="I51" t="s">
        <v>106</v>
      </c>
      <c r="J51" s="10">
        <f t="shared" si="20"/>
        <v>9</v>
      </c>
      <c r="L51" s="19">
        <f t="shared" si="21"/>
        <v>6.66</v>
      </c>
      <c r="M51" s="21">
        <f t="shared" si="22"/>
        <v>10.360000000000001</v>
      </c>
      <c r="N51" s="19">
        <f t="shared" si="23"/>
        <v>17.759999999999998</v>
      </c>
      <c r="O51" s="19">
        <f t="shared" si="24"/>
        <v>20.350000000000001</v>
      </c>
      <c r="P51" s="19">
        <f t="shared" si="25"/>
        <v>35.15</v>
      </c>
    </row>
    <row r="52" spans="1:16">
      <c r="A52" t="s">
        <v>20</v>
      </c>
      <c r="B52" t="str">
        <f t="shared" si="26"/>
        <v>iTru_DdeI_R2_RC_stub_9</v>
      </c>
      <c r="C52" s="14" t="str">
        <f t="shared" si="27"/>
        <v>TNACTGATGCAGATCGGAAGAGCACACGTaatcc</v>
      </c>
      <c r="D52" s="10">
        <f t="shared" si="28"/>
        <v>34</v>
      </c>
      <c r="G52" s="44">
        <v>17</v>
      </c>
      <c r="H52" s="44">
        <v>9</v>
      </c>
      <c r="I52" t="s">
        <v>82</v>
      </c>
      <c r="J52" s="10">
        <f t="shared" si="20"/>
        <v>6</v>
      </c>
      <c r="L52" s="19">
        <f t="shared" si="21"/>
        <v>6.12</v>
      </c>
      <c r="M52" s="21">
        <f t="shared" si="22"/>
        <v>9.5200000000000014</v>
      </c>
      <c r="N52" s="19">
        <f t="shared" si="23"/>
        <v>16.32</v>
      </c>
      <c r="O52" s="19">
        <f t="shared" si="24"/>
        <v>18.700000000000003</v>
      </c>
      <c r="P52" s="19">
        <f t="shared" si="25"/>
        <v>32.299999999999997</v>
      </c>
    </row>
    <row r="53" spans="1:16">
      <c r="A53" t="s">
        <v>20</v>
      </c>
      <c r="B53" t="str">
        <f t="shared" si="26"/>
        <v>iTru_DdeI_R2_RC_stub_10</v>
      </c>
      <c r="C53" s="14" t="str">
        <f t="shared" si="27"/>
        <v>TNACACAGCATAGATCGGAAGAGCACACGTaatcc</v>
      </c>
      <c r="D53" s="10">
        <f t="shared" si="28"/>
        <v>35</v>
      </c>
      <c r="G53" s="44">
        <v>18</v>
      </c>
      <c r="H53" s="44">
        <v>10</v>
      </c>
      <c r="I53" t="s">
        <v>107</v>
      </c>
      <c r="J53" s="10">
        <f t="shared" si="20"/>
        <v>7</v>
      </c>
      <c r="L53" s="19">
        <f t="shared" si="21"/>
        <v>6.3</v>
      </c>
      <c r="M53" s="21">
        <f t="shared" si="22"/>
        <v>9.8000000000000007</v>
      </c>
      <c r="N53" s="19">
        <f t="shared" si="23"/>
        <v>16.8</v>
      </c>
      <c r="O53" s="19">
        <f t="shared" si="24"/>
        <v>19.25</v>
      </c>
      <c r="P53" s="19">
        <f t="shared" si="25"/>
        <v>33.25</v>
      </c>
    </row>
    <row r="54" spans="1:16">
      <c r="A54" t="s">
        <v>20</v>
      </c>
      <c r="B54" t="str">
        <f t="shared" si="26"/>
        <v>iTru_DdeI_R2_RC_stub_11</v>
      </c>
      <c r="C54" s="14" t="str">
        <f t="shared" si="27"/>
        <v>TNACAGGTCATGAGATCGGAAGAGCACACGTaatcc</v>
      </c>
      <c r="D54" s="10">
        <f t="shared" si="28"/>
        <v>36</v>
      </c>
      <c r="G54" s="44">
        <v>19</v>
      </c>
      <c r="H54" s="44">
        <v>11</v>
      </c>
      <c r="I54" t="s">
        <v>108</v>
      </c>
      <c r="J54" s="10">
        <f t="shared" si="20"/>
        <v>8</v>
      </c>
      <c r="L54" s="19">
        <f t="shared" si="21"/>
        <v>6.4799999999999995</v>
      </c>
      <c r="M54" s="21">
        <f t="shared" si="22"/>
        <v>10.080000000000002</v>
      </c>
      <c r="N54" s="19">
        <f t="shared" si="23"/>
        <v>17.28</v>
      </c>
      <c r="O54" s="19">
        <f t="shared" si="24"/>
        <v>19.8</v>
      </c>
      <c r="P54" s="19">
        <f t="shared" si="25"/>
        <v>34.199999999999996</v>
      </c>
    </row>
    <row r="55" spans="1:16">
      <c r="A55" t="s">
        <v>20</v>
      </c>
      <c r="B55" t="str">
        <f t="shared" si="26"/>
        <v>iTru_DdeI_R2_RC_stub_12</v>
      </c>
      <c r="C55" s="14" t="str">
        <f t="shared" si="27"/>
        <v>TNACCTCACTGCAAGATCGGAAGAGCACACGTaatcc</v>
      </c>
      <c r="D55" s="10">
        <f t="shared" si="28"/>
        <v>37</v>
      </c>
      <c r="G55" s="20">
        <v>20</v>
      </c>
      <c r="H55" s="20">
        <v>12</v>
      </c>
      <c r="I55" t="s">
        <v>109</v>
      </c>
      <c r="J55" s="10">
        <f t="shared" si="20"/>
        <v>9</v>
      </c>
      <c r="L55" s="19">
        <f t="shared" si="21"/>
        <v>6.66</v>
      </c>
      <c r="M55" s="21">
        <f t="shared" si="22"/>
        <v>10.360000000000001</v>
      </c>
      <c r="N55" s="19">
        <f t="shared" si="23"/>
        <v>17.759999999999998</v>
      </c>
      <c r="O55" s="19">
        <f t="shared" si="24"/>
        <v>20.350000000000001</v>
      </c>
      <c r="P55" s="19">
        <f t="shared" si="25"/>
        <v>35.15</v>
      </c>
    </row>
    <row r="57" spans="1:16">
      <c r="A57" t="s">
        <v>21</v>
      </c>
      <c r="B57" t="str">
        <f>$B$22&amp;$G$2&amp;H57</f>
        <v>iTru_DdeI_R2_1</v>
      </c>
      <c r="C57" s="14" t="str">
        <f>C$16&amp;I57&amp;$C$10</f>
        <v>GTGACTGGAGTTCAGACGTGTGCTCTTCCGATCTCTAACGG</v>
      </c>
      <c r="D57" s="10">
        <f>LEN(C57)-$E$57-(7*$F$57)</f>
        <v>41</v>
      </c>
      <c r="E57" s="44">
        <v>0</v>
      </c>
      <c r="F57" s="44">
        <v>0</v>
      </c>
      <c r="G57" s="44">
        <v>9</v>
      </c>
      <c r="H57" s="44">
        <v>1</v>
      </c>
      <c r="I57" s="34" t="s">
        <v>94</v>
      </c>
      <c r="J57" s="10">
        <f t="shared" ref="J57:J68" si="29">LEN(I57)</f>
        <v>6</v>
      </c>
      <c r="L57" s="19">
        <f t="shared" ref="L57:L68" si="30">($M$15*$D57)+($F$57*$O$15)+($E$57*$P$15)</f>
        <v>7.38</v>
      </c>
      <c r="M57" s="21">
        <f t="shared" ref="M57:M68" si="31">($M$16*$D57)+($F$57*$O$16)+($E$57*$P$16)</f>
        <v>11.48</v>
      </c>
      <c r="N57" s="19">
        <f t="shared" ref="N57:N68" si="32">($M$17*$D57)+($F$57*$O$17)+($E$57*$P$17)</f>
        <v>19.68</v>
      </c>
      <c r="O57" s="19">
        <f t="shared" ref="O57:O68" si="33">($M$18*$D57)+($F$57*$O$18)+($E$57*$P$18)</f>
        <v>22.55</v>
      </c>
      <c r="P57" s="19">
        <f t="shared" ref="P57:P68" si="34">($M$19*$D57)+($F$57*$O$19)+($E$57*$P$19)</f>
        <v>38.949999999999996</v>
      </c>
    </row>
    <row r="58" spans="1:16">
      <c r="A58" t="s">
        <v>21</v>
      </c>
      <c r="B58" t="str">
        <f t="shared" ref="B58:B68" si="35">$B$22&amp;$G$2&amp;H58</f>
        <v>iTru_DdeI_R2_2</v>
      </c>
      <c r="C58" s="14" t="str">
        <f t="shared" ref="C58:C68" si="36">C$16&amp;I58&amp;$C$10</f>
        <v>GTGACTGGAGTTCAGACGTGTGCTCTTCCGATCTTCGGTACG</v>
      </c>
      <c r="D58" s="10">
        <f t="shared" ref="D58:D68" si="37">LEN(C58)-$E$57-(7*$F$57)</f>
        <v>42</v>
      </c>
      <c r="G58" s="44">
        <v>10</v>
      </c>
      <c r="H58" s="44">
        <v>2</v>
      </c>
      <c r="I58" s="34" t="s">
        <v>95</v>
      </c>
      <c r="J58" s="10">
        <f t="shared" si="29"/>
        <v>7</v>
      </c>
      <c r="L58" s="19">
        <f t="shared" si="30"/>
        <v>7.56</v>
      </c>
      <c r="M58" s="21">
        <f t="shared" si="31"/>
        <v>11.760000000000002</v>
      </c>
      <c r="N58" s="19">
        <f t="shared" si="32"/>
        <v>20.16</v>
      </c>
      <c r="O58" s="19">
        <f t="shared" si="33"/>
        <v>23.1</v>
      </c>
      <c r="P58" s="19">
        <f t="shared" si="34"/>
        <v>39.9</v>
      </c>
    </row>
    <row r="59" spans="1:16">
      <c r="A59" t="s">
        <v>21</v>
      </c>
      <c r="B59" t="str">
        <f t="shared" si="35"/>
        <v>iTru_DdeI_R2_3</v>
      </c>
      <c r="C59" s="14" t="str">
        <f t="shared" si="36"/>
        <v>GTGACTGGAGTTCAGACGTGTGCTCTTCCGATCTGATCGTTGG</v>
      </c>
      <c r="D59" s="10">
        <f t="shared" si="37"/>
        <v>43</v>
      </c>
      <c r="G59" s="44">
        <v>11</v>
      </c>
      <c r="H59" s="44">
        <v>3</v>
      </c>
      <c r="I59" s="34" t="s">
        <v>83</v>
      </c>
      <c r="J59" s="10">
        <f t="shared" si="29"/>
        <v>8</v>
      </c>
      <c r="L59" s="19">
        <f t="shared" si="30"/>
        <v>7.7399999999999993</v>
      </c>
      <c r="M59" s="21">
        <f t="shared" si="31"/>
        <v>12.040000000000001</v>
      </c>
      <c r="N59" s="19">
        <f t="shared" si="32"/>
        <v>20.64</v>
      </c>
      <c r="O59" s="19">
        <f t="shared" si="33"/>
        <v>23.650000000000002</v>
      </c>
      <c r="P59" s="19">
        <f t="shared" si="34"/>
        <v>40.85</v>
      </c>
    </row>
    <row r="60" spans="1:16">
      <c r="A60" t="s">
        <v>21</v>
      </c>
      <c r="B60" t="str">
        <f t="shared" si="35"/>
        <v>iTru_DdeI_R2_4</v>
      </c>
      <c r="C60" s="14" t="str">
        <f t="shared" si="36"/>
        <v>GTGACTGGAGTTCAGACGTGTGCTCTTCCGATCTAGCTACACTG</v>
      </c>
      <c r="D60" s="10">
        <f t="shared" si="37"/>
        <v>44</v>
      </c>
      <c r="G60" s="20">
        <v>12</v>
      </c>
      <c r="H60" s="20">
        <v>4</v>
      </c>
      <c r="I60" s="34" t="s">
        <v>96</v>
      </c>
      <c r="J60" s="10">
        <f t="shared" si="29"/>
        <v>9</v>
      </c>
      <c r="L60" s="19">
        <f t="shared" si="30"/>
        <v>7.92</v>
      </c>
      <c r="M60" s="21">
        <f t="shared" si="31"/>
        <v>12.32</v>
      </c>
      <c r="N60" s="19">
        <f t="shared" si="32"/>
        <v>21.119999999999997</v>
      </c>
      <c r="O60" s="19">
        <f t="shared" si="33"/>
        <v>24.200000000000003</v>
      </c>
      <c r="P60" s="19">
        <f t="shared" si="34"/>
        <v>41.8</v>
      </c>
    </row>
    <row r="61" spans="1:16">
      <c r="A61" t="s">
        <v>21</v>
      </c>
      <c r="B61" t="str">
        <f t="shared" si="35"/>
        <v>iTru_DdeI_R2_5</v>
      </c>
      <c r="C61" s="14" t="str">
        <f t="shared" si="36"/>
        <v>GTGACTGGAGTTCAGACGTGTGCTCTTCCGATCTACGCATG</v>
      </c>
      <c r="D61" s="10">
        <f t="shared" si="37"/>
        <v>41</v>
      </c>
      <c r="G61" s="44">
        <v>13</v>
      </c>
      <c r="H61" s="44">
        <v>5</v>
      </c>
      <c r="I61" s="25" t="s">
        <v>97</v>
      </c>
      <c r="J61" s="10">
        <f t="shared" si="29"/>
        <v>6</v>
      </c>
      <c r="L61" s="19">
        <f t="shared" si="30"/>
        <v>7.38</v>
      </c>
      <c r="M61" s="21">
        <f t="shared" si="31"/>
        <v>11.48</v>
      </c>
      <c r="N61" s="19">
        <f t="shared" si="32"/>
        <v>19.68</v>
      </c>
      <c r="O61" s="19">
        <f t="shared" si="33"/>
        <v>22.55</v>
      </c>
      <c r="P61" s="19">
        <f t="shared" si="34"/>
        <v>38.949999999999996</v>
      </c>
    </row>
    <row r="62" spans="1:16">
      <c r="A62" t="s">
        <v>21</v>
      </c>
      <c r="B62" t="str">
        <f t="shared" si="35"/>
        <v>iTru_DdeI_R2_6</v>
      </c>
      <c r="C62" s="14" t="str">
        <f t="shared" si="36"/>
        <v>GTGACTGGAGTTCAGACGTGTGCTCTTCCGATCTGTATGCAG</v>
      </c>
      <c r="D62" s="10">
        <f t="shared" si="37"/>
        <v>42</v>
      </c>
      <c r="G62" s="44">
        <v>14</v>
      </c>
      <c r="H62" s="44">
        <v>6</v>
      </c>
      <c r="I62" s="25" t="s">
        <v>84</v>
      </c>
      <c r="J62" s="10">
        <f t="shared" si="29"/>
        <v>7</v>
      </c>
      <c r="L62" s="19">
        <f t="shared" si="30"/>
        <v>7.56</v>
      </c>
      <c r="M62" s="21">
        <f t="shared" si="31"/>
        <v>11.760000000000002</v>
      </c>
      <c r="N62" s="19">
        <f t="shared" si="32"/>
        <v>20.16</v>
      </c>
      <c r="O62" s="19">
        <f t="shared" si="33"/>
        <v>23.1</v>
      </c>
      <c r="P62" s="19">
        <f t="shared" si="34"/>
        <v>39.9</v>
      </c>
    </row>
    <row r="63" spans="1:16">
      <c r="A63" t="s">
        <v>21</v>
      </c>
      <c r="B63" t="str">
        <f t="shared" si="35"/>
        <v>iTru_DdeI_R2_7</v>
      </c>
      <c r="C63" s="14" t="str">
        <f t="shared" si="36"/>
        <v>GTGACTGGAGTTCAGACGTGTGCTCTTCCGATCTCACATGTCG</v>
      </c>
      <c r="D63" s="10">
        <f t="shared" si="37"/>
        <v>43</v>
      </c>
      <c r="G63" s="44">
        <v>15</v>
      </c>
      <c r="H63" s="44">
        <v>7</v>
      </c>
      <c r="I63" s="25" t="s">
        <v>78</v>
      </c>
      <c r="J63" s="10">
        <f t="shared" si="29"/>
        <v>8</v>
      </c>
      <c r="L63" s="19">
        <f t="shared" si="30"/>
        <v>7.7399999999999993</v>
      </c>
      <c r="M63" s="21">
        <f t="shared" si="31"/>
        <v>12.040000000000001</v>
      </c>
      <c r="N63" s="19">
        <f t="shared" si="32"/>
        <v>20.64</v>
      </c>
      <c r="O63" s="19">
        <f t="shared" si="33"/>
        <v>23.650000000000002</v>
      </c>
      <c r="P63" s="19">
        <f t="shared" si="34"/>
        <v>40.85</v>
      </c>
    </row>
    <row r="64" spans="1:16">
      <c r="A64" t="s">
        <v>21</v>
      </c>
      <c r="B64" t="str">
        <f t="shared" si="35"/>
        <v>iTru_DdeI_R2_8</v>
      </c>
      <c r="C64" s="14" t="str">
        <f t="shared" si="36"/>
        <v>GTGACTGGAGTTCAGACGTGTGCTCTTCCGATCTTGTGCACGAG</v>
      </c>
      <c r="D64" s="10">
        <f t="shared" si="37"/>
        <v>44</v>
      </c>
      <c r="G64" s="20">
        <v>16</v>
      </c>
      <c r="H64" s="20">
        <v>8</v>
      </c>
      <c r="I64" s="25" t="s">
        <v>98</v>
      </c>
      <c r="J64" s="10">
        <f t="shared" si="29"/>
        <v>9</v>
      </c>
      <c r="L64" s="19">
        <f t="shared" si="30"/>
        <v>7.92</v>
      </c>
      <c r="M64" s="21">
        <f t="shared" si="31"/>
        <v>12.32</v>
      </c>
      <c r="N64" s="19">
        <f t="shared" si="32"/>
        <v>21.119999999999997</v>
      </c>
      <c r="O64" s="19">
        <f t="shared" si="33"/>
        <v>24.200000000000003</v>
      </c>
      <c r="P64" s="19">
        <f t="shared" si="34"/>
        <v>41.8</v>
      </c>
    </row>
    <row r="65" spans="1:17">
      <c r="A65" t="s">
        <v>21</v>
      </c>
      <c r="B65" t="str">
        <f t="shared" si="35"/>
        <v>iTru_DdeI_R2_9</v>
      </c>
      <c r="C65" s="14" t="str">
        <f t="shared" si="36"/>
        <v>GTGACTGGAGTTCAGACGTGTGCTCTTCCGATCTGCATCAG</v>
      </c>
      <c r="D65" s="10">
        <f t="shared" si="37"/>
        <v>41</v>
      </c>
      <c r="G65" s="44">
        <v>17</v>
      </c>
      <c r="H65" s="44">
        <v>9</v>
      </c>
      <c r="I65" s="25" t="s">
        <v>85</v>
      </c>
      <c r="J65" s="10">
        <f t="shared" si="29"/>
        <v>6</v>
      </c>
      <c r="L65" s="19">
        <f t="shared" si="30"/>
        <v>7.38</v>
      </c>
      <c r="M65" s="21">
        <f t="shared" si="31"/>
        <v>11.48</v>
      </c>
      <c r="N65" s="19">
        <f t="shared" si="32"/>
        <v>19.68</v>
      </c>
      <c r="O65" s="19">
        <f t="shared" si="33"/>
        <v>22.55</v>
      </c>
      <c r="P65" s="19">
        <f t="shared" si="34"/>
        <v>38.949999999999996</v>
      </c>
    </row>
    <row r="66" spans="1:17">
      <c r="A66" t="s">
        <v>21</v>
      </c>
      <c r="B66" t="str">
        <f t="shared" si="35"/>
        <v>iTru_DdeI_R2_10</v>
      </c>
      <c r="C66" s="14" t="str">
        <f t="shared" si="36"/>
        <v>GTGACTGGAGTTCAGACGTGTGCTCTTCCGATCTATGCTGTG</v>
      </c>
      <c r="D66" s="10">
        <f t="shared" si="37"/>
        <v>42</v>
      </c>
      <c r="G66" s="44">
        <v>18</v>
      </c>
      <c r="H66" s="44">
        <v>10</v>
      </c>
      <c r="I66" s="25" t="s">
        <v>99</v>
      </c>
      <c r="J66" s="10">
        <f t="shared" si="29"/>
        <v>7</v>
      </c>
      <c r="L66" s="19">
        <f t="shared" si="30"/>
        <v>7.56</v>
      </c>
      <c r="M66" s="21">
        <f t="shared" si="31"/>
        <v>11.760000000000002</v>
      </c>
      <c r="N66" s="19">
        <f t="shared" si="32"/>
        <v>20.16</v>
      </c>
      <c r="O66" s="19">
        <f t="shared" si="33"/>
        <v>23.1</v>
      </c>
      <c r="P66" s="19">
        <f t="shared" si="34"/>
        <v>39.9</v>
      </c>
    </row>
    <row r="67" spans="1:17">
      <c r="A67" t="s">
        <v>21</v>
      </c>
      <c r="B67" t="str">
        <f t="shared" si="35"/>
        <v>iTru_DdeI_R2_11</v>
      </c>
      <c r="C67" s="14" t="str">
        <f t="shared" si="36"/>
        <v>GTGACTGGAGTTCAGACGTGTGCTCTTCCGATCTCATGACCTG</v>
      </c>
      <c r="D67" s="10">
        <f t="shared" si="37"/>
        <v>43</v>
      </c>
      <c r="G67" s="44">
        <v>19</v>
      </c>
      <c r="H67" s="44">
        <v>11</v>
      </c>
      <c r="I67" s="25" t="s">
        <v>100</v>
      </c>
      <c r="J67" s="10">
        <f t="shared" si="29"/>
        <v>8</v>
      </c>
      <c r="L67" s="19">
        <f t="shared" si="30"/>
        <v>7.7399999999999993</v>
      </c>
      <c r="M67" s="21">
        <f t="shared" si="31"/>
        <v>12.040000000000001</v>
      </c>
      <c r="N67" s="19">
        <f t="shared" si="32"/>
        <v>20.64</v>
      </c>
      <c r="O67" s="19">
        <f t="shared" si="33"/>
        <v>23.650000000000002</v>
      </c>
      <c r="P67" s="19">
        <f t="shared" si="34"/>
        <v>40.85</v>
      </c>
    </row>
    <row r="68" spans="1:17">
      <c r="A68" t="s">
        <v>21</v>
      </c>
      <c r="B68" t="str">
        <f t="shared" si="35"/>
        <v>iTru_DdeI_R2_12</v>
      </c>
      <c r="C68" s="14" t="str">
        <f t="shared" si="36"/>
        <v>GTGACTGGAGTTCAGACGTGTGCTCTTCCGATCTTGCAGTGAGG</v>
      </c>
      <c r="D68" s="10">
        <f t="shared" si="37"/>
        <v>44</v>
      </c>
      <c r="G68" s="20">
        <v>20</v>
      </c>
      <c r="H68" s="20">
        <v>12</v>
      </c>
      <c r="I68" s="25" t="s">
        <v>101</v>
      </c>
      <c r="J68" s="10">
        <f t="shared" si="29"/>
        <v>9</v>
      </c>
      <c r="L68" s="23">
        <f t="shared" si="30"/>
        <v>7.92</v>
      </c>
      <c r="M68" s="22">
        <f t="shared" si="31"/>
        <v>12.32</v>
      </c>
      <c r="N68" s="23">
        <f t="shared" si="32"/>
        <v>21.119999999999997</v>
      </c>
      <c r="O68" s="23">
        <f t="shared" si="33"/>
        <v>24.200000000000003</v>
      </c>
      <c r="P68" s="23">
        <f t="shared" si="34"/>
        <v>41.8</v>
      </c>
    </row>
    <row r="69" spans="1:17">
      <c r="D69" s="44"/>
      <c r="J69" s="44"/>
      <c r="L69" s="19">
        <f>SUM(L44:L68)</f>
        <v>168.47999999999996</v>
      </c>
      <c r="M69" s="21">
        <f t="shared" ref="M69:P69" si="38">SUM(M44:M68)</f>
        <v>262.07999999999993</v>
      </c>
      <c r="N69" s="37">
        <f t="shared" si="38"/>
        <v>449.28000000000003</v>
      </c>
      <c r="O69" s="19">
        <f t="shared" si="38"/>
        <v>514.79999999999995</v>
      </c>
      <c r="P69" s="19">
        <f t="shared" si="38"/>
        <v>889.19999999999982</v>
      </c>
      <c r="Q69" t="s">
        <v>114</v>
      </c>
    </row>
    <row r="70" spans="1:17">
      <c r="B70" s="11" t="s">
        <v>5</v>
      </c>
      <c r="D70" s="44"/>
      <c r="J70" s="44"/>
      <c r="L70" s="19"/>
      <c r="M70" s="19"/>
      <c r="N70" s="19"/>
      <c r="O70" s="19"/>
      <c r="P70" s="19"/>
    </row>
    <row r="71" spans="1:17">
      <c r="A71" s="13" t="s">
        <v>49</v>
      </c>
      <c r="B71" s="24" t="s">
        <v>2071</v>
      </c>
      <c r="D71" s="44"/>
      <c r="J71" s="44"/>
      <c r="L71" s="19">
        <f>L42+L69</f>
        <v>352.15999999999997</v>
      </c>
      <c r="M71" s="21">
        <f>M42+M69</f>
        <v>503.3599999999999</v>
      </c>
      <c r="N71" s="19">
        <f>N42+N69</f>
        <v>825.76</v>
      </c>
      <c r="O71" s="19">
        <f t="shared" ref="O71:P71" si="39">O42+O69</f>
        <v>911.6</v>
      </c>
      <c r="P71" s="19">
        <f t="shared" si="39"/>
        <v>1536.3999999999996</v>
      </c>
      <c r="Q71" t="s">
        <v>38</v>
      </c>
    </row>
    <row r="72" spans="1:17">
      <c r="A72" t="s">
        <v>124</v>
      </c>
      <c r="B72" t="s">
        <v>2072</v>
      </c>
      <c r="C72" s="14" t="str">
        <f>C$8&amp;I72&amp;C$14</f>
        <v>/5phos/GAGATCGGAAGAGCGTCGTGTAGGGAAAGAGTGT</v>
      </c>
      <c r="D72" s="10">
        <f>LEN(C72)-7</f>
        <v>34</v>
      </c>
      <c r="J72" s="44"/>
    </row>
    <row r="73" spans="1:17">
      <c r="A73" t="s">
        <v>124</v>
      </c>
      <c r="B73" t="s">
        <v>6</v>
      </c>
      <c r="C73" s="16" t="s">
        <v>123</v>
      </c>
      <c r="D73" s="10">
        <f>LEN(C73)-7</f>
        <v>44</v>
      </c>
      <c r="J73" s="44"/>
    </row>
    <row r="74" spans="1:17">
      <c r="J74" s="44"/>
    </row>
    <row r="75" spans="1:17">
      <c r="B75" t="s">
        <v>7</v>
      </c>
      <c r="J75" s="44"/>
    </row>
    <row r="76" spans="1:17">
      <c r="B76" t="s">
        <v>8</v>
      </c>
      <c r="D76" s="44"/>
      <c r="J76" s="44"/>
    </row>
    <row r="77" spans="1:17">
      <c r="B77" s="80" t="s">
        <v>506</v>
      </c>
      <c r="D77" s="44"/>
      <c r="J77" s="44"/>
    </row>
    <row r="78" spans="1:17">
      <c r="D78" s="44"/>
      <c r="J78" s="44"/>
    </row>
    <row r="79" spans="1:17">
      <c r="D79" s="44"/>
      <c r="J79" s="44"/>
    </row>
    <row r="80" spans="1:17">
      <c r="D80" s="44"/>
      <c r="J80" s="44"/>
    </row>
  </sheetData>
  <mergeCells count="2">
    <mergeCell ref="L13:N13"/>
    <mergeCell ref="L23:M23"/>
  </mergeCells>
  <phoneticPr fontId="19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0"/>
  <sheetViews>
    <sheetView topLeftCell="A59" workbookViewId="0">
      <selection activeCell="B73" sqref="B73"/>
    </sheetView>
  </sheetViews>
  <sheetFormatPr baseColWidth="10" defaultRowHeight="16"/>
  <cols>
    <col min="1" max="1" width="8.1640625" bestFit="1" customWidth="1"/>
    <col min="2" max="2" width="26" customWidth="1"/>
    <col min="3" max="3" width="68.1640625" customWidth="1"/>
    <col min="4" max="4" width="7.83203125" bestFit="1" customWidth="1"/>
    <col min="5" max="6" width="4.83203125" style="44" customWidth="1"/>
    <col min="7" max="7" width="6.83203125" customWidth="1"/>
    <col min="8" max="8" width="6.1640625" customWidth="1"/>
    <col min="9" max="9" width="14.1640625" customWidth="1"/>
    <col min="10" max="10" width="7.83203125" bestFit="1" customWidth="1"/>
    <col min="11" max="11" width="4.5" customWidth="1"/>
    <col min="12" max="12" width="10.6640625" customWidth="1"/>
    <col min="15" max="15" width="10.5" bestFit="1" customWidth="1"/>
    <col min="16" max="16" width="10.33203125" customWidth="1"/>
    <col min="17" max="17" width="8.6640625" customWidth="1"/>
    <col min="18" max="19" width="9" bestFit="1" customWidth="1"/>
    <col min="20" max="20" width="8" bestFit="1" customWidth="1"/>
    <col min="21" max="21" width="19.83203125" bestFit="1" customWidth="1"/>
  </cols>
  <sheetData>
    <row r="1" spans="1:17" ht="19">
      <c r="A1" s="7" t="s">
        <v>125</v>
      </c>
      <c r="D1" s="44"/>
      <c r="J1" s="44"/>
    </row>
    <row r="2" spans="1:17" ht="19">
      <c r="B2" s="33" t="s">
        <v>22</v>
      </c>
      <c r="C2" s="32"/>
      <c r="D2" s="44"/>
      <c r="F2" t="s">
        <v>24</v>
      </c>
      <c r="G2" t="s">
        <v>51</v>
      </c>
      <c r="J2" s="44"/>
    </row>
    <row r="3" spans="1:17">
      <c r="B3" s="11"/>
      <c r="D3" s="44"/>
      <c r="J3" s="44"/>
    </row>
    <row r="4" spans="1:17">
      <c r="B4" s="11"/>
      <c r="D4" s="44"/>
      <c r="J4" s="44"/>
    </row>
    <row r="5" spans="1:17">
      <c r="D5" s="8" t="s">
        <v>53</v>
      </c>
      <c r="E5" s="43" t="s">
        <v>48</v>
      </c>
      <c r="F5" s="43" t="s">
        <v>121</v>
      </c>
      <c r="G5" t="s">
        <v>54</v>
      </c>
      <c r="J5" s="44"/>
    </row>
    <row r="6" spans="1:17">
      <c r="B6" s="9" t="s">
        <v>9</v>
      </c>
      <c r="D6" s="44"/>
      <c r="J6" s="44"/>
    </row>
    <row r="7" spans="1:17">
      <c r="A7" t="s">
        <v>19</v>
      </c>
      <c r="B7" s="1" t="s">
        <v>510</v>
      </c>
      <c r="C7" s="1" t="s">
        <v>74</v>
      </c>
      <c r="D7" s="10">
        <f>LEN(C7)</f>
        <v>1</v>
      </c>
      <c r="G7" s="11"/>
      <c r="J7" s="44"/>
    </row>
    <row r="8" spans="1:17">
      <c r="A8" t="s">
        <v>18</v>
      </c>
      <c r="B8" s="2" t="s">
        <v>510</v>
      </c>
      <c r="C8" s="1" t="s">
        <v>120</v>
      </c>
      <c r="D8" s="10">
        <f>LEN(C8)-7</f>
        <v>3</v>
      </c>
      <c r="G8" s="11"/>
      <c r="J8" s="44"/>
    </row>
    <row r="9" spans="1:17">
      <c r="A9" t="s">
        <v>20</v>
      </c>
      <c r="B9" s="1" t="s">
        <v>33</v>
      </c>
      <c r="C9" s="1" t="s">
        <v>76</v>
      </c>
      <c r="D9" s="10">
        <f t="shared" ref="D9:D10" si="0">LEN(C9)</f>
        <v>5</v>
      </c>
      <c r="G9" s="11"/>
      <c r="J9" s="44"/>
    </row>
    <row r="10" spans="1:17">
      <c r="A10" t="s">
        <v>21</v>
      </c>
      <c r="B10" s="2" t="s">
        <v>34</v>
      </c>
      <c r="C10" s="1" t="s">
        <v>70</v>
      </c>
      <c r="D10" s="10">
        <f t="shared" si="0"/>
        <v>1</v>
      </c>
      <c r="G10" s="11"/>
      <c r="J10" s="44"/>
    </row>
    <row r="11" spans="1:17">
      <c r="B11" s="12"/>
      <c r="C11" s="4"/>
      <c r="D11" s="10"/>
      <c r="J11" s="44"/>
    </row>
    <row r="12" spans="1:17">
      <c r="B12" s="13" t="s">
        <v>10</v>
      </c>
      <c r="D12" s="44"/>
      <c r="J12" s="44"/>
    </row>
    <row r="13" spans="1:17">
      <c r="A13" t="s">
        <v>19</v>
      </c>
      <c r="B13" t="s">
        <v>26</v>
      </c>
      <c r="C13" s="6" t="s">
        <v>87</v>
      </c>
      <c r="D13" s="10">
        <f t="shared" ref="D13:D16" si="1">LEN(C13)</f>
        <v>18</v>
      </c>
      <c r="E13" s="46"/>
      <c r="F13" s="46"/>
      <c r="J13" s="44"/>
      <c r="L13" s="91" t="s">
        <v>292</v>
      </c>
      <c r="M13" s="91"/>
      <c r="N13" s="91"/>
    </row>
    <row r="14" spans="1:17">
      <c r="A14" t="s">
        <v>18</v>
      </c>
      <c r="B14" t="s">
        <v>86</v>
      </c>
      <c r="C14" s="5" t="s">
        <v>77</v>
      </c>
      <c r="D14" s="10">
        <f t="shared" si="1"/>
        <v>33</v>
      </c>
      <c r="E14" s="46"/>
      <c r="F14" s="46"/>
      <c r="J14" s="44"/>
      <c r="L14" s="13" t="s">
        <v>55</v>
      </c>
      <c r="M14" s="13" t="s">
        <v>56</v>
      </c>
      <c r="N14" s="43" t="s">
        <v>57</v>
      </c>
      <c r="O14" s="45" t="s">
        <v>111</v>
      </c>
      <c r="P14" s="13" t="s">
        <v>113</v>
      </c>
    </row>
    <row r="15" spans="1:17">
      <c r="A15" t="s">
        <v>20</v>
      </c>
      <c r="B15" t="s">
        <v>27</v>
      </c>
      <c r="C15" s="4" t="s">
        <v>88</v>
      </c>
      <c r="D15" s="10">
        <f t="shared" si="1"/>
        <v>24</v>
      </c>
      <c r="E15" s="46"/>
      <c r="F15" s="46">
        <v>1</v>
      </c>
      <c r="G15" s="11" t="s">
        <v>93</v>
      </c>
      <c r="J15" s="44" t="s">
        <v>40</v>
      </c>
      <c r="L15" t="s">
        <v>58</v>
      </c>
      <c r="M15" s="15">
        <v>0.18</v>
      </c>
      <c r="N15" s="44" t="s">
        <v>59</v>
      </c>
      <c r="O15" s="19">
        <v>10</v>
      </c>
      <c r="P15" s="35">
        <v>3.5</v>
      </c>
      <c r="Q15" s="29" t="s">
        <v>39</v>
      </c>
    </row>
    <row r="16" spans="1:17">
      <c r="A16" t="s">
        <v>21</v>
      </c>
      <c r="B16" t="s">
        <v>28</v>
      </c>
      <c r="C16" s="3" t="s">
        <v>89</v>
      </c>
      <c r="D16" s="10">
        <f t="shared" si="1"/>
        <v>34</v>
      </c>
      <c r="E16" s="46"/>
      <c r="F16" s="46"/>
      <c r="G16" s="11"/>
      <c r="J16" s="44" t="s">
        <v>40</v>
      </c>
      <c r="L16" t="s">
        <v>60</v>
      </c>
      <c r="M16" s="15">
        <v>0.28000000000000003</v>
      </c>
      <c r="N16" s="17" t="s">
        <v>61</v>
      </c>
      <c r="O16" s="19">
        <v>10</v>
      </c>
      <c r="P16" s="19">
        <v>3.5</v>
      </c>
    </row>
    <row r="17" spans="1:18">
      <c r="D17" s="46"/>
      <c r="E17" s="46"/>
      <c r="F17" s="46"/>
      <c r="J17" s="44" t="s">
        <v>40</v>
      </c>
      <c r="L17" t="s">
        <v>110</v>
      </c>
      <c r="M17" s="15">
        <v>0.48</v>
      </c>
      <c r="N17" s="17" t="s">
        <v>112</v>
      </c>
      <c r="O17" s="19">
        <v>12.5</v>
      </c>
      <c r="P17" s="19">
        <v>3.5</v>
      </c>
    </row>
    <row r="18" spans="1:18">
      <c r="B18" s="13" t="s">
        <v>2073</v>
      </c>
      <c r="D18" s="46"/>
      <c r="E18" s="46"/>
      <c r="F18" s="46"/>
      <c r="J18" s="44" t="s">
        <v>41</v>
      </c>
      <c r="L18" t="s">
        <v>60</v>
      </c>
      <c r="M18" s="15">
        <v>0.55000000000000004</v>
      </c>
      <c r="N18" s="17" t="s">
        <v>61</v>
      </c>
      <c r="O18" s="19">
        <v>10</v>
      </c>
      <c r="P18" s="19">
        <v>3.5</v>
      </c>
    </row>
    <row r="19" spans="1:18">
      <c r="A19" t="s">
        <v>19</v>
      </c>
      <c r="B19" t="str">
        <f>$F$2&amp;B7&amp;$G$2&amp;B13</f>
        <v>iTru_CviQI_R1_stub</v>
      </c>
      <c r="C19" s="42" t="str">
        <f>$C$13&amp;$C$7</f>
        <v>ACGACGCTCTTCCGATCTG</v>
      </c>
      <c r="D19" s="10">
        <f>LEN(C19)-E19-(7*F19)</f>
        <v>19</v>
      </c>
      <c r="E19" s="46"/>
      <c r="F19" s="46"/>
      <c r="J19" s="44" t="s">
        <v>41</v>
      </c>
      <c r="L19" t="s">
        <v>110</v>
      </c>
      <c r="M19" s="15">
        <v>0.95</v>
      </c>
      <c r="N19" s="17" t="s">
        <v>112</v>
      </c>
      <c r="O19" s="19">
        <v>12.5</v>
      </c>
      <c r="P19" s="19">
        <v>3.5</v>
      </c>
    </row>
    <row r="20" spans="1:18">
      <c r="A20" t="s">
        <v>18</v>
      </c>
      <c r="B20" t="str">
        <f>$F$2&amp;B8&amp;$G$2&amp;B14</f>
        <v>iTru_CviQI_R1_RCp</v>
      </c>
      <c r="C20" s="42" t="str">
        <f>$C$8&amp;$C$14</f>
        <v>/5phos/TACAGATCGGAAGAGCGTCGTGTAGGGAAAGAGTGT</v>
      </c>
      <c r="D20" s="10">
        <f t="shared" ref="D20:D22" si="2">LEN(C20)-E20-(7*F20)</f>
        <v>36</v>
      </c>
      <c r="E20" s="46"/>
      <c r="F20" s="46">
        <v>1</v>
      </c>
    </row>
    <row r="21" spans="1:18">
      <c r="A21" t="s">
        <v>20</v>
      </c>
      <c r="B21" t="str">
        <f>$F$2&amp;B9&amp;$G$2&amp;B15</f>
        <v>iTru_HindIII_R2_RC_stub</v>
      </c>
      <c r="C21" s="31" t="str">
        <f>C$9&amp;C$15</f>
        <v>AGCTAAGATCGGAAGAGCACACGTaatcc</v>
      </c>
      <c r="D21" s="10">
        <f t="shared" si="2"/>
        <v>29</v>
      </c>
      <c r="E21" s="46"/>
      <c r="F21" s="46"/>
    </row>
    <row r="22" spans="1:18">
      <c r="A22" t="s">
        <v>21</v>
      </c>
      <c r="B22" t="str">
        <f>$F$2&amp;B10&amp;$G$2&amp;B16</f>
        <v>iTru_HindIII_R2</v>
      </c>
      <c r="C22" s="31" t="str">
        <f>$C$16&amp;$C$10</f>
        <v>GTGACTGGAGTTCAGACGTGTGCTCTTCCGATCTT</v>
      </c>
      <c r="D22" s="10">
        <f t="shared" si="2"/>
        <v>35</v>
      </c>
      <c r="E22" s="46"/>
      <c r="F22" s="46"/>
    </row>
    <row r="23" spans="1:18">
      <c r="D23" s="44"/>
      <c r="J23" s="44"/>
      <c r="L23" s="92" t="s">
        <v>42</v>
      </c>
      <c r="M23" s="92"/>
    </row>
    <row r="24" spans="1:18" ht="34">
      <c r="B24" s="13" t="s">
        <v>2074</v>
      </c>
      <c r="D24" s="44"/>
      <c r="G24" s="30" t="s">
        <v>2069</v>
      </c>
      <c r="H24" s="30" t="s">
        <v>2070</v>
      </c>
      <c r="I24" s="18" t="s">
        <v>52</v>
      </c>
      <c r="J24" s="8" t="s">
        <v>53</v>
      </c>
      <c r="L24" s="36" t="s">
        <v>43</v>
      </c>
      <c r="M24" s="36" t="s">
        <v>44</v>
      </c>
      <c r="N24" s="36" t="s">
        <v>45</v>
      </c>
      <c r="O24" s="36" t="s">
        <v>46</v>
      </c>
      <c r="P24" s="36" t="s">
        <v>47</v>
      </c>
    </row>
    <row r="25" spans="1:18">
      <c r="A25" t="s">
        <v>19</v>
      </c>
      <c r="B25" t="str">
        <f>$B$19&amp;$G$2&amp;H25</f>
        <v>iTru_CviQI_R1_stub_A</v>
      </c>
      <c r="C25" s="14" t="str">
        <f>C$13&amp;I25&amp;C$7</f>
        <v>ACGACGCTCTTCCGATCTCCGAATG</v>
      </c>
      <c r="D25" s="10">
        <f>LEN(C25)-$E$25-(7*$F$25)</f>
        <v>25</v>
      </c>
      <c r="E25" s="44">
        <v>0</v>
      </c>
      <c r="F25" s="44">
        <v>0</v>
      </c>
      <c r="G25" s="44">
        <v>1</v>
      </c>
      <c r="H25" s="44" t="s">
        <v>62</v>
      </c>
      <c r="I25" s="25" t="s">
        <v>11</v>
      </c>
      <c r="J25" s="10">
        <f t="shared" ref="J25:J41" si="3">LEN(I25)</f>
        <v>6</v>
      </c>
      <c r="L25" s="47">
        <f t="shared" ref="L25:L32" si="4">($M$15*$D25)+($F$25*$O$15)+($E$25*$P$15)</f>
        <v>4.5</v>
      </c>
      <c r="M25" s="48">
        <f t="shared" ref="M25:M32" si="5">($M$16*$D25)+($F$25*$O$16)+($E$25*$P$16)</f>
        <v>7.0000000000000009</v>
      </c>
      <c r="N25" s="47">
        <f t="shared" ref="N25:N32" si="6">($M$17*$D25)+($F$25*$O$17)+($E$25*$P$17)</f>
        <v>12</v>
      </c>
      <c r="O25" s="47">
        <f t="shared" ref="O25:O32" si="7">($M$18*$D25)+($F$25*$O$18)+($E$25*$P$18)</f>
        <v>13.750000000000002</v>
      </c>
      <c r="P25" s="47">
        <f t="shared" ref="P25:P32" si="8">($M$19*$D25)+($F$25*$O$19)+($E$25*$P$19)</f>
        <v>23.75</v>
      </c>
      <c r="R25" t="s">
        <v>122</v>
      </c>
    </row>
    <row r="26" spans="1:18">
      <c r="A26" t="s">
        <v>19</v>
      </c>
      <c r="B26" t="str">
        <f t="shared" ref="B26:B32" si="9">$B$19&amp;$G$2&amp;H26</f>
        <v>iTru_CviQI_R1_stub_B</v>
      </c>
      <c r="C26" s="14" t="str">
        <f t="shared" ref="C26:C32" si="10">C$13&amp;I26&amp;C$7</f>
        <v>ACGACGCTCTTCCGATCTTTAGGCAG</v>
      </c>
      <c r="D26" s="10">
        <f t="shared" ref="D26:D32" si="11">LEN(C26)-$E$25-(7*$F$25)</f>
        <v>26</v>
      </c>
      <c r="G26" s="44">
        <v>2</v>
      </c>
      <c r="H26" s="44" t="s">
        <v>63</v>
      </c>
      <c r="I26" s="25" t="s">
        <v>12</v>
      </c>
      <c r="J26" s="10">
        <f t="shared" si="3"/>
        <v>7</v>
      </c>
      <c r="L26" s="47">
        <f t="shared" si="4"/>
        <v>4.68</v>
      </c>
      <c r="M26" s="48">
        <f t="shared" si="5"/>
        <v>7.2800000000000011</v>
      </c>
      <c r="N26" s="47">
        <f t="shared" si="6"/>
        <v>12.48</v>
      </c>
      <c r="O26" s="47">
        <f t="shared" si="7"/>
        <v>14.3</v>
      </c>
      <c r="P26" s="47">
        <f t="shared" si="8"/>
        <v>24.7</v>
      </c>
    </row>
    <row r="27" spans="1:18">
      <c r="A27" t="s">
        <v>19</v>
      </c>
      <c r="B27" t="str">
        <f t="shared" si="9"/>
        <v>iTru_CviQI_R1_stub_C</v>
      </c>
      <c r="C27" s="14" t="str">
        <f t="shared" si="10"/>
        <v>ACGACGCTCTTCCGATCTAACTCGTCG</v>
      </c>
      <c r="D27" s="10">
        <f t="shared" si="11"/>
        <v>27</v>
      </c>
      <c r="G27" s="44">
        <v>3</v>
      </c>
      <c r="H27" s="44" t="s">
        <v>64</v>
      </c>
      <c r="I27" s="25" t="s">
        <v>13</v>
      </c>
      <c r="J27" s="10">
        <f t="shared" si="3"/>
        <v>8</v>
      </c>
      <c r="L27" s="47">
        <f t="shared" si="4"/>
        <v>4.8599999999999994</v>
      </c>
      <c r="M27" s="48">
        <f t="shared" si="5"/>
        <v>7.5600000000000005</v>
      </c>
      <c r="N27" s="47">
        <f t="shared" si="6"/>
        <v>12.959999999999999</v>
      </c>
      <c r="O27" s="47">
        <f t="shared" si="7"/>
        <v>14.850000000000001</v>
      </c>
      <c r="P27" s="47">
        <f t="shared" si="8"/>
        <v>25.65</v>
      </c>
    </row>
    <row r="28" spans="1:18">
      <c r="A28" t="s">
        <v>19</v>
      </c>
      <c r="B28" t="str">
        <f t="shared" si="9"/>
        <v>iTru_CviQI_R1_stub_D</v>
      </c>
      <c r="C28" s="14" t="str">
        <f t="shared" si="10"/>
        <v>ACGACGCTCTTCCGATCTGGTCTACGTG</v>
      </c>
      <c r="D28" s="10">
        <f t="shared" si="11"/>
        <v>28</v>
      </c>
      <c r="G28" s="20">
        <v>4</v>
      </c>
      <c r="H28" s="20" t="s">
        <v>65</v>
      </c>
      <c r="I28" s="26" t="s">
        <v>14</v>
      </c>
      <c r="J28" s="10">
        <f t="shared" si="3"/>
        <v>9</v>
      </c>
      <c r="L28" s="47">
        <f t="shared" si="4"/>
        <v>5.04</v>
      </c>
      <c r="M28" s="48">
        <f t="shared" si="5"/>
        <v>7.8400000000000007</v>
      </c>
      <c r="N28" s="47">
        <f t="shared" si="6"/>
        <v>13.44</v>
      </c>
      <c r="O28" s="47">
        <f t="shared" si="7"/>
        <v>15.400000000000002</v>
      </c>
      <c r="P28" s="47">
        <f t="shared" si="8"/>
        <v>26.599999999999998</v>
      </c>
    </row>
    <row r="29" spans="1:18">
      <c r="A29" t="s">
        <v>19</v>
      </c>
      <c r="B29" t="str">
        <f t="shared" si="9"/>
        <v>iTru_CviQI_R1_stub_E</v>
      </c>
      <c r="C29" s="14" t="str">
        <f t="shared" si="10"/>
        <v>ACGACGCTCTTCCGATCTGATACCG</v>
      </c>
      <c r="D29" s="10">
        <f t="shared" si="11"/>
        <v>25</v>
      </c>
      <c r="G29" s="44">
        <v>5</v>
      </c>
      <c r="H29" s="44" t="s">
        <v>66</v>
      </c>
      <c r="I29" s="25" t="s">
        <v>15</v>
      </c>
      <c r="J29" s="10">
        <f t="shared" si="3"/>
        <v>6</v>
      </c>
      <c r="L29" s="47">
        <f t="shared" si="4"/>
        <v>4.5</v>
      </c>
      <c r="M29" s="48">
        <f t="shared" si="5"/>
        <v>7.0000000000000009</v>
      </c>
      <c r="N29" s="47">
        <f t="shared" si="6"/>
        <v>12</v>
      </c>
      <c r="O29" s="47">
        <f t="shared" si="7"/>
        <v>13.750000000000002</v>
      </c>
      <c r="P29" s="47">
        <f t="shared" si="8"/>
        <v>23.75</v>
      </c>
    </row>
    <row r="30" spans="1:18">
      <c r="A30" t="s">
        <v>19</v>
      </c>
      <c r="B30" t="str">
        <f t="shared" si="9"/>
        <v>iTru_CviQI_R1_stub_F</v>
      </c>
      <c r="C30" s="14" t="str">
        <f t="shared" si="10"/>
        <v>ACGACGCTCTTCCGATCTAGCGTTGG</v>
      </c>
      <c r="D30" s="10">
        <f t="shared" si="11"/>
        <v>26</v>
      </c>
      <c r="G30" s="44">
        <v>6</v>
      </c>
      <c r="H30" s="44" t="s">
        <v>67</v>
      </c>
      <c r="I30" s="25" t="s">
        <v>16</v>
      </c>
      <c r="J30" s="10">
        <f t="shared" si="3"/>
        <v>7</v>
      </c>
      <c r="L30" s="47">
        <f t="shared" si="4"/>
        <v>4.68</v>
      </c>
      <c r="M30" s="48">
        <f t="shared" si="5"/>
        <v>7.2800000000000011</v>
      </c>
      <c r="N30" s="47">
        <f t="shared" si="6"/>
        <v>12.48</v>
      </c>
      <c r="O30" s="47">
        <f t="shared" si="7"/>
        <v>14.3</v>
      </c>
      <c r="P30" s="47">
        <f t="shared" si="8"/>
        <v>24.7</v>
      </c>
    </row>
    <row r="31" spans="1:18">
      <c r="A31" t="s">
        <v>19</v>
      </c>
      <c r="B31" t="str">
        <f t="shared" si="9"/>
        <v>iTru_CviQI_R1_stub_G</v>
      </c>
      <c r="C31" s="14" t="str">
        <f t="shared" si="10"/>
        <v>ACGACGCTCTTCCGATCTCTGCAACTG</v>
      </c>
      <c r="D31" s="10">
        <f t="shared" si="11"/>
        <v>27</v>
      </c>
      <c r="G31" s="44">
        <v>7</v>
      </c>
      <c r="H31" s="44" t="s">
        <v>68</v>
      </c>
      <c r="I31" s="25" t="s">
        <v>17</v>
      </c>
      <c r="J31" s="10">
        <f t="shared" si="3"/>
        <v>8</v>
      </c>
      <c r="L31" s="47">
        <f t="shared" si="4"/>
        <v>4.8599999999999994</v>
      </c>
      <c r="M31" s="48">
        <f t="shared" si="5"/>
        <v>7.5600000000000005</v>
      </c>
      <c r="N31" s="47">
        <f t="shared" si="6"/>
        <v>12.959999999999999</v>
      </c>
      <c r="O31" s="47">
        <f t="shared" si="7"/>
        <v>14.850000000000001</v>
      </c>
      <c r="P31" s="47">
        <f t="shared" si="8"/>
        <v>25.65</v>
      </c>
    </row>
    <row r="32" spans="1:18">
      <c r="A32" t="s">
        <v>19</v>
      </c>
      <c r="B32" t="str">
        <f t="shared" si="9"/>
        <v>iTru_CviQI_R1_stub_H</v>
      </c>
      <c r="C32" s="14" t="str">
        <f t="shared" si="10"/>
        <v>ACGACGCTCTTCCGATCTTCATGGTCAG</v>
      </c>
      <c r="D32" s="10">
        <f t="shared" si="11"/>
        <v>28</v>
      </c>
      <c r="G32" s="20">
        <v>8</v>
      </c>
      <c r="H32" s="20" t="s">
        <v>69</v>
      </c>
      <c r="I32" s="41" t="s">
        <v>79</v>
      </c>
      <c r="J32" s="10">
        <f t="shared" si="3"/>
        <v>9</v>
      </c>
      <c r="L32" s="47">
        <f t="shared" si="4"/>
        <v>5.04</v>
      </c>
      <c r="M32" s="48">
        <f t="shared" si="5"/>
        <v>7.8400000000000007</v>
      </c>
      <c r="N32" s="47">
        <f t="shared" si="6"/>
        <v>13.44</v>
      </c>
      <c r="O32" s="47">
        <f t="shared" si="7"/>
        <v>15.400000000000002</v>
      </c>
      <c r="P32" s="47">
        <f t="shared" si="8"/>
        <v>26.599999999999998</v>
      </c>
    </row>
    <row r="33" spans="1:17">
      <c r="C33" s="16"/>
      <c r="D33" s="10"/>
      <c r="G33" s="27"/>
      <c r="H33" s="27"/>
      <c r="I33" s="28" t="s">
        <v>23</v>
      </c>
      <c r="J33" s="10">
        <f t="shared" si="3"/>
        <v>13</v>
      </c>
      <c r="L33" s="19"/>
      <c r="M33" s="14"/>
    </row>
    <row r="34" spans="1:17">
      <c r="A34" t="s">
        <v>18</v>
      </c>
      <c r="B34" t="str">
        <f>$B$20&amp;$G$2&amp;H34</f>
        <v>iTru_CviQI_R1_RCp_A</v>
      </c>
      <c r="C34" s="14" t="str">
        <f>C$8&amp;I34&amp;C$14</f>
        <v>/5phos/TACATTCGGAGATCGGAAGAGCGTCGTGTAGGGAAAGAGTGT</v>
      </c>
      <c r="D34" s="10">
        <f>LEN(C34)-$E$34-(7*$F$34)</f>
        <v>42</v>
      </c>
      <c r="E34" s="44">
        <v>0</v>
      </c>
      <c r="F34" s="44">
        <v>1</v>
      </c>
      <c r="G34" s="44">
        <v>1</v>
      </c>
      <c r="H34" s="44" t="s">
        <v>62</v>
      </c>
      <c r="I34" s="25" t="s">
        <v>35</v>
      </c>
      <c r="J34" s="10">
        <f t="shared" si="3"/>
        <v>6</v>
      </c>
      <c r="L34" s="47">
        <f t="shared" ref="L34:L41" si="12">($M$15*$D34)+($F$34*$O$15)+($E$34*$P$15)</f>
        <v>17.559999999999999</v>
      </c>
      <c r="M34" s="48">
        <f t="shared" ref="M34:M41" si="13">($M$16*$D34)+($F$34*$O$16)+($E$34*$P$16)</f>
        <v>21.76</v>
      </c>
      <c r="N34" s="47">
        <f t="shared" ref="N34:N41" si="14">($M$17*$D34)+($F$34*$O$17)+($E$34*$P$17)</f>
        <v>32.659999999999997</v>
      </c>
      <c r="O34" s="47">
        <f t="shared" ref="O34:O41" si="15">($M$18*$D34)+($F$34*$O$18)+($E$34*$P$18)</f>
        <v>33.1</v>
      </c>
      <c r="P34" s="47">
        <f t="shared" ref="P34:P41" si="16">($M$19*$D34)+($F$34*$O$19)+($E$34*$P$19)</f>
        <v>52.4</v>
      </c>
    </row>
    <row r="35" spans="1:17">
      <c r="A35" t="s">
        <v>18</v>
      </c>
      <c r="B35" t="str">
        <f t="shared" ref="B35:B41" si="17">$B$20&amp;$G$2&amp;H35</f>
        <v>iTru_CviQI_R1_RCp_B</v>
      </c>
      <c r="C35" s="14" t="str">
        <f t="shared" ref="C35:C41" si="18">C$8&amp;I35&amp;C$14</f>
        <v>/5phos/TACTGCCTAAAGATCGGAAGAGCGTCGTGTAGGGAAAGAGTGT</v>
      </c>
      <c r="D35" s="10">
        <f t="shared" ref="D35:D41" si="19">LEN(C35)-$E$34-(7*$F$34)</f>
        <v>43</v>
      </c>
      <c r="G35" s="44">
        <v>2</v>
      </c>
      <c r="H35" s="44" t="s">
        <v>63</v>
      </c>
      <c r="I35" s="25" t="s">
        <v>36</v>
      </c>
      <c r="J35" s="10">
        <f t="shared" si="3"/>
        <v>7</v>
      </c>
      <c r="L35" s="47">
        <f t="shared" si="12"/>
        <v>17.739999999999998</v>
      </c>
      <c r="M35" s="48">
        <f t="shared" si="13"/>
        <v>22.04</v>
      </c>
      <c r="N35" s="47">
        <f t="shared" si="14"/>
        <v>33.14</v>
      </c>
      <c r="O35" s="47">
        <f t="shared" si="15"/>
        <v>33.650000000000006</v>
      </c>
      <c r="P35" s="47">
        <f t="shared" si="16"/>
        <v>53.35</v>
      </c>
    </row>
    <row r="36" spans="1:17">
      <c r="A36" t="s">
        <v>18</v>
      </c>
      <c r="B36" t="str">
        <f t="shared" si="17"/>
        <v>iTru_CviQI_R1_RCp_C</v>
      </c>
      <c r="C36" s="14" t="str">
        <f t="shared" si="18"/>
        <v>/5phos/TACGACGAGTTAGATCGGAAGAGCGTCGTGTAGGGAAAGAGTGT</v>
      </c>
      <c r="D36" s="10">
        <f t="shared" si="19"/>
        <v>44</v>
      </c>
      <c r="G36" s="44">
        <v>3</v>
      </c>
      <c r="H36" s="44" t="s">
        <v>64</v>
      </c>
      <c r="I36" s="25" t="s">
        <v>37</v>
      </c>
      <c r="J36" s="10">
        <f t="shared" si="3"/>
        <v>8</v>
      </c>
      <c r="L36" s="47">
        <f t="shared" si="12"/>
        <v>17.920000000000002</v>
      </c>
      <c r="M36" s="48">
        <f t="shared" si="13"/>
        <v>22.32</v>
      </c>
      <c r="N36" s="47">
        <f t="shared" si="14"/>
        <v>33.619999999999997</v>
      </c>
      <c r="O36" s="47">
        <f t="shared" si="15"/>
        <v>34.200000000000003</v>
      </c>
      <c r="P36" s="47">
        <f t="shared" si="16"/>
        <v>54.3</v>
      </c>
    </row>
    <row r="37" spans="1:17">
      <c r="A37" t="s">
        <v>18</v>
      </c>
      <c r="B37" t="str">
        <f t="shared" si="17"/>
        <v>iTru_CviQI_R1_RCp_D</v>
      </c>
      <c r="C37" s="14" t="str">
        <f t="shared" si="18"/>
        <v>/5phos/TACACGTAGACCAGATCGGAAGAGCGTCGTGTAGGGAAAGAGTGT</v>
      </c>
      <c r="D37" s="10">
        <f t="shared" si="19"/>
        <v>45</v>
      </c>
      <c r="G37" s="20">
        <v>4</v>
      </c>
      <c r="H37" s="20" t="s">
        <v>65</v>
      </c>
      <c r="I37" s="26" t="s">
        <v>0</v>
      </c>
      <c r="J37" s="10">
        <f t="shared" si="3"/>
        <v>9</v>
      </c>
      <c r="L37" s="47">
        <f t="shared" si="12"/>
        <v>18.100000000000001</v>
      </c>
      <c r="M37" s="48">
        <f t="shared" si="13"/>
        <v>22.6</v>
      </c>
      <c r="N37" s="47">
        <f t="shared" si="14"/>
        <v>34.099999999999994</v>
      </c>
      <c r="O37" s="47">
        <f t="shared" si="15"/>
        <v>34.75</v>
      </c>
      <c r="P37" s="47">
        <f t="shared" si="16"/>
        <v>55.25</v>
      </c>
    </row>
    <row r="38" spans="1:17">
      <c r="A38" t="s">
        <v>18</v>
      </c>
      <c r="B38" t="str">
        <f t="shared" si="17"/>
        <v>iTru_CviQI_R1_RCp_E</v>
      </c>
      <c r="C38" s="14" t="str">
        <f t="shared" si="18"/>
        <v>/5phos/TACGGTATCAGATCGGAAGAGCGTCGTGTAGGGAAAGAGTGT</v>
      </c>
      <c r="D38" s="10">
        <f t="shared" si="19"/>
        <v>42</v>
      </c>
      <c r="G38" s="44">
        <v>5</v>
      </c>
      <c r="H38" s="44" t="s">
        <v>66</v>
      </c>
      <c r="I38" s="25" t="s">
        <v>1</v>
      </c>
      <c r="J38" s="10">
        <f t="shared" si="3"/>
        <v>6</v>
      </c>
      <c r="L38" s="47">
        <f t="shared" si="12"/>
        <v>17.559999999999999</v>
      </c>
      <c r="M38" s="48">
        <f t="shared" si="13"/>
        <v>21.76</v>
      </c>
      <c r="N38" s="47">
        <f t="shared" si="14"/>
        <v>32.659999999999997</v>
      </c>
      <c r="O38" s="47">
        <f t="shared" si="15"/>
        <v>33.1</v>
      </c>
      <c r="P38" s="47">
        <f t="shared" si="16"/>
        <v>52.4</v>
      </c>
    </row>
    <row r="39" spans="1:17">
      <c r="A39" t="s">
        <v>18</v>
      </c>
      <c r="B39" t="str">
        <f t="shared" si="17"/>
        <v>iTru_CviQI_R1_RCp_F</v>
      </c>
      <c r="C39" s="14" t="str">
        <f t="shared" si="18"/>
        <v>/5phos/TACCAACGCTAGATCGGAAGAGCGTCGTGTAGGGAAAGAGTGT</v>
      </c>
      <c r="D39" s="10">
        <f t="shared" si="19"/>
        <v>43</v>
      </c>
      <c r="G39" s="44">
        <v>6</v>
      </c>
      <c r="H39" s="44" t="s">
        <v>67</v>
      </c>
      <c r="I39" s="25" t="s">
        <v>2</v>
      </c>
      <c r="J39" s="10">
        <f>LEN(I39)</f>
        <v>7</v>
      </c>
      <c r="L39" s="47">
        <f t="shared" si="12"/>
        <v>17.739999999999998</v>
      </c>
      <c r="M39" s="48">
        <f t="shared" si="13"/>
        <v>22.04</v>
      </c>
      <c r="N39" s="47">
        <f t="shared" si="14"/>
        <v>33.14</v>
      </c>
      <c r="O39" s="47">
        <f t="shared" si="15"/>
        <v>33.650000000000006</v>
      </c>
      <c r="P39" s="47">
        <f t="shared" si="16"/>
        <v>53.35</v>
      </c>
    </row>
    <row r="40" spans="1:17">
      <c r="A40" t="s">
        <v>18</v>
      </c>
      <c r="B40" t="str">
        <f t="shared" si="17"/>
        <v>iTru_CviQI_R1_RCp_G</v>
      </c>
      <c r="C40" s="14" t="str">
        <f t="shared" si="18"/>
        <v>/5phos/TACAGTTGCAGAGATCGGAAGAGCGTCGTGTAGGGAAAGAGTGT</v>
      </c>
      <c r="D40" s="10">
        <f t="shared" si="19"/>
        <v>44</v>
      </c>
      <c r="G40" s="44">
        <v>7</v>
      </c>
      <c r="H40" s="44" t="s">
        <v>68</v>
      </c>
      <c r="I40" s="25" t="s">
        <v>3</v>
      </c>
      <c r="J40" s="10">
        <f>LEN(I40)</f>
        <v>8</v>
      </c>
      <c r="L40" s="47">
        <f t="shared" si="12"/>
        <v>17.920000000000002</v>
      </c>
      <c r="M40" s="48">
        <f t="shared" si="13"/>
        <v>22.32</v>
      </c>
      <c r="N40" s="47">
        <f t="shared" si="14"/>
        <v>33.619999999999997</v>
      </c>
      <c r="O40" s="47">
        <f t="shared" si="15"/>
        <v>34.200000000000003</v>
      </c>
      <c r="P40" s="47">
        <f t="shared" si="16"/>
        <v>54.3</v>
      </c>
    </row>
    <row r="41" spans="1:17">
      <c r="A41" t="s">
        <v>18</v>
      </c>
      <c r="B41" t="str">
        <f t="shared" si="17"/>
        <v>iTru_CviQI_R1_RCp_H</v>
      </c>
      <c r="C41" s="14" t="str">
        <f t="shared" si="18"/>
        <v>/5phos/TACTGACCATGAAGATCGGAAGAGCGTCGTGTAGGGAAAGAGTGT</v>
      </c>
      <c r="D41" s="10">
        <f t="shared" si="19"/>
        <v>45</v>
      </c>
      <c r="G41" s="20">
        <v>8</v>
      </c>
      <c r="H41" s="20" t="s">
        <v>69</v>
      </c>
      <c r="I41" s="41" t="s">
        <v>4</v>
      </c>
      <c r="J41" s="10">
        <f t="shared" si="3"/>
        <v>9</v>
      </c>
      <c r="L41" s="49">
        <f t="shared" si="12"/>
        <v>18.100000000000001</v>
      </c>
      <c r="M41" s="50">
        <f t="shared" si="13"/>
        <v>22.6</v>
      </c>
      <c r="N41" s="49">
        <f t="shared" si="14"/>
        <v>34.099999999999994</v>
      </c>
      <c r="O41" s="49">
        <f t="shared" si="15"/>
        <v>34.75</v>
      </c>
      <c r="P41" s="49">
        <f t="shared" si="16"/>
        <v>55.25</v>
      </c>
    </row>
    <row r="42" spans="1:17">
      <c r="D42" s="10"/>
      <c r="G42" s="27"/>
      <c r="H42" s="27"/>
      <c r="I42" s="28"/>
      <c r="J42" s="10"/>
      <c r="L42" s="47">
        <f>SUM(L25:L41)</f>
        <v>180.79999999999998</v>
      </c>
      <c r="M42" s="48">
        <f>SUM(M25:M41)</f>
        <v>236.79999999999998</v>
      </c>
      <c r="N42" s="47">
        <f>SUM(N25:N41)</f>
        <v>368.79999999999995</v>
      </c>
      <c r="O42" s="47">
        <f>SUM(O25:O41)</f>
        <v>388.00000000000006</v>
      </c>
      <c r="P42" s="47">
        <f>SUM(P25:P41)</f>
        <v>631.99999999999989</v>
      </c>
      <c r="Q42" t="s">
        <v>114</v>
      </c>
    </row>
    <row r="43" spans="1:17">
      <c r="C43" s="16"/>
      <c r="D43" s="10"/>
      <c r="I43" s="28" t="s">
        <v>23</v>
      </c>
      <c r="J43" s="44"/>
    </row>
    <row r="44" spans="1:17">
      <c r="A44" t="s">
        <v>20</v>
      </c>
      <c r="B44" t="str">
        <f>$B$21&amp;$G$2&amp;H44</f>
        <v>iTru_HindIII_R2_RC_stub_1</v>
      </c>
      <c r="C44" s="14" t="str">
        <f>$C$9 &amp; I44 &amp; $C$15</f>
        <v>AGCTACGTTAGAGATCGGAAGAGCACACGTaatcc</v>
      </c>
      <c r="D44" s="10">
        <f>LEN(C44)-$E$44-(7*$F$44)</f>
        <v>35</v>
      </c>
      <c r="E44" s="44">
        <v>0</v>
      </c>
      <c r="F44" s="44">
        <v>0</v>
      </c>
      <c r="G44" s="44">
        <v>9</v>
      </c>
      <c r="H44" s="44">
        <v>1</v>
      </c>
      <c r="I44" t="s">
        <v>102</v>
      </c>
      <c r="J44" s="10">
        <f t="shared" ref="J44:J55" si="20">LEN(I44)</f>
        <v>6</v>
      </c>
      <c r="L44" s="19">
        <f t="shared" ref="L44:L55" si="21">($M$15*$D44)+($F$44*$O$15)+($E$44*$P$15)</f>
        <v>6.3</v>
      </c>
      <c r="M44" s="21">
        <f t="shared" ref="M44:M55" si="22">($M$16*$D44)+($F$44*$O$16)+($E$44*$P$16)</f>
        <v>9.8000000000000007</v>
      </c>
      <c r="N44" s="19">
        <f t="shared" ref="N44:N55" si="23">($M$17*$D44)+($F$44*$O$17)+($E$44*$P$17)</f>
        <v>16.8</v>
      </c>
      <c r="O44" s="19">
        <f t="shared" ref="O44:O55" si="24">($M$18*$D44)+($F$44*$O$18)+($E$44*$P$18)</f>
        <v>19.25</v>
      </c>
      <c r="P44" s="19">
        <f t="shared" ref="P44:P55" si="25">($M$19*$D44)+($F$44*$O$19)+($E$44*$P$19)</f>
        <v>33.25</v>
      </c>
    </row>
    <row r="45" spans="1:17">
      <c r="A45" t="s">
        <v>20</v>
      </c>
      <c r="B45" t="str">
        <f t="shared" ref="B45:B55" si="26">$B$21&amp;$G$2&amp;H45</f>
        <v>iTru_HindIII_R2_RC_stub_2</v>
      </c>
      <c r="C45" s="14" t="str">
        <f t="shared" ref="C45:C55" si="27">$C$9 &amp; I45 &amp; $C$15</f>
        <v>AGCTAGTACCGAAGATCGGAAGAGCACACGTaatcc</v>
      </c>
      <c r="D45" s="10">
        <f t="shared" ref="D45:D55" si="28">LEN(C45)-$E$44-(7*$F$44)</f>
        <v>36</v>
      </c>
      <c r="G45" s="44">
        <v>10</v>
      </c>
      <c r="H45" s="44">
        <v>2</v>
      </c>
      <c r="I45" t="s">
        <v>103</v>
      </c>
      <c r="J45" s="10">
        <f t="shared" si="20"/>
        <v>7</v>
      </c>
      <c r="L45" s="19">
        <f t="shared" si="21"/>
        <v>6.4799999999999995</v>
      </c>
      <c r="M45" s="21">
        <f t="shared" si="22"/>
        <v>10.080000000000002</v>
      </c>
      <c r="N45" s="19">
        <f t="shared" si="23"/>
        <v>17.28</v>
      </c>
      <c r="O45" s="19">
        <f t="shared" si="24"/>
        <v>19.8</v>
      </c>
      <c r="P45" s="19">
        <f t="shared" si="25"/>
        <v>34.199999999999996</v>
      </c>
    </row>
    <row r="46" spans="1:17">
      <c r="A46" t="s">
        <v>20</v>
      </c>
      <c r="B46" t="str">
        <f t="shared" si="26"/>
        <v>iTru_HindIII_R2_RC_stub_3</v>
      </c>
      <c r="C46" s="14" t="str">
        <f t="shared" si="27"/>
        <v>AGCTACAACGATCAGATCGGAAGAGCACACGTaatcc</v>
      </c>
      <c r="D46" s="10">
        <f t="shared" si="28"/>
        <v>37</v>
      </c>
      <c r="G46" s="44">
        <v>11</v>
      </c>
      <c r="H46" s="44">
        <v>3</v>
      </c>
      <c r="I46" t="s">
        <v>80</v>
      </c>
      <c r="J46" s="10">
        <f t="shared" si="20"/>
        <v>8</v>
      </c>
      <c r="L46" s="19">
        <f t="shared" si="21"/>
        <v>6.66</v>
      </c>
      <c r="M46" s="21">
        <f t="shared" si="22"/>
        <v>10.360000000000001</v>
      </c>
      <c r="N46" s="19">
        <f t="shared" si="23"/>
        <v>17.759999999999998</v>
      </c>
      <c r="O46" s="19">
        <f t="shared" si="24"/>
        <v>20.350000000000001</v>
      </c>
      <c r="P46" s="19">
        <f t="shared" si="25"/>
        <v>35.15</v>
      </c>
    </row>
    <row r="47" spans="1:17">
      <c r="A47" t="s">
        <v>20</v>
      </c>
      <c r="B47" t="str">
        <f t="shared" si="26"/>
        <v>iTru_HindIII_R2_RC_stub_4</v>
      </c>
      <c r="C47" s="14" t="str">
        <f t="shared" si="27"/>
        <v>AGCTAAGTGTAGCTAGATCGGAAGAGCACACGTaatcc</v>
      </c>
      <c r="D47" s="10">
        <f t="shared" si="28"/>
        <v>38</v>
      </c>
      <c r="G47" s="20">
        <v>12</v>
      </c>
      <c r="H47" s="20">
        <v>4</v>
      </c>
      <c r="I47" t="s">
        <v>104</v>
      </c>
      <c r="J47" s="10">
        <f t="shared" si="20"/>
        <v>9</v>
      </c>
      <c r="L47" s="19">
        <f t="shared" si="21"/>
        <v>6.84</v>
      </c>
      <c r="M47" s="21">
        <f t="shared" si="22"/>
        <v>10.64</v>
      </c>
      <c r="N47" s="19">
        <f t="shared" si="23"/>
        <v>18.239999999999998</v>
      </c>
      <c r="O47" s="19">
        <f t="shared" si="24"/>
        <v>20.900000000000002</v>
      </c>
      <c r="P47" s="19">
        <f t="shared" si="25"/>
        <v>36.1</v>
      </c>
    </row>
    <row r="48" spans="1:17">
      <c r="A48" t="s">
        <v>20</v>
      </c>
      <c r="B48" t="str">
        <f t="shared" si="26"/>
        <v>iTru_HindIII_R2_RC_stub_5</v>
      </c>
      <c r="C48" s="14" t="str">
        <f t="shared" si="27"/>
        <v>AGCTAATGCGTAGATCGGAAGAGCACACGTaatcc</v>
      </c>
      <c r="D48" s="10">
        <f t="shared" si="28"/>
        <v>35</v>
      </c>
      <c r="G48" s="44">
        <v>13</v>
      </c>
      <c r="H48" s="44">
        <v>5</v>
      </c>
      <c r="I48" t="s">
        <v>105</v>
      </c>
      <c r="J48" s="10">
        <f t="shared" si="20"/>
        <v>6</v>
      </c>
      <c r="L48" s="19">
        <f t="shared" si="21"/>
        <v>6.3</v>
      </c>
      <c r="M48" s="21">
        <f t="shared" si="22"/>
        <v>9.8000000000000007</v>
      </c>
      <c r="N48" s="19">
        <f t="shared" si="23"/>
        <v>16.8</v>
      </c>
      <c r="O48" s="19">
        <f t="shared" si="24"/>
        <v>19.25</v>
      </c>
      <c r="P48" s="19">
        <f t="shared" si="25"/>
        <v>33.25</v>
      </c>
    </row>
    <row r="49" spans="1:16">
      <c r="A49" t="s">
        <v>20</v>
      </c>
      <c r="B49" t="str">
        <f t="shared" si="26"/>
        <v>iTru_HindIII_R2_RC_stub_6</v>
      </c>
      <c r="C49" s="14" t="str">
        <f t="shared" si="27"/>
        <v>AGCTATGCATACAGATCGGAAGAGCACACGTaatcc</v>
      </c>
      <c r="D49" s="10">
        <f t="shared" si="28"/>
        <v>36</v>
      </c>
      <c r="G49" s="44">
        <v>14</v>
      </c>
      <c r="H49" s="44">
        <v>6</v>
      </c>
      <c r="I49" t="s">
        <v>81</v>
      </c>
      <c r="J49" s="10">
        <f t="shared" si="20"/>
        <v>7</v>
      </c>
      <c r="L49" s="19">
        <f t="shared" si="21"/>
        <v>6.4799999999999995</v>
      </c>
      <c r="M49" s="21">
        <f t="shared" si="22"/>
        <v>10.080000000000002</v>
      </c>
      <c r="N49" s="19">
        <f t="shared" si="23"/>
        <v>17.28</v>
      </c>
      <c r="O49" s="19">
        <f t="shared" si="24"/>
        <v>19.8</v>
      </c>
      <c r="P49" s="19">
        <f t="shared" si="25"/>
        <v>34.199999999999996</v>
      </c>
    </row>
    <row r="50" spans="1:16">
      <c r="A50" t="s">
        <v>20</v>
      </c>
      <c r="B50" t="str">
        <f t="shared" si="26"/>
        <v>iTru_HindIII_R2_RC_stub_7</v>
      </c>
      <c r="C50" s="14" t="str">
        <f t="shared" si="27"/>
        <v>AGCTAGACATGTGAGATCGGAAGAGCACACGTaatcc</v>
      </c>
      <c r="D50" s="10">
        <f t="shared" si="28"/>
        <v>37</v>
      </c>
      <c r="G50" s="44">
        <v>15</v>
      </c>
      <c r="H50" s="44">
        <v>7</v>
      </c>
      <c r="I50" t="s">
        <v>50</v>
      </c>
      <c r="J50" s="10">
        <f t="shared" si="20"/>
        <v>8</v>
      </c>
      <c r="L50" s="19">
        <f t="shared" si="21"/>
        <v>6.66</v>
      </c>
      <c r="M50" s="21">
        <f t="shared" si="22"/>
        <v>10.360000000000001</v>
      </c>
      <c r="N50" s="19">
        <f t="shared" si="23"/>
        <v>17.759999999999998</v>
      </c>
      <c r="O50" s="19">
        <f t="shared" si="24"/>
        <v>20.350000000000001</v>
      </c>
      <c r="P50" s="19">
        <f t="shared" si="25"/>
        <v>35.15</v>
      </c>
    </row>
    <row r="51" spans="1:16">
      <c r="A51" t="s">
        <v>20</v>
      </c>
      <c r="B51" t="str">
        <f t="shared" si="26"/>
        <v>iTru_HindIII_R2_RC_stub_8</v>
      </c>
      <c r="C51" s="14" t="str">
        <f t="shared" si="27"/>
        <v>AGCTATCGTGCACAAGATCGGAAGAGCACACGTaatcc</v>
      </c>
      <c r="D51" s="10">
        <f t="shared" si="28"/>
        <v>38</v>
      </c>
      <c r="G51" s="20">
        <v>16</v>
      </c>
      <c r="H51" s="20">
        <v>8</v>
      </c>
      <c r="I51" t="s">
        <v>106</v>
      </c>
      <c r="J51" s="10">
        <f t="shared" si="20"/>
        <v>9</v>
      </c>
      <c r="L51" s="19">
        <f t="shared" si="21"/>
        <v>6.84</v>
      </c>
      <c r="M51" s="21">
        <f t="shared" si="22"/>
        <v>10.64</v>
      </c>
      <c r="N51" s="19">
        <f t="shared" si="23"/>
        <v>18.239999999999998</v>
      </c>
      <c r="O51" s="19">
        <f t="shared" si="24"/>
        <v>20.900000000000002</v>
      </c>
      <c r="P51" s="19">
        <f t="shared" si="25"/>
        <v>36.1</v>
      </c>
    </row>
    <row r="52" spans="1:16">
      <c r="A52" t="s">
        <v>20</v>
      </c>
      <c r="B52" t="str">
        <f t="shared" si="26"/>
        <v>iTru_HindIII_R2_RC_stub_9</v>
      </c>
      <c r="C52" s="14" t="str">
        <f t="shared" si="27"/>
        <v>AGCTATGATGCAGATCGGAAGAGCACACGTaatcc</v>
      </c>
      <c r="D52" s="10">
        <f t="shared" si="28"/>
        <v>35</v>
      </c>
      <c r="G52" s="44">
        <v>17</v>
      </c>
      <c r="H52" s="44">
        <v>9</v>
      </c>
      <c r="I52" t="s">
        <v>82</v>
      </c>
      <c r="J52" s="10">
        <f t="shared" si="20"/>
        <v>6</v>
      </c>
      <c r="L52" s="19">
        <f t="shared" si="21"/>
        <v>6.3</v>
      </c>
      <c r="M52" s="21">
        <f t="shared" si="22"/>
        <v>9.8000000000000007</v>
      </c>
      <c r="N52" s="19">
        <f t="shared" si="23"/>
        <v>16.8</v>
      </c>
      <c r="O52" s="19">
        <f t="shared" si="24"/>
        <v>19.25</v>
      </c>
      <c r="P52" s="19">
        <f t="shared" si="25"/>
        <v>33.25</v>
      </c>
    </row>
    <row r="53" spans="1:16">
      <c r="A53" t="s">
        <v>20</v>
      </c>
      <c r="B53" t="str">
        <f t="shared" si="26"/>
        <v>iTru_HindIII_R2_RC_stub_10</v>
      </c>
      <c r="C53" s="14" t="str">
        <f t="shared" si="27"/>
        <v>AGCTAACAGCATAGATCGGAAGAGCACACGTaatcc</v>
      </c>
      <c r="D53" s="10">
        <f t="shared" si="28"/>
        <v>36</v>
      </c>
      <c r="G53" s="44">
        <v>18</v>
      </c>
      <c r="H53" s="44">
        <v>10</v>
      </c>
      <c r="I53" t="s">
        <v>107</v>
      </c>
      <c r="J53" s="10">
        <f t="shared" si="20"/>
        <v>7</v>
      </c>
      <c r="L53" s="19">
        <f t="shared" si="21"/>
        <v>6.4799999999999995</v>
      </c>
      <c r="M53" s="21">
        <f t="shared" si="22"/>
        <v>10.080000000000002</v>
      </c>
      <c r="N53" s="19">
        <f t="shared" si="23"/>
        <v>17.28</v>
      </c>
      <c r="O53" s="19">
        <f t="shared" si="24"/>
        <v>19.8</v>
      </c>
      <c r="P53" s="19">
        <f t="shared" si="25"/>
        <v>34.199999999999996</v>
      </c>
    </row>
    <row r="54" spans="1:16">
      <c r="A54" t="s">
        <v>20</v>
      </c>
      <c r="B54" t="str">
        <f t="shared" si="26"/>
        <v>iTru_HindIII_R2_RC_stub_11</v>
      </c>
      <c r="C54" s="14" t="str">
        <f t="shared" si="27"/>
        <v>AGCTAAGGTCATGAGATCGGAAGAGCACACGTaatcc</v>
      </c>
      <c r="D54" s="10">
        <f t="shared" si="28"/>
        <v>37</v>
      </c>
      <c r="G54" s="44">
        <v>19</v>
      </c>
      <c r="H54" s="44">
        <v>11</v>
      </c>
      <c r="I54" t="s">
        <v>108</v>
      </c>
      <c r="J54" s="10">
        <f t="shared" si="20"/>
        <v>8</v>
      </c>
      <c r="L54" s="19">
        <f t="shared" si="21"/>
        <v>6.66</v>
      </c>
      <c r="M54" s="21">
        <f t="shared" si="22"/>
        <v>10.360000000000001</v>
      </c>
      <c r="N54" s="19">
        <f t="shared" si="23"/>
        <v>17.759999999999998</v>
      </c>
      <c r="O54" s="19">
        <f t="shared" si="24"/>
        <v>20.350000000000001</v>
      </c>
      <c r="P54" s="19">
        <f t="shared" si="25"/>
        <v>35.15</v>
      </c>
    </row>
    <row r="55" spans="1:16">
      <c r="A55" t="s">
        <v>20</v>
      </c>
      <c r="B55" t="str">
        <f t="shared" si="26"/>
        <v>iTru_HindIII_R2_RC_stub_12</v>
      </c>
      <c r="C55" s="14" t="str">
        <f t="shared" si="27"/>
        <v>AGCTACTCACTGCAAGATCGGAAGAGCACACGTaatcc</v>
      </c>
      <c r="D55" s="10">
        <f t="shared" si="28"/>
        <v>38</v>
      </c>
      <c r="G55" s="20">
        <v>20</v>
      </c>
      <c r="H55" s="20">
        <v>12</v>
      </c>
      <c r="I55" t="s">
        <v>109</v>
      </c>
      <c r="J55" s="10">
        <f t="shared" si="20"/>
        <v>9</v>
      </c>
      <c r="L55" s="19">
        <f t="shared" si="21"/>
        <v>6.84</v>
      </c>
      <c r="M55" s="21">
        <f t="shared" si="22"/>
        <v>10.64</v>
      </c>
      <c r="N55" s="19">
        <f t="shared" si="23"/>
        <v>18.239999999999998</v>
      </c>
      <c r="O55" s="19">
        <f t="shared" si="24"/>
        <v>20.900000000000002</v>
      </c>
      <c r="P55" s="19">
        <f t="shared" si="25"/>
        <v>36.1</v>
      </c>
    </row>
    <row r="57" spans="1:16">
      <c r="A57" t="s">
        <v>21</v>
      </c>
      <c r="B57" t="str">
        <f>$B$22&amp;$G$2&amp;H57</f>
        <v>iTru_HindIII_R2_1</v>
      </c>
      <c r="C57" s="14" t="str">
        <f>C$16&amp;I57&amp;$C$10</f>
        <v>GTGACTGGAGTTCAGACGTGTGCTCTTCCGATCTCTAACGT</v>
      </c>
      <c r="D57" s="10">
        <f>LEN(C57)-$E$57-(7*$F$57)</f>
        <v>41</v>
      </c>
      <c r="E57" s="44">
        <v>0</v>
      </c>
      <c r="F57" s="44">
        <v>0</v>
      </c>
      <c r="G57" s="44">
        <v>9</v>
      </c>
      <c r="H57" s="44">
        <v>1</v>
      </c>
      <c r="I57" s="34" t="s">
        <v>94</v>
      </c>
      <c r="J57" s="10">
        <f t="shared" ref="J57:J68" si="29">LEN(I57)</f>
        <v>6</v>
      </c>
      <c r="L57" s="19">
        <f t="shared" ref="L57:L68" si="30">($M$15*$D57)+($F$57*$O$15)+($E$57*$P$15)</f>
        <v>7.38</v>
      </c>
      <c r="M57" s="21">
        <f t="shared" ref="M57:M68" si="31">($M$16*$D57)+($F$57*$O$16)+($E$57*$P$16)</f>
        <v>11.48</v>
      </c>
      <c r="N57" s="19">
        <f t="shared" ref="N57:N68" si="32">($M$17*$D57)+($F$57*$O$17)+($E$57*$P$17)</f>
        <v>19.68</v>
      </c>
      <c r="O57" s="19">
        <f t="shared" ref="O57:O68" si="33">($M$18*$D57)+($F$57*$O$18)+($E$57*$P$18)</f>
        <v>22.55</v>
      </c>
      <c r="P57" s="19">
        <f t="shared" ref="P57:P68" si="34">($M$19*$D57)+($F$57*$O$19)+($E$57*$P$19)</f>
        <v>38.949999999999996</v>
      </c>
    </row>
    <row r="58" spans="1:16">
      <c r="A58" t="s">
        <v>21</v>
      </c>
      <c r="B58" t="str">
        <f t="shared" ref="B58:B68" si="35">$B$22&amp;$G$2&amp;H58</f>
        <v>iTru_HindIII_R2_2</v>
      </c>
      <c r="C58" s="14" t="str">
        <f t="shared" ref="C58:C68" si="36">C$16&amp;I58&amp;$C$10</f>
        <v>GTGACTGGAGTTCAGACGTGTGCTCTTCCGATCTTCGGTACT</v>
      </c>
      <c r="D58" s="10">
        <f t="shared" ref="D58:D68" si="37">LEN(C58)-$E$57-(7*$F$57)</f>
        <v>42</v>
      </c>
      <c r="G58" s="44">
        <v>10</v>
      </c>
      <c r="H58" s="44">
        <v>2</v>
      </c>
      <c r="I58" s="34" t="s">
        <v>95</v>
      </c>
      <c r="J58" s="10">
        <f t="shared" si="29"/>
        <v>7</v>
      </c>
      <c r="L58" s="19">
        <f t="shared" si="30"/>
        <v>7.56</v>
      </c>
      <c r="M58" s="21">
        <f t="shared" si="31"/>
        <v>11.760000000000002</v>
      </c>
      <c r="N58" s="19">
        <f t="shared" si="32"/>
        <v>20.16</v>
      </c>
      <c r="O58" s="19">
        <f t="shared" si="33"/>
        <v>23.1</v>
      </c>
      <c r="P58" s="19">
        <f t="shared" si="34"/>
        <v>39.9</v>
      </c>
    </row>
    <row r="59" spans="1:16">
      <c r="A59" t="s">
        <v>21</v>
      </c>
      <c r="B59" t="str">
        <f t="shared" si="35"/>
        <v>iTru_HindIII_R2_3</v>
      </c>
      <c r="C59" s="14" t="str">
        <f t="shared" si="36"/>
        <v>GTGACTGGAGTTCAGACGTGTGCTCTTCCGATCTGATCGTTGT</v>
      </c>
      <c r="D59" s="10">
        <f t="shared" si="37"/>
        <v>43</v>
      </c>
      <c r="G59" s="44">
        <v>11</v>
      </c>
      <c r="H59" s="44">
        <v>3</v>
      </c>
      <c r="I59" s="34" t="s">
        <v>83</v>
      </c>
      <c r="J59" s="10">
        <f t="shared" si="29"/>
        <v>8</v>
      </c>
      <c r="L59" s="19">
        <f t="shared" si="30"/>
        <v>7.7399999999999993</v>
      </c>
      <c r="M59" s="21">
        <f t="shared" si="31"/>
        <v>12.040000000000001</v>
      </c>
      <c r="N59" s="19">
        <f t="shared" si="32"/>
        <v>20.64</v>
      </c>
      <c r="O59" s="19">
        <f t="shared" si="33"/>
        <v>23.650000000000002</v>
      </c>
      <c r="P59" s="19">
        <f t="shared" si="34"/>
        <v>40.85</v>
      </c>
    </row>
    <row r="60" spans="1:16">
      <c r="A60" t="s">
        <v>21</v>
      </c>
      <c r="B60" t="str">
        <f t="shared" si="35"/>
        <v>iTru_HindIII_R2_4</v>
      </c>
      <c r="C60" s="14" t="str">
        <f t="shared" si="36"/>
        <v>GTGACTGGAGTTCAGACGTGTGCTCTTCCGATCTAGCTACACTT</v>
      </c>
      <c r="D60" s="10">
        <f t="shared" si="37"/>
        <v>44</v>
      </c>
      <c r="G60" s="20">
        <v>12</v>
      </c>
      <c r="H60" s="20">
        <v>4</v>
      </c>
      <c r="I60" s="34" t="s">
        <v>96</v>
      </c>
      <c r="J60" s="10">
        <f t="shared" si="29"/>
        <v>9</v>
      </c>
      <c r="L60" s="19">
        <f t="shared" si="30"/>
        <v>7.92</v>
      </c>
      <c r="M60" s="21">
        <f t="shared" si="31"/>
        <v>12.32</v>
      </c>
      <c r="N60" s="19">
        <f t="shared" si="32"/>
        <v>21.119999999999997</v>
      </c>
      <c r="O60" s="19">
        <f t="shared" si="33"/>
        <v>24.200000000000003</v>
      </c>
      <c r="P60" s="19">
        <f t="shared" si="34"/>
        <v>41.8</v>
      </c>
    </row>
    <row r="61" spans="1:16">
      <c r="A61" t="s">
        <v>21</v>
      </c>
      <c r="B61" t="str">
        <f t="shared" si="35"/>
        <v>iTru_HindIII_R2_5</v>
      </c>
      <c r="C61" s="14" t="str">
        <f t="shared" si="36"/>
        <v>GTGACTGGAGTTCAGACGTGTGCTCTTCCGATCTACGCATT</v>
      </c>
      <c r="D61" s="10">
        <f t="shared" si="37"/>
        <v>41</v>
      </c>
      <c r="G61" s="44">
        <v>13</v>
      </c>
      <c r="H61" s="44">
        <v>5</v>
      </c>
      <c r="I61" s="25" t="s">
        <v>97</v>
      </c>
      <c r="J61" s="10">
        <f t="shared" si="29"/>
        <v>6</v>
      </c>
      <c r="L61" s="19">
        <f t="shared" si="30"/>
        <v>7.38</v>
      </c>
      <c r="M61" s="21">
        <f t="shared" si="31"/>
        <v>11.48</v>
      </c>
      <c r="N61" s="19">
        <f t="shared" si="32"/>
        <v>19.68</v>
      </c>
      <c r="O61" s="19">
        <f t="shared" si="33"/>
        <v>22.55</v>
      </c>
      <c r="P61" s="19">
        <f t="shared" si="34"/>
        <v>38.949999999999996</v>
      </c>
    </row>
    <row r="62" spans="1:16">
      <c r="A62" t="s">
        <v>21</v>
      </c>
      <c r="B62" t="str">
        <f t="shared" si="35"/>
        <v>iTru_HindIII_R2_6</v>
      </c>
      <c r="C62" s="14" t="str">
        <f t="shared" si="36"/>
        <v>GTGACTGGAGTTCAGACGTGTGCTCTTCCGATCTGTATGCAT</v>
      </c>
      <c r="D62" s="10">
        <f t="shared" si="37"/>
        <v>42</v>
      </c>
      <c r="G62" s="44">
        <v>14</v>
      </c>
      <c r="H62" s="44">
        <v>6</v>
      </c>
      <c r="I62" s="25" t="s">
        <v>84</v>
      </c>
      <c r="J62" s="10">
        <f t="shared" si="29"/>
        <v>7</v>
      </c>
      <c r="L62" s="19">
        <f t="shared" si="30"/>
        <v>7.56</v>
      </c>
      <c r="M62" s="21">
        <f t="shared" si="31"/>
        <v>11.760000000000002</v>
      </c>
      <c r="N62" s="19">
        <f t="shared" si="32"/>
        <v>20.16</v>
      </c>
      <c r="O62" s="19">
        <f t="shared" si="33"/>
        <v>23.1</v>
      </c>
      <c r="P62" s="19">
        <f t="shared" si="34"/>
        <v>39.9</v>
      </c>
    </row>
    <row r="63" spans="1:16">
      <c r="A63" t="s">
        <v>21</v>
      </c>
      <c r="B63" t="str">
        <f t="shared" si="35"/>
        <v>iTru_HindIII_R2_7</v>
      </c>
      <c r="C63" s="14" t="str">
        <f t="shared" si="36"/>
        <v>GTGACTGGAGTTCAGACGTGTGCTCTTCCGATCTCACATGTCT</v>
      </c>
      <c r="D63" s="10">
        <f t="shared" si="37"/>
        <v>43</v>
      </c>
      <c r="G63" s="44">
        <v>15</v>
      </c>
      <c r="H63" s="44">
        <v>7</v>
      </c>
      <c r="I63" s="25" t="s">
        <v>78</v>
      </c>
      <c r="J63" s="10">
        <f t="shared" si="29"/>
        <v>8</v>
      </c>
      <c r="L63" s="19">
        <f t="shared" si="30"/>
        <v>7.7399999999999993</v>
      </c>
      <c r="M63" s="21">
        <f t="shared" si="31"/>
        <v>12.040000000000001</v>
      </c>
      <c r="N63" s="19">
        <f t="shared" si="32"/>
        <v>20.64</v>
      </c>
      <c r="O63" s="19">
        <f t="shared" si="33"/>
        <v>23.650000000000002</v>
      </c>
      <c r="P63" s="19">
        <f t="shared" si="34"/>
        <v>40.85</v>
      </c>
    </row>
    <row r="64" spans="1:16">
      <c r="A64" t="s">
        <v>21</v>
      </c>
      <c r="B64" t="str">
        <f t="shared" si="35"/>
        <v>iTru_HindIII_R2_8</v>
      </c>
      <c r="C64" s="14" t="str">
        <f t="shared" si="36"/>
        <v>GTGACTGGAGTTCAGACGTGTGCTCTTCCGATCTTGTGCACGAT</v>
      </c>
      <c r="D64" s="10">
        <f t="shared" si="37"/>
        <v>44</v>
      </c>
      <c r="G64" s="20">
        <v>16</v>
      </c>
      <c r="H64" s="20">
        <v>8</v>
      </c>
      <c r="I64" s="25" t="s">
        <v>98</v>
      </c>
      <c r="J64" s="10">
        <f t="shared" si="29"/>
        <v>9</v>
      </c>
      <c r="L64" s="19">
        <f t="shared" si="30"/>
        <v>7.92</v>
      </c>
      <c r="M64" s="21">
        <f t="shared" si="31"/>
        <v>12.32</v>
      </c>
      <c r="N64" s="19">
        <f t="shared" si="32"/>
        <v>21.119999999999997</v>
      </c>
      <c r="O64" s="19">
        <f t="shared" si="33"/>
        <v>24.200000000000003</v>
      </c>
      <c r="P64" s="19">
        <f t="shared" si="34"/>
        <v>41.8</v>
      </c>
    </row>
    <row r="65" spans="1:17">
      <c r="A65" t="s">
        <v>21</v>
      </c>
      <c r="B65" t="str">
        <f t="shared" si="35"/>
        <v>iTru_HindIII_R2_9</v>
      </c>
      <c r="C65" s="14" t="str">
        <f t="shared" si="36"/>
        <v>GTGACTGGAGTTCAGACGTGTGCTCTTCCGATCTGCATCAT</v>
      </c>
      <c r="D65" s="10">
        <f t="shared" si="37"/>
        <v>41</v>
      </c>
      <c r="G65" s="44">
        <v>17</v>
      </c>
      <c r="H65" s="44">
        <v>9</v>
      </c>
      <c r="I65" s="25" t="s">
        <v>85</v>
      </c>
      <c r="J65" s="10">
        <f t="shared" si="29"/>
        <v>6</v>
      </c>
      <c r="L65" s="19">
        <f t="shared" si="30"/>
        <v>7.38</v>
      </c>
      <c r="M65" s="21">
        <f t="shared" si="31"/>
        <v>11.48</v>
      </c>
      <c r="N65" s="19">
        <f t="shared" si="32"/>
        <v>19.68</v>
      </c>
      <c r="O65" s="19">
        <f t="shared" si="33"/>
        <v>22.55</v>
      </c>
      <c r="P65" s="19">
        <f t="shared" si="34"/>
        <v>38.949999999999996</v>
      </c>
    </row>
    <row r="66" spans="1:17">
      <c r="A66" t="s">
        <v>21</v>
      </c>
      <c r="B66" t="str">
        <f t="shared" si="35"/>
        <v>iTru_HindIII_R2_10</v>
      </c>
      <c r="C66" s="14" t="str">
        <f t="shared" si="36"/>
        <v>GTGACTGGAGTTCAGACGTGTGCTCTTCCGATCTATGCTGTT</v>
      </c>
      <c r="D66" s="10">
        <f t="shared" si="37"/>
        <v>42</v>
      </c>
      <c r="G66" s="44">
        <v>18</v>
      </c>
      <c r="H66" s="44">
        <v>10</v>
      </c>
      <c r="I66" s="25" t="s">
        <v>99</v>
      </c>
      <c r="J66" s="10">
        <f t="shared" si="29"/>
        <v>7</v>
      </c>
      <c r="L66" s="19">
        <f t="shared" si="30"/>
        <v>7.56</v>
      </c>
      <c r="M66" s="21">
        <f t="shared" si="31"/>
        <v>11.760000000000002</v>
      </c>
      <c r="N66" s="19">
        <f t="shared" si="32"/>
        <v>20.16</v>
      </c>
      <c r="O66" s="19">
        <f t="shared" si="33"/>
        <v>23.1</v>
      </c>
      <c r="P66" s="19">
        <f t="shared" si="34"/>
        <v>39.9</v>
      </c>
    </row>
    <row r="67" spans="1:17">
      <c r="A67" t="s">
        <v>21</v>
      </c>
      <c r="B67" t="str">
        <f t="shared" si="35"/>
        <v>iTru_HindIII_R2_11</v>
      </c>
      <c r="C67" s="14" t="str">
        <f t="shared" si="36"/>
        <v>GTGACTGGAGTTCAGACGTGTGCTCTTCCGATCTCATGACCTT</v>
      </c>
      <c r="D67" s="10">
        <f t="shared" si="37"/>
        <v>43</v>
      </c>
      <c r="G67" s="44">
        <v>19</v>
      </c>
      <c r="H67" s="44">
        <v>11</v>
      </c>
      <c r="I67" s="25" t="s">
        <v>100</v>
      </c>
      <c r="J67" s="10">
        <f t="shared" si="29"/>
        <v>8</v>
      </c>
      <c r="L67" s="19">
        <f t="shared" si="30"/>
        <v>7.7399999999999993</v>
      </c>
      <c r="M67" s="21">
        <f t="shared" si="31"/>
        <v>12.040000000000001</v>
      </c>
      <c r="N67" s="19">
        <f t="shared" si="32"/>
        <v>20.64</v>
      </c>
      <c r="O67" s="19">
        <f t="shared" si="33"/>
        <v>23.650000000000002</v>
      </c>
      <c r="P67" s="19">
        <f t="shared" si="34"/>
        <v>40.85</v>
      </c>
    </row>
    <row r="68" spans="1:17">
      <c r="A68" t="s">
        <v>21</v>
      </c>
      <c r="B68" t="str">
        <f t="shared" si="35"/>
        <v>iTru_HindIII_R2_12</v>
      </c>
      <c r="C68" s="14" t="str">
        <f t="shared" si="36"/>
        <v>GTGACTGGAGTTCAGACGTGTGCTCTTCCGATCTTGCAGTGAGT</v>
      </c>
      <c r="D68" s="10">
        <f t="shared" si="37"/>
        <v>44</v>
      </c>
      <c r="G68" s="20">
        <v>20</v>
      </c>
      <c r="H68" s="20">
        <v>12</v>
      </c>
      <c r="I68" s="25" t="s">
        <v>101</v>
      </c>
      <c r="J68" s="10">
        <f t="shared" si="29"/>
        <v>9</v>
      </c>
      <c r="L68" s="23">
        <f t="shared" si="30"/>
        <v>7.92</v>
      </c>
      <c r="M68" s="22">
        <f t="shared" si="31"/>
        <v>12.32</v>
      </c>
      <c r="N68" s="23">
        <f t="shared" si="32"/>
        <v>21.119999999999997</v>
      </c>
      <c r="O68" s="23">
        <f t="shared" si="33"/>
        <v>24.200000000000003</v>
      </c>
      <c r="P68" s="23">
        <f t="shared" si="34"/>
        <v>41.8</v>
      </c>
    </row>
    <row r="69" spans="1:17">
      <c r="D69" s="44"/>
      <c r="J69" s="44"/>
      <c r="L69" s="19">
        <f>SUM(L44:L68)</f>
        <v>170.64</v>
      </c>
      <c r="M69" s="21">
        <f t="shared" ref="M69:P69" si="38">SUM(M44:M68)</f>
        <v>265.43999999999994</v>
      </c>
      <c r="N69" s="37">
        <f t="shared" si="38"/>
        <v>455.04000000000008</v>
      </c>
      <c r="O69" s="19">
        <f t="shared" si="38"/>
        <v>521.4</v>
      </c>
      <c r="P69" s="19">
        <f t="shared" si="38"/>
        <v>900.59999999999991</v>
      </c>
      <c r="Q69" t="s">
        <v>114</v>
      </c>
    </row>
    <row r="70" spans="1:17">
      <c r="B70" s="11" t="s">
        <v>5</v>
      </c>
      <c r="D70" s="44"/>
      <c r="J70" s="44"/>
      <c r="L70" s="19"/>
      <c r="M70" s="19"/>
      <c r="N70" s="19"/>
      <c r="O70" s="19"/>
      <c r="P70" s="19"/>
    </row>
    <row r="71" spans="1:17">
      <c r="A71" s="13" t="s">
        <v>49</v>
      </c>
      <c r="B71" s="24" t="s">
        <v>2071</v>
      </c>
      <c r="D71" s="44"/>
      <c r="J71" s="44"/>
      <c r="L71" s="19">
        <f>L42+L69</f>
        <v>351.43999999999994</v>
      </c>
      <c r="M71" s="21">
        <f>M42+M69</f>
        <v>502.2399999999999</v>
      </c>
      <c r="N71" s="19">
        <f>N42+N69</f>
        <v>823.84</v>
      </c>
      <c r="O71" s="19">
        <f t="shared" ref="O71:P71" si="39">O42+O69</f>
        <v>909.40000000000009</v>
      </c>
      <c r="P71" s="19">
        <f t="shared" si="39"/>
        <v>1532.6</v>
      </c>
      <c r="Q71" t="s">
        <v>38</v>
      </c>
    </row>
    <row r="72" spans="1:17">
      <c r="A72" t="s">
        <v>124</v>
      </c>
      <c r="B72" t="s">
        <v>2072</v>
      </c>
      <c r="C72" s="14" t="str">
        <f>C$8&amp;I72&amp;C$14</f>
        <v>/5phos/TACAGATCGGAAGAGCGTCGTGTAGGGAAAGAGTGT</v>
      </c>
      <c r="D72" s="10">
        <f>LEN(C72)-7</f>
        <v>36</v>
      </c>
      <c r="J72" s="44"/>
    </row>
    <row r="73" spans="1:17">
      <c r="A73" t="s">
        <v>124</v>
      </c>
      <c r="B73" t="s">
        <v>6</v>
      </c>
      <c r="C73" s="16" t="s">
        <v>123</v>
      </c>
      <c r="D73" s="10">
        <f>LEN(C73)-7</f>
        <v>44</v>
      </c>
      <c r="J73" s="44"/>
    </row>
    <row r="74" spans="1:17">
      <c r="J74" s="44"/>
    </row>
    <row r="75" spans="1:17">
      <c r="B75" t="s">
        <v>7</v>
      </c>
      <c r="J75" s="44"/>
    </row>
    <row r="76" spans="1:17">
      <c r="B76" t="s">
        <v>8</v>
      </c>
      <c r="D76" s="44"/>
      <c r="J76" s="44"/>
    </row>
    <row r="77" spans="1:17">
      <c r="B77" s="80" t="s">
        <v>503</v>
      </c>
      <c r="D77" s="44"/>
      <c r="J77" s="44"/>
    </row>
    <row r="78" spans="1:17">
      <c r="D78" s="44"/>
      <c r="J78" s="44"/>
    </row>
    <row r="79" spans="1:17">
      <c r="D79" s="44"/>
      <c r="J79" s="44"/>
    </row>
    <row r="80" spans="1:17">
      <c r="D80" s="44"/>
      <c r="J80" s="44"/>
    </row>
  </sheetData>
  <mergeCells count="2">
    <mergeCell ref="L13:N13"/>
    <mergeCell ref="L23:M23"/>
  </mergeCells>
  <phoneticPr fontId="19" type="noConversion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6"/>
  <sheetViews>
    <sheetView workbookViewId="0">
      <selection activeCell="I48" sqref="I48"/>
    </sheetView>
  </sheetViews>
  <sheetFormatPr baseColWidth="10" defaultRowHeight="16"/>
  <cols>
    <col min="1" max="1" width="3.1640625" bestFit="1" customWidth="1"/>
    <col min="2" max="3" width="12.5" bestFit="1" customWidth="1"/>
    <col min="4" max="4" width="3.1640625" customWidth="1"/>
    <col min="5" max="5" width="2.5" bestFit="1" customWidth="1"/>
    <col min="6" max="6" width="3.1640625" bestFit="1" customWidth="1"/>
  </cols>
  <sheetData>
    <row r="1" spans="1:6">
      <c r="A1">
        <v>1</v>
      </c>
      <c r="B1" t="s">
        <v>143</v>
      </c>
      <c r="C1" t="s">
        <v>144</v>
      </c>
      <c r="E1" t="s">
        <v>62</v>
      </c>
      <c r="F1">
        <v>1</v>
      </c>
    </row>
    <row r="2" spans="1:6">
      <c r="A2">
        <v>2</v>
      </c>
      <c r="B2" t="s">
        <v>145</v>
      </c>
      <c r="C2" t="s">
        <v>144</v>
      </c>
      <c r="E2" t="s">
        <v>63</v>
      </c>
      <c r="F2">
        <v>1</v>
      </c>
    </row>
    <row r="3" spans="1:6">
      <c r="A3">
        <v>3</v>
      </c>
      <c r="B3" t="s">
        <v>146</v>
      </c>
      <c r="C3" t="s">
        <v>144</v>
      </c>
      <c r="E3" t="s">
        <v>64</v>
      </c>
      <c r="F3">
        <v>1</v>
      </c>
    </row>
    <row r="4" spans="1:6">
      <c r="A4">
        <v>4</v>
      </c>
      <c r="B4" t="s">
        <v>147</v>
      </c>
      <c r="C4" t="s">
        <v>144</v>
      </c>
      <c r="E4" t="s">
        <v>65</v>
      </c>
      <c r="F4">
        <v>1</v>
      </c>
    </row>
    <row r="5" spans="1:6">
      <c r="A5">
        <v>5</v>
      </c>
      <c r="B5" t="s">
        <v>148</v>
      </c>
      <c r="C5" t="s">
        <v>144</v>
      </c>
      <c r="E5" t="s">
        <v>66</v>
      </c>
      <c r="F5">
        <v>1</v>
      </c>
    </row>
    <row r="6" spans="1:6">
      <c r="A6">
        <v>6</v>
      </c>
      <c r="B6" t="s">
        <v>149</v>
      </c>
      <c r="C6" t="s">
        <v>144</v>
      </c>
      <c r="E6" t="s">
        <v>67</v>
      </c>
      <c r="F6">
        <v>1</v>
      </c>
    </row>
    <row r="7" spans="1:6">
      <c r="A7">
        <v>7</v>
      </c>
      <c r="B7" t="s">
        <v>150</v>
      </c>
      <c r="C7" t="s">
        <v>144</v>
      </c>
      <c r="E7" t="s">
        <v>68</v>
      </c>
      <c r="F7">
        <v>1</v>
      </c>
    </row>
    <row r="8" spans="1:6">
      <c r="A8">
        <v>8</v>
      </c>
      <c r="B8" t="s">
        <v>151</v>
      </c>
      <c r="C8" t="s">
        <v>144</v>
      </c>
      <c r="E8" t="s">
        <v>69</v>
      </c>
      <c r="F8">
        <v>1</v>
      </c>
    </row>
    <row r="9" spans="1:6">
      <c r="A9">
        <v>9</v>
      </c>
      <c r="B9" t="s">
        <v>143</v>
      </c>
      <c r="C9" t="s">
        <v>152</v>
      </c>
      <c r="E9" t="s">
        <v>62</v>
      </c>
      <c r="F9">
        <v>2</v>
      </c>
    </row>
    <row r="10" spans="1:6">
      <c r="A10">
        <v>10</v>
      </c>
      <c r="B10" t="s">
        <v>145</v>
      </c>
      <c r="C10" t="s">
        <v>152</v>
      </c>
      <c r="E10" t="s">
        <v>63</v>
      </c>
      <c r="F10">
        <v>2</v>
      </c>
    </row>
    <row r="11" spans="1:6">
      <c r="A11">
        <v>11</v>
      </c>
      <c r="B11" t="s">
        <v>146</v>
      </c>
      <c r="C11" t="s">
        <v>152</v>
      </c>
      <c r="E11" t="s">
        <v>64</v>
      </c>
      <c r="F11">
        <v>2</v>
      </c>
    </row>
    <row r="12" spans="1:6">
      <c r="A12">
        <v>12</v>
      </c>
      <c r="B12" t="s">
        <v>147</v>
      </c>
      <c r="C12" t="s">
        <v>152</v>
      </c>
      <c r="E12" t="s">
        <v>65</v>
      </c>
      <c r="F12">
        <v>2</v>
      </c>
    </row>
    <row r="13" spans="1:6">
      <c r="A13">
        <v>13</v>
      </c>
      <c r="B13" t="s">
        <v>148</v>
      </c>
      <c r="C13" t="s">
        <v>152</v>
      </c>
      <c r="E13" t="s">
        <v>66</v>
      </c>
      <c r="F13">
        <v>2</v>
      </c>
    </row>
    <row r="14" spans="1:6">
      <c r="A14">
        <v>14</v>
      </c>
      <c r="B14" t="s">
        <v>149</v>
      </c>
      <c r="C14" t="s">
        <v>152</v>
      </c>
      <c r="E14" t="s">
        <v>67</v>
      </c>
      <c r="F14">
        <v>2</v>
      </c>
    </row>
    <row r="15" spans="1:6">
      <c r="A15">
        <v>15</v>
      </c>
      <c r="B15" t="s">
        <v>150</v>
      </c>
      <c r="C15" t="s">
        <v>152</v>
      </c>
      <c r="E15" t="s">
        <v>68</v>
      </c>
      <c r="F15">
        <v>2</v>
      </c>
    </row>
    <row r="16" spans="1:6">
      <c r="A16">
        <v>16</v>
      </c>
      <c r="B16" t="s">
        <v>151</v>
      </c>
      <c r="C16" t="s">
        <v>152</v>
      </c>
      <c r="E16" t="s">
        <v>69</v>
      </c>
      <c r="F16">
        <v>2</v>
      </c>
    </row>
    <row r="17" spans="1:6">
      <c r="A17">
        <v>17</v>
      </c>
      <c r="B17" t="s">
        <v>143</v>
      </c>
      <c r="C17" t="s">
        <v>153</v>
      </c>
      <c r="E17" t="s">
        <v>62</v>
      </c>
      <c r="F17">
        <v>3</v>
      </c>
    </row>
    <row r="18" spans="1:6">
      <c r="A18">
        <v>18</v>
      </c>
      <c r="B18" t="s">
        <v>145</v>
      </c>
      <c r="C18" t="s">
        <v>153</v>
      </c>
      <c r="E18" t="s">
        <v>63</v>
      </c>
      <c r="F18">
        <v>3</v>
      </c>
    </row>
    <row r="19" spans="1:6">
      <c r="A19">
        <v>19</v>
      </c>
      <c r="B19" t="s">
        <v>146</v>
      </c>
      <c r="C19" t="s">
        <v>153</v>
      </c>
      <c r="E19" t="s">
        <v>64</v>
      </c>
      <c r="F19">
        <v>3</v>
      </c>
    </row>
    <row r="20" spans="1:6">
      <c r="A20">
        <v>20</v>
      </c>
      <c r="B20" t="s">
        <v>147</v>
      </c>
      <c r="C20" t="s">
        <v>153</v>
      </c>
      <c r="E20" t="s">
        <v>65</v>
      </c>
      <c r="F20">
        <v>3</v>
      </c>
    </row>
    <row r="21" spans="1:6">
      <c r="A21">
        <v>21</v>
      </c>
      <c r="B21" t="s">
        <v>148</v>
      </c>
      <c r="C21" t="s">
        <v>153</v>
      </c>
      <c r="E21" t="s">
        <v>66</v>
      </c>
      <c r="F21">
        <v>3</v>
      </c>
    </row>
    <row r="22" spans="1:6">
      <c r="A22">
        <v>22</v>
      </c>
      <c r="B22" t="s">
        <v>149</v>
      </c>
      <c r="C22" t="s">
        <v>153</v>
      </c>
      <c r="E22" t="s">
        <v>67</v>
      </c>
      <c r="F22">
        <v>3</v>
      </c>
    </row>
    <row r="23" spans="1:6">
      <c r="A23">
        <v>23</v>
      </c>
      <c r="B23" t="s">
        <v>150</v>
      </c>
      <c r="C23" t="s">
        <v>153</v>
      </c>
      <c r="E23" t="s">
        <v>68</v>
      </c>
      <c r="F23">
        <v>3</v>
      </c>
    </row>
    <row r="24" spans="1:6">
      <c r="A24">
        <v>24</v>
      </c>
      <c r="B24" t="s">
        <v>151</v>
      </c>
      <c r="C24" t="s">
        <v>153</v>
      </c>
      <c r="E24" t="s">
        <v>69</v>
      </c>
      <c r="F24">
        <v>3</v>
      </c>
    </row>
    <row r="25" spans="1:6">
      <c r="A25">
        <v>25</v>
      </c>
      <c r="B25" t="s">
        <v>143</v>
      </c>
      <c r="C25" t="s">
        <v>154</v>
      </c>
      <c r="E25" t="s">
        <v>62</v>
      </c>
      <c r="F25">
        <v>4</v>
      </c>
    </row>
    <row r="26" spans="1:6">
      <c r="A26">
        <v>26</v>
      </c>
      <c r="B26" t="s">
        <v>145</v>
      </c>
      <c r="C26" t="s">
        <v>154</v>
      </c>
      <c r="E26" t="s">
        <v>63</v>
      </c>
      <c r="F26">
        <v>4</v>
      </c>
    </row>
    <row r="27" spans="1:6">
      <c r="A27">
        <v>27</v>
      </c>
      <c r="B27" t="s">
        <v>146</v>
      </c>
      <c r="C27" t="s">
        <v>154</v>
      </c>
      <c r="E27" t="s">
        <v>64</v>
      </c>
      <c r="F27">
        <v>4</v>
      </c>
    </row>
    <row r="28" spans="1:6">
      <c r="A28">
        <v>28</v>
      </c>
      <c r="B28" t="s">
        <v>147</v>
      </c>
      <c r="C28" t="s">
        <v>154</v>
      </c>
      <c r="E28" t="s">
        <v>65</v>
      </c>
      <c r="F28">
        <v>4</v>
      </c>
    </row>
    <row r="29" spans="1:6">
      <c r="A29">
        <v>29</v>
      </c>
      <c r="B29" t="s">
        <v>148</v>
      </c>
      <c r="C29" t="s">
        <v>154</v>
      </c>
      <c r="E29" t="s">
        <v>66</v>
      </c>
      <c r="F29">
        <v>4</v>
      </c>
    </row>
    <row r="30" spans="1:6">
      <c r="A30">
        <v>30</v>
      </c>
      <c r="B30" t="s">
        <v>149</v>
      </c>
      <c r="C30" t="s">
        <v>154</v>
      </c>
      <c r="E30" t="s">
        <v>67</v>
      </c>
      <c r="F30">
        <v>4</v>
      </c>
    </row>
    <row r="31" spans="1:6">
      <c r="A31">
        <v>31</v>
      </c>
      <c r="B31" t="s">
        <v>150</v>
      </c>
      <c r="C31" t="s">
        <v>154</v>
      </c>
      <c r="E31" t="s">
        <v>68</v>
      </c>
      <c r="F31">
        <v>4</v>
      </c>
    </row>
    <row r="32" spans="1:6">
      <c r="A32">
        <v>32</v>
      </c>
      <c r="B32" t="s">
        <v>151</v>
      </c>
      <c r="C32" t="s">
        <v>154</v>
      </c>
      <c r="E32" t="s">
        <v>69</v>
      </c>
      <c r="F32">
        <v>4</v>
      </c>
    </row>
    <row r="33" spans="1:6">
      <c r="A33">
        <v>33</v>
      </c>
      <c r="B33" t="s">
        <v>143</v>
      </c>
      <c r="C33" t="s">
        <v>155</v>
      </c>
      <c r="E33" t="s">
        <v>62</v>
      </c>
      <c r="F33">
        <v>5</v>
      </c>
    </row>
    <row r="34" spans="1:6">
      <c r="A34">
        <v>34</v>
      </c>
      <c r="B34" t="s">
        <v>145</v>
      </c>
      <c r="C34" t="s">
        <v>155</v>
      </c>
      <c r="E34" t="s">
        <v>63</v>
      </c>
      <c r="F34">
        <v>5</v>
      </c>
    </row>
    <row r="35" spans="1:6">
      <c r="A35">
        <v>35</v>
      </c>
      <c r="B35" t="s">
        <v>146</v>
      </c>
      <c r="C35" t="s">
        <v>155</v>
      </c>
      <c r="E35" t="s">
        <v>64</v>
      </c>
      <c r="F35">
        <v>5</v>
      </c>
    </row>
    <row r="36" spans="1:6">
      <c r="A36">
        <v>36</v>
      </c>
      <c r="B36" t="s">
        <v>147</v>
      </c>
      <c r="C36" t="s">
        <v>155</v>
      </c>
      <c r="E36" t="s">
        <v>65</v>
      </c>
      <c r="F36">
        <v>5</v>
      </c>
    </row>
    <row r="37" spans="1:6">
      <c r="A37">
        <v>37</v>
      </c>
      <c r="B37" t="s">
        <v>148</v>
      </c>
      <c r="C37" t="s">
        <v>155</v>
      </c>
      <c r="E37" t="s">
        <v>66</v>
      </c>
      <c r="F37">
        <v>5</v>
      </c>
    </row>
    <row r="38" spans="1:6">
      <c r="A38">
        <v>38</v>
      </c>
      <c r="B38" t="s">
        <v>149</v>
      </c>
      <c r="C38" t="s">
        <v>155</v>
      </c>
      <c r="E38" t="s">
        <v>67</v>
      </c>
      <c r="F38">
        <v>5</v>
      </c>
    </row>
    <row r="39" spans="1:6">
      <c r="A39">
        <v>39</v>
      </c>
      <c r="B39" t="s">
        <v>150</v>
      </c>
      <c r="C39" t="s">
        <v>155</v>
      </c>
      <c r="E39" t="s">
        <v>68</v>
      </c>
      <c r="F39">
        <v>5</v>
      </c>
    </row>
    <row r="40" spans="1:6">
      <c r="A40">
        <v>40</v>
      </c>
      <c r="B40" t="s">
        <v>151</v>
      </c>
      <c r="C40" t="s">
        <v>155</v>
      </c>
      <c r="E40" t="s">
        <v>69</v>
      </c>
      <c r="F40">
        <v>5</v>
      </c>
    </row>
    <row r="41" spans="1:6">
      <c r="A41">
        <v>41</v>
      </c>
      <c r="B41" t="s">
        <v>143</v>
      </c>
      <c r="C41" t="s">
        <v>156</v>
      </c>
      <c r="E41" t="s">
        <v>62</v>
      </c>
      <c r="F41">
        <v>6</v>
      </c>
    </row>
    <row r="42" spans="1:6">
      <c r="A42">
        <v>42</v>
      </c>
      <c r="B42" t="s">
        <v>145</v>
      </c>
      <c r="C42" t="s">
        <v>156</v>
      </c>
      <c r="E42" t="s">
        <v>63</v>
      </c>
      <c r="F42">
        <v>6</v>
      </c>
    </row>
    <row r="43" spans="1:6">
      <c r="A43">
        <v>43</v>
      </c>
      <c r="B43" t="s">
        <v>146</v>
      </c>
      <c r="C43" t="s">
        <v>156</v>
      </c>
      <c r="E43" t="s">
        <v>64</v>
      </c>
      <c r="F43">
        <v>6</v>
      </c>
    </row>
    <row r="44" spans="1:6">
      <c r="A44">
        <v>44</v>
      </c>
      <c r="B44" t="s">
        <v>147</v>
      </c>
      <c r="C44" t="s">
        <v>156</v>
      </c>
      <c r="E44" t="s">
        <v>65</v>
      </c>
      <c r="F44">
        <v>6</v>
      </c>
    </row>
    <row r="45" spans="1:6">
      <c r="A45">
        <v>45</v>
      </c>
      <c r="B45" t="s">
        <v>148</v>
      </c>
      <c r="C45" t="s">
        <v>156</v>
      </c>
      <c r="E45" t="s">
        <v>66</v>
      </c>
      <c r="F45">
        <v>6</v>
      </c>
    </row>
    <row r="46" spans="1:6">
      <c r="A46">
        <v>46</v>
      </c>
      <c r="B46" t="s">
        <v>149</v>
      </c>
      <c r="C46" t="s">
        <v>156</v>
      </c>
      <c r="E46" t="s">
        <v>67</v>
      </c>
      <c r="F46">
        <v>6</v>
      </c>
    </row>
    <row r="47" spans="1:6">
      <c r="A47">
        <v>47</v>
      </c>
      <c r="B47" t="s">
        <v>150</v>
      </c>
      <c r="C47" t="s">
        <v>156</v>
      </c>
      <c r="E47" t="s">
        <v>68</v>
      </c>
      <c r="F47">
        <v>6</v>
      </c>
    </row>
    <row r="48" spans="1:6">
      <c r="A48">
        <v>48</v>
      </c>
      <c r="B48" t="s">
        <v>151</v>
      </c>
      <c r="C48" t="s">
        <v>156</v>
      </c>
      <c r="E48" t="s">
        <v>69</v>
      </c>
      <c r="F48">
        <v>6</v>
      </c>
    </row>
    <row r="49" spans="1:6">
      <c r="A49">
        <v>49</v>
      </c>
      <c r="B49" t="s">
        <v>143</v>
      </c>
      <c r="C49" t="s">
        <v>157</v>
      </c>
      <c r="E49" t="s">
        <v>62</v>
      </c>
      <c r="F49">
        <v>7</v>
      </c>
    </row>
    <row r="50" spans="1:6">
      <c r="A50">
        <v>50</v>
      </c>
      <c r="B50" t="s">
        <v>145</v>
      </c>
      <c r="C50" t="s">
        <v>157</v>
      </c>
      <c r="E50" t="s">
        <v>63</v>
      </c>
      <c r="F50">
        <v>7</v>
      </c>
    </row>
    <row r="51" spans="1:6">
      <c r="A51">
        <v>51</v>
      </c>
      <c r="B51" t="s">
        <v>146</v>
      </c>
      <c r="C51" t="s">
        <v>157</v>
      </c>
      <c r="E51" t="s">
        <v>64</v>
      </c>
      <c r="F51">
        <v>7</v>
      </c>
    </row>
    <row r="52" spans="1:6">
      <c r="A52">
        <v>52</v>
      </c>
      <c r="B52" t="s">
        <v>147</v>
      </c>
      <c r="C52" t="s">
        <v>157</v>
      </c>
      <c r="E52" t="s">
        <v>65</v>
      </c>
      <c r="F52">
        <v>7</v>
      </c>
    </row>
    <row r="53" spans="1:6">
      <c r="A53">
        <v>53</v>
      </c>
      <c r="B53" t="s">
        <v>148</v>
      </c>
      <c r="C53" t="s">
        <v>157</v>
      </c>
      <c r="E53" t="s">
        <v>66</v>
      </c>
      <c r="F53">
        <v>7</v>
      </c>
    </row>
    <row r="54" spans="1:6">
      <c r="A54">
        <v>54</v>
      </c>
      <c r="B54" t="s">
        <v>149</v>
      </c>
      <c r="C54" t="s">
        <v>157</v>
      </c>
      <c r="E54" t="s">
        <v>67</v>
      </c>
      <c r="F54">
        <v>7</v>
      </c>
    </row>
    <row r="55" spans="1:6">
      <c r="A55">
        <v>55</v>
      </c>
      <c r="B55" t="s">
        <v>150</v>
      </c>
      <c r="C55" t="s">
        <v>157</v>
      </c>
      <c r="E55" t="s">
        <v>68</v>
      </c>
      <c r="F55">
        <v>7</v>
      </c>
    </row>
    <row r="56" spans="1:6">
      <c r="A56">
        <v>56</v>
      </c>
      <c r="B56" t="s">
        <v>151</v>
      </c>
      <c r="C56" t="s">
        <v>157</v>
      </c>
      <c r="E56" t="s">
        <v>69</v>
      </c>
      <c r="F56">
        <v>7</v>
      </c>
    </row>
    <row r="57" spans="1:6">
      <c r="A57">
        <v>57</v>
      </c>
      <c r="B57" t="s">
        <v>143</v>
      </c>
      <c r="C57" t="s">
        <v>158</v>
      </c>
      <c r="E57" t="s">
        <v>62</v>
      </c>
      <c r="F57">
        <v>8</v>
      </c>
    </row>
    <row r="58" spans="1:6">
      <c r="A58">
        <v>58</v>
      </c>
      <c r="B58" t="s">
        <v>145</v>
      </c>
      <c r="C58" t="s">
        <v>158</v>
      </c>
      <c r="E58" t="s">
        <v>63</v>
      </c>
      <c r="F58">
        <v>8</v>
      </c>
    </row>
    <row r="59" spans="1:6">
      <c r="A59">
        <v>59</v>
      </c>
      <c r="B59" t="s">
        <v>146</v>
      </c>
      <c r="C59" t="s">
        <v>158</v>
      </c>
      <c r="E59" t="s">
        <v>64</v>
      </c>
      <c r="F59">
        <v>8</v>
      </c>
    </row>
    <row r="60" spans="1:6">
      <c r="A60">
        <v>60</v>
      </c>
      <c r="B60" t="s">
        <v>147</v>
      </c>
      <c r="C60" t="s">
        <v>158</v>
      </c>
      <c r="E60" t="s">
        <v>65</v>
      </c>
      <c r="F60">
        <v>8</v>
      </c>
    </row>
    <row r="61" spans="1:6">
      <c r="A61">
        <v>61</v>
      </c>
      <c r="B61" t="s">
        <v>148</v>
      </c>
      <c r="C61" t="s">
        <v>158</v>
      </c>
      <c r="E61" t="s">
        <v>66</v>
      </c>
      <c r="F61">
        <v>8</v>
      </c>
    </row>
    <row r="62" spans="1:6">
      <c r="A62">
        <v>62</v>
      </c>
      <c r="B62" t="s">
        <v>149</v>
      </c>
      <c r="C62" t="s">
        <v>158</v>
      </c>
      <c r="E62" t="s">
        <v>67</v>
      </c>
      <c r="F62">
        <v>8</v>
      </c>
    </row>
    <row r="63" spans="1:6">
      <c r="A63">
        <v>63</v>
      </c>
      <c r="B63" t="s">
        <v>150</v>
      </c>
      <c r="C63" t="s">
        <v>158</v>
      </c>
      <c r="E63" t="s">
        <v>68</v>
      </c>
      <c r="F63">
        <v>8</v>
      </c>
    </row>
    <row r="64" spans="1:6">
      <c r="A64">
        <v>64</v>
      </c>
      <c r="B64" t="s">
        <v>151</v>
      </c>
      <c r="C64" t="s">
        <v>158</v>
      </c>
      <c r="E64" t="s">
        <v>69</v>
      </c>
      <c r="F64">
        <v>8</v>
      </c>
    </row>
    <row r="65" spans="1:6">
      <c r="A65">
        <v>65</v>
      </c>
      <c r="B65" t="s">
        <v>143</v>
      </c>
      <c r="C65" t="s">
        <v>159</v>
      </c>
      <c r="E65" t="s">
        <v>62</v>
      </c>
      <c r="F65">
        <v>9</v>
      </c>
    </row>
    <row r="66" spans="1:6">
      <c r="A66">
        <v>66</v>
      </c>
      <c r="B66" t="s">
        <v>145</v>
      </c>
      <c r="C66" t="s">
        <v>159</v>
      </c>
      <c r="E66" t="s">
        <v>63</v>
      </c>
      <c r="F66">
        <v>9</v>
      </c>
    </row>
    <row r="67" spans="1:6">
      <c r="A67">
        <v>67</v>
      </c>
      <c r="B67" t="s">
        <v>146</v>
      </c>
      <c r="C67" t="s">
        <v>159</v>
      </c>
      <c r="E67" t="s">
        <v>64</v>
      </c>
      <c r="F67">
        <v>9</v>
      </c>
    </row>
    <row r="68" spans="1:6">
      <c r="A68">
        <v>68</v>
      </c>
      <c r="B68" t="s">
        <v>147</v>
      </c>
      <c r="C68" t="s">
        <v>159</v>
      </c>
      <c r="E68" t="s">
        <v>65</v>
      </c>
      <c r="F68">
        <v>9</v>
      </c>
    </row>
    <row r="69" spans="1:6">
      <c r="A69">
        <v>69</v>
      </c>
      <c r="B69" t="s">
        <v>148</v>
      </c>
      <c r="C69" t="s">
        <v>159</v>
      </c>
      <c r="E69" t="s">
        <v>66</v>
      </c>
      <c r="F69">
        <v>9</v>
      </c>
    </row>
    <row r="70" spans="1:6">
      <c r="A70">
        <v>70</v>
      </c>
      <c r="B70" t="s">
        <v>149</v>
      </c>
      <c r="C70" t="s">
        <v>159</v>
      </c>
      <c r="E70" t="s">
        <v>67</v>
      </c>
      <c r="F70">
        <v>9</v>
      </c>
    </row>
    <row r="71" spans="1:6">
      <c r="A71">
        <v>71</v>
      </c>
      <c r="B71" t="s">
        <v>150</v>
      </c>
      <c r="C71" t="s">
        <v>159</v>
      </c>
      <c r="E71" t="s">
        <v>68</v>
      </c>
      <c r="F71">
        <v>9</v>
      </c>
    </row>
    <row r="72" spans="1:6">
      <c r="A72">
        <v>72</v>
      </c>
      <c r="B72" t="s">
        <v>151</v>
      </c>
      <c r="C72" t="s">
        <v>159</v>
      </c>
      <c r="E72" t="s">
        <v>69</v>
      </c>
      <c r="F72">
        <v>9</v>
      </c>
    </row>
    <row r="73" spans="1:6">
      <c r="A73">
        <v>73</v>
      </c>
      <c r="B73" t="s">
        <v>143</v>
      </c>
      <c r="C73" t="s">
        <v>160</v>
      </c>
      <c r="E73" t="s">
        <v>62</v>
      </c>
      <c r="F73">
        <v>10</v>
      </c>
    </row>
    <row r="74" spans="1:6">
      <c r="A74">
        <v>74</v>
      </c>
      <c r="B74" t="s">
        <v>145</v>
      </c>
      <c r="C74" t="s">
        <v>160</v>
      </c>
      <c r="E74" t="s">
        <v>63</v>
      </c>
      <c r="F74">
        <v>10</v>
      </c>
    </row>
    <row r="75" spans="1:6">
      <c r="A75">
        <v>75</v>
      </c>
      <c r="B75" t="s">
        <v>146</v>
      </c>
      <c r="C75" t="s">
        <v>160</v>
      </c>
      <c r="E75" t="s">
        <v>64</v>
      </c>
      <c r="F75">
        <v>10</v>
      </c>
    </row>
    <row r="76" spans="1:6">
      <c r="A76">
        <v>76</v>
      </c>
      <c r="B76" t="s">
        <v>147</v>
      </c>
      <c r="C76" t="s">
        <v>160</v>
      </c>
      <c r="E76" t="s">
        <v>65</v>
      </c>
      <c r="F76">
        <v>10</v>
      </c>
    </row>
    <row r="77" spans="1:6">
      <c r="A77">
        <v>77</v>
      </c>
      <c r="B77" t="s">
        <v>148</v>
      </c>
      <c r="C77" t="s">
        <v>160</v>
      </c>
      <c r="E77" t="s">
        <v>66</v>
      </c>
      <c r="F77">
        <v>10</v>
      </c>
    </row>
    <row r="78" spans="1:6">
      <c r="A78">
        <v>78</v>
      </c>
      <c r="B78" t="s">
        <v>149</v>
      </c>
      <c r="C78" t="s">
        <v>160</v>
      </c>
      <c r="E78" t="s">
        <v>67</v>
      </c>
      <c r="F78">
        <v>10</v>
      </c>
    </row>
    <row r="79" spans="1:6">
      <c r="A79">
        <v>79</v>
      </c>
      <c r="B79" t="s">
        <v>150</v>
      </c>
      <c r="C79" t="s">
        <v>160</v>
      </c>
      <c r="E79" t="s">
        <v>68</v>
      </c>
      <c r="F79">
        <v>10</v>
      </c>
    </row>
    <row r="80" spans="1:6">
      <c r="A80">
        <v>80</v>
      </c>
      <c r="B80" t="s">
        <v>151</v>
      </c>
      <c r="C80" t="s">
        <v>160</v>
      </c>
      <c r="E80" t="s">
        <v>69</v>
      </c>
      <c r="F80">
        <v>10</v>
      </c>
    </row>
    <row r="81" spans="1:6">
      <c r="A81">
        <v>81</v>
      </c>
      <c r="B81" t="s">
        <v>143</v>
      </c>
      <c r="C81" t="s">
        <v>161</v>
      </c>
      <c r="E81" t="s">
        <v>62</v>
      </c>
      <c r="F81">
        <v>11</v>
      </c>
    </row>
    <row r="82" spans="1:6">
      <c r="A82">
        <v>82</v>
      </c>
      <c r="B82" t="s">
        <v>145</v>
      </c>
      <c r="C82" t="s">
        <v>161</v>
      </c>
      <c r="E82" t="s">
        <v>63</v>
      </c>
      <c r="F82">
        <v>11</v>
      </c>
    </row>
    <row r="83" spans="1:6">
      <c r="A83">
        <v>83</v>
      </c>
      <c r="B83" t="s">
        <v>146</v>
      </c>
      <c r="C83" t="s">
        <v>161</v>
      </c>
      <c r="E83" t="s">
        <v>64</v>
      </c>
      <c r="F83">
        <v>11</v>
      </c>
    </row>
    <row r="84" spans="1:6">
      <c r="A84">
        <v>84</v>
      </c>
      <c r="B84" t="s">
        <v>147</v>
      </c>
      <c r="C84" t="s">
        <v>161</v>
      </c>
      <c r="E84" t="s">
        <v>65</v>
      </c>
      <c r="F84">
        <v>11</v>
      </c>
    </row>
    <row r="85" spans="1:6">
      <c r="A85">
        <v>85</v>
      </c>
      <c r="B85" t="s">
        <v>148</v>
      </c>
      <c r="C85" t="s">
        <v>161</v>
      </c>
      <c r="E85" t="s">
        <v>66</v>
      </c>
      <c r="F85">
        <v>11</v>
      </c>
    </row>
    <row r="86" spans="1:6">
      <c r="A86">
        <v>86</v>
      </c>
      <c r="B86" t="s">
        <v>149</v>
      </c>
      <c r="C86" t="s">
        <v>161</v>
      </c>
      <c r="E86" t="s">
        <v>67</v>
      </c>
      <c r="F86">
        <v>11</v>
      </c>
    </row>
    <row r="87" spans="1:6">
      <c r="A87">
        <v>87</v>
      </c>
      <c r="B87" t="s">
        <v>150</v>
      </c>
      <c r="C87" t="s">
        <v>161</v>
      </c>
      <c r="E87" t="s">
        <v>68</v>
      </c>
      <c r="F87">
        <v>11</v>
      </c>
    </row>
    <row r="88" spans="1:6">
      <c r="A88">
        <v>88</v>
      </c>
      <c r="B88" t="s">
        <v>151</v>
      </c>
      <c r="C88" t="s">
        <v>161</v>
      </c>
      <c r="E88" t="s">
        <v>69</v>
      </c>
      <c r="F88">
        <v>11</v>
      </c>
    </row>
    <row r="89" spans="1:6">
      <c r="A89">
        <v>89</v>
      </c>
      <c r="B89" t="s">
        <v>143</v>
      </c>
      <c r="C89" t="s">
        <v>162</v>
      </c>
      <c r="E89" t="s">
        <v>62</v>
      </c>
      <c r="F89">
        <v>12</v>
      </c>
    </row>
    <row r="90" spans="1:6">
      <c r="A90">
        <v>90</v>
      </c>
      <c r="B90" t="s">
        <v>145</v>
      </c>
      <c r="C90" t="s">
        <v>162</v>
      </c>
      <c r="E90" t="s">
        <v>63</v>
      </c>
      <c r="F90">
        <v>12</v>
      </c>
    </row>
    <row r="91" spans="1:6">
      <c r="A91">
        <v>91</v>
      </c>
      <c r="B91" t="s">
        <v>146</v>
      </c>
      <c r="C91" t="s">
        <v>162</v>
      </c>
      <c r="E91" t="s">
        <v>64</v>
      </c>
      <c r="F91">
        <v>12</v>
      </c>
    </row>
    <row r="92" spans="1:6">
      <c r="A92">
        <v>92</v>
      </c>
      <c r="B92" t="s">
        <v>147</v>
      </c>
      <c r="C92" t="s">
        <v>162</v>
      </c>
      <c r="E92" t="s">
        <v>65</v>
      </c>
      <c r="F92">
        <v>12</v>
      </c>
    </row>
    <row r="93" spans="1:6">
      <c r="A93">
        <v>93</v>
      </c>
      <c r="B93" t="s">
        <v>148</v>
      </c>
      <c r="C93" t="s">
        <v>162</v>
      </c>
      <c r="E93" t="s">
        <v>66</v>
      </c>
      <c r="F93">
        <v>12</v>
      </c>
    </row>
    <row r="94" spans="1:6">
      <c r="A94">
        <v>94</v>
      </c>
      <c r="B94" t="s">
        <v>149</v>
      </c>
      <c r="C94" t="s">
        <v>162</v>
      </c>
      <c r="E94" t="s">
        <v>67</v>
      </c>
      <c r="F94">
        <v>12</v>
      </c>
    </row>
    <row r="95" spans="1:6">
      <c r="A95">
        <v>95</v>
      </c>
      <c r="B95" t="s">
        <v>150</v>
      </c>
      <c r="C95" t="s">
        <v>162</v>
      </c>
      <c r="E95" t="s">
        <v>68</v>
      </c>
      <c r="F95">
        <v>12</v>
      </c>
    </row>
    <row r="96" spans="1:6">
      <c r="A96">
        <v>96</v>
      </c>
      <c r="B96" t="s">
        <v>151</v>
      </c>
      <c r="C96" t="s">
        <v>162</v>
      </c>
      <c r="E96" t="s">
        <v>69</v>
      </c>
      <c r="F96">
        <v>12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1"/>
  <sheetViews>
    <sheetView workbookViewId="0">
      <selection activeCell="C48" sqref="C48:C51"/>
    </sheetView>
  </sheetViews>
  <sheetFormatPr baseColWidth="10" defaultRowHeight="16"/>
  <cols>
    <col min="1" max="1" width="8.5" bestFit="1" customWidth="1"/>
    <col min="3" max="3" width="11.6640625" bestFit="1" customWidth="1"/>
    <col min="4" max="4" width="16.6640625" bestFit="1" customWidth="1"/>
    <col min="5" max="5" width="14" bestFit="1" customWidth="1"/>
    <col min="6" max="6" width="22.33203125" bestFit="1" customWidth="1"/>
  </cols>
  <sheetData>
    <row r="1" spans="1:6" s="62" customFormat="1" ht="34">
      <c r="A1" s="61" t="s">
        <v>163</v>
      </c>
      <c r="B1" s="61" t="s">
        <v>164</v>
      </c>
      <c r="C1" s="61" t="s">
        <v>165</v>
      </c>
      <c r="D1" s="61" t="s">
        <v>166</v>
      </c>
      <c r="E1" s="61" t="s">
        <v>167</v>
      </c>
      <c r="F1" s="61" t="s">
        <v>52</v>
      </c>
    </row>
    <row r="2" spans="1:6">
      <c r="A2" t="s">
        <v>511</v>
      </c>
      <c r="B2" t="s">
        <v>511</v>
      </c>
      <c r="C2" t="s">
        <v>555</v>
      </c>
      <c r="D2" t="s">
        <v>143</v>
      </c>
      <c r="E2" s="56" t="s">
        <v>168</v>
      </c>
      <c r="F2" t="str">
        <f>CONCATENATE(D2,E2)</f>
        <v>CCGAATGCTAGA</v>
      </c>
    </row>
    <row r="3" spans="1:6">
      <c r="A3" t="s">
        <v>512</v>
      </c>
      <c r="B3" t="s">
        <v>512</v>
      </c>
      <c r="C3" t="s">
        <v>555</v>
      </c>
      <c r="D3" t="s">
        <v>145</v>
      </c>
      <c r="E3" s="56" t="s">
        <v>168</v>
      </c>
      <c r="F3" t="str">
        <f>CONCATENATE(D3,E3)</f>
        <v>TTAGGCAGCTAGA</v>
      </c>
    </row>
    <row r="4" spans="1:6">
      <c r="A4" t="s">
        <v>513</v>
      </c>
      <c r="B4" t="s">
        <v>513</v>
      </c>
      <c r="C4" t="s">
        <v>555</v>
      </c>
      <c r="D4" t="s">
        <v>146</v>
      </c>
      <c r="E4" s="56" t="s">
        <v>168</v>
      </c>
      <c r="F4" t="str">
        <f t="shared" ref="F4:F27" si="0">CONCATENATE(D4,E4)</f>
        <v>AACTCGTCGCTAGA</v>
      </c>
    </row>
    <row r="5" spans="1:6">
      <c r="A5" t="s">
        <v>514</v>
      </c>
      <c r="B5" t="s">
        <v>514</v>
      </c>
      <c r="C5" t="s">
        <v>555</v>
      </c>
      <c r="D5" t="s">
        <v>147</v>
      </c>
      <c r="E5" s="56" t="s">
        <v>168</v>
      </c>
      <c r="F5" t="str">
        <f t="shared" si="0"/>
        <v>GGTCTACGTGCTAGA</v>
      </c>
    </row>
    <row r="6" spans="1:6">
      <c r="A6" t="s">
        <v>515</v>
      </c>
      <c r="B6" t="s">
        <v>515</v>
      </c>
      <c r="C6" t="s">
        <v>555</v>
      </c>
      <c r="D6" t="s">
        <v>148</v>
      </c>
      <c r="E6" s="56" t="s">
        <v>168</v>
      </c>
      <c r="F6" t="str">
        <f t="shared" si="0"/>
        <v>GATACCGCTAGA</v>
      </c>
    </row>
    <row r="7" spans="1:6">
      <c r="A7" t="s">
        <v>516</v>
      </c>
      <c r="B7" t="s">
        <v>516</v>
      </c>
      <c r="C7" t="s">
        <v>555</v>
      </c>
      <c r="D7" t="s">
        <v>149</v>
      </c>
      <c r="E7" s="56" t="s">
        <v>168</v>
      </c>
      <c r="F7" t="str">
        <f t="shared" si="0"/>
        <v>AGCGTTGGCTAGA</v>
      </c>
    </row>
    <row r="8" spans="1:6">
      <c r="A8" t="s">
        <v>517</v>
      </c>
      <c r="B8" t="s">
        <v>517</v>
      </c>
      <c r="C8" t="s">
        <v>555</v>
      </c>
      <c r="D8" t="s">
        <v>150</v>
      </c>
      <c r="E8" s="56" t="s">
        <v>168</v>
      </c>
      <c r="F8" t="str">
        <f t="shared" si="0"/>
        <v>CTGCAACTGCTAGA</v>
      </c>
    </row>
    <row r="9" spans="1:6">
      <c r="A9" t="s">
        <v>518</v>
      </c>
      <c r="B9" t="s">
        <v>518</v>
      </c>
      <c r="C9" t="s">
        <v>555</v>
      </c>
      <c r="D9" t="s">
        <v>151</v>
      </c>
      <c r="E9" s="56" t="s">
        <v>168</v>
      </c>
      <c r="F9" t="str">
        <f t="shared" si="0"/>
        <v>TCATGGTCAGCTAGA</v>
      </c>
    </row>
    <row r="11" spans="1:6">
      <c r="A11" t="s">
        <v>519</v>
      </c>
      <c r="B11" t="s">
        <v>511</v>
      </c>
      <c r="C11" t="s">
        <v>304</v>
      </c>
      <c r="D11" t="s">
        <v>143</v>
      </c>
      <c r="E11" s="56" t="s">
        <v>169</v>
      </c>
      <c r="F11" t="str">
        <f t="shared" si="0"/>
        <v>CCGAATGCTAGC</v>
      </c>
    </row>
    <row r="12" spans="1:6">
      <c r="A12" t="s">
        <v>520</v>
      </c>
      <c r="B12" t="s">
        <v>512</v>
      </c>
      <c r="C12" t="s">
        <v>304</v>
      </c>
      <c r="D12" t="s">
        <v>145</v>
      </c>
      <c r="E12" s="56" t="s">
        <v>169</v>
      </c>
      <c r="F12" t="str">
        <f t="shared" si="0"/>
        <v>TTAGGCAGCTAGC</v>
      </c>
    </row>
    <row r="13" spans="1:6">
      <c r="A13" t="s">
        <v>521</v>
      </c>
      <c r="B13" t="s">
        <v>513</v>
      </c>
      <c r="C13" t="s">
        <v>304</v>
      </c>
      <c r="D13" t="s">
        <v>146</v>
      </c>
      <c r="E13" s="56" t="s">
        <v>169</v>
      </c>
      <c r="F13" t="str">
        <f t="shared" si="0"/>
        <v>AACTCGTCGCTAGC</v>
      </c>
    </row>
    <row r="14" spans="1:6">
      <c r="A14" t="s">
        <v>522</v>
      </c>
      <c r="B14" t="s">
        <v>514</v>
      </c>
      <c r="C14" t="s">
        <v>304</v>
      </c>
      <c r="D14" t="s">
        <v>147</v>
      </c>
      <c r="E14" s="56" t="s">
        <v>169</v>
      </c>
      <c r="F14" t="str">
        <f t="shared" si="0"/>
        <v>GGTCTACGTGCTAGC</v>
      </c>
    </row>
    <row r="15" spans="1:6">
      <c r="A15" t="s">
        <v>523</v>
      </c>
      <c r="B15" t="s">
        <v>515</v>
      </c>
      <c r="C15" t="s">
        <v>304</v>
      </c>
      <c r="D15" t="s">
        <v>148</v>
      </c>
      <c r="E15" s="56" t="s">
        <v>169</v>
      </c>
      <c r="F15" t="str">
        <f t="shared" si="0"/>
        <v>GATACCGCTAGC</v>
      </c>
    </row>
    <row r="16" spans="1:6">
      <c r="A16" t="s">
        <v>524</v>
      </c>
      <c r="B16" t="s">
        <v>516</v>
      </c>
      <c r="C16" t="s">
        <v>304</v>
      </c>
      <c r="D16" t="s">
        <v>149</v>
      </c>
      <c r="E16" s="56" t="s">
        <v>169</v>
      </c>
      <c r="F16" t="str">
        <f t="shared" si="0"/>
        <v>AGCGTTGGCTAGC</v>
      </c>
    </row>
    <row r="17" spans="1:6">
      <c r="A17" t="s">
        <v>525</v>
      </c>
      <c r="B17" t="s">
        <v>517</v>
      </c>
      <c r="C17" t="s">
        <v>304</v>
      </c>
      <c r="D17" t="s">
        <v>150</v>
      </c>
      <c r="E17" s="56" t="s">
        <v>169</v>
      </c>
      <c r="F17" t="str">
        <f t="shared" si="0"/>
        <v>CTGCAACTGCTAGC</v>
      </c>
    </row>
    <row r="18" spans="1:6">
      <c r="A18" t="s">
        <v>526</v>
      </c>
      <c r="B18" t="s">
        <v>518</v>
      </c>
      <c r="C18" t="s">
        <v>304</v>
      </c>
      <c r="D18" t="s">
        <v>151</v>
      </c>
      <c r="E18" s="56" t="s">
        <v>169</v>
      </c>
      <c r="F18" t="str">
        <f t="shared" si="0"/>
        <v>TCATGGTCAGCTAGC</v>
      </c>
    </row>
    <row r="20" spans="1:6">
      <c r="A20" t="s">
        <v>527</v>
      </c>
      <c r="B20" t="s">
        <v>527</v>
      </c>
      <c r="C20" t="s">
        <v>556</v>
      </c>
      <c r="D20" t="s">
        <v>170</v>
      </c>
      <c r="E20" t="s">
        <v>171</v>
      </c>
      <c r="F20" t="str">
        <f t="shared" si="0"/>
        <v>CCGAATATCGG</v>
      </c>
    </row>
    <row r="21" spans="1:6">
      <c r="A21" t="s">
        <v>528</v>
      </c>
      <c r="B21" t="s">
        <v>528</v>
      </c>
      <c r="C21" t="s">
        <v>556</v>
      </c>
      <c r="D21" t="s">
        <v>172</v>
      </c>
      <c r="E21" t="s">
        <v>171</v>
      </c>
      <c r="F21" t="str">
        <f t="shared" si="0"/>
        <v>TTAGGCAATCGG</v>
      </c>
    </row>
    <row r="22" spans="1:6">
      <c r="A22" t="s">
        <v>529</v>
      </c>
      <c r="B22" t="s">
        <v>529</v>
      </c>
      <c r="C22" t="s">
        <v>556</v>
      </c>
      <c r="D22" t="s">
        <v>173</v>
      </c>
      <c r="E22" t="s">
        <v>171</v>
      </c>
      <c r="F22" t="str">
        <f t="shared" si="0"/>
        <v>AACTCGTCATCGG</v>
      </c>
    </row>
    <row r="23" spans="1:6">
      <c r="A23" t="s">
        <v>530</v>
      </c>
      <c r="B23" t="s">
        <v>530</v>
      </c>
      <c r="C23" t="s">
        <v>556</v>
      </c>
      <c r="D23" t="s">
        <v>174</v>
      </c>
      <c r="E23" t="s">
        <v>171</v>
      </c>
      <c r="F23" t="str">
        <f t="shared" si="0"/>
        <v>GGTCTACGTATCGG</v>
      </c>
    </row>
    <row r="24" spans="1:6">
      <c r="A24" t="s">
        <v>531</v>
      </c>
      <c r="B24" t="s">
        <v>531</v>
      </c>
      <c r="C24" t="s">
        <v>556</v>
      </c>
      <c r="D24" t="s">
        <v>175</v>
      </c>
      <c r="E24" t="s">
        <v>171</v>
      </c>
      <c r="F24" t="str">
        <f t="shared" si="0"/>
        <v>GATACCATCGG</v>
      </c>
    </row>
    <row r="25" spans="1:6">
      <c r="A25" t="s">
        <v>532</v>
      </c>
      <c r="B25" t="s">
        <v>532</v>
      </c>
      <c r="C25" t="s">
        <v>556</v>
      </c>
      <c r="D25" t="s">
        <v>176</v>
      </c>
      <c r="E25" t="s">
        <v>171</v>
      </c>
      <c r="F25" t="str">
        <f t="shared" si="0"/>
        <v>AGCGTTGATCGG</v>
      </c>
    </row>
    <row r="26" spans="1:6">
      <c r="A26" t="s">
        <v>533</v>
      </c>
      <c r="B26" t="s">
        <v>533</v>
      </c>
      <c r="C26" t="s">
        <v>556</v>
      </c>
      <c r="D26" t="s">
        <v>177</v>
      </c>
      <c r="E26" t="s">
        <v>171</v>
      </c>
      <c r="F26" t="str">
        <f t="shared" si="0"/>
        <v>CTGCAACTATCGG</v>
      </c>
    </row>
    <row r="27" spans="1:6">
      <c r="A27" t="s">
        <v>534</v>
      </c>
      <c r="B27" t="s">
        <v>534</v>
      </c>
      <c r="C27" t="s">
        <v>556</v>
      </c>
      <c r="D27" t="s">
        <v>178</v>
      </c>
      <c r="E27" t="s">
        <v>171</v>
      </c>
      <c r="F27" t="str">
        <f t="shared" si="0"/>
        <v>TCATGGTCAATCGG</v>
      </c>
    </row>
    <row r="29" spans="1:6">
      <c r="A29" t="s">
        <v>535</v>
      </c>
      <c r="B29" t="s">
        <v>527</v>
      </c>
      <c r="C29" t="s">
        <v>507</v>
      </c>
      <c r="D29" t="s">
        <v>170</v>
      </c>
      <c r="E29" t="s">
        <v>179</v>
      </c>
      <c r="F29" t="str">
        <f t="shared" ref="F29:F36" si="1">CONCATENATE(D29,E29)</f>
        <v>CCGAATATGCAT</v>
      </c>
    </row>
    <row r="30" spans="1:6">
      <c r="A30" t="s">
        <v>536</v>
      </c>
      <c r="B30" t="s">
        <v>528</v>
      </c>
      <c r="C30" t="s">
        <v>507</v>
      </c>
      <c r="D30" t="s">
        <v>172</v>
      </c>
      <c r="E30" t="s">
        <v>179</v>
      </c>
      <c r="F30" t="str">
        <f t="shared" si="1"/>
        <v>TTAGGCAATGCAT</v>
      </c>
    </row>
    <row r="31" spans="1:6">
      <c r="A31" t="s">
        <v>537</v>
      </c>
      <c r="B31" t="s">
        <v>529</v>
      </c>
      <c r="C31" t="s">
        <v>507</v>
      </c>
      <c r="D31" t="s">
        <v>173</v>
      </c>
      <c r="E31" t="s">
        <v>179</v>
      </c>
      <c r="F31" t="str">
        <f t="shared" si="1"/>
        <v>AACTCGTCATGCAT</v>
      </c>
    </row>
    <row r="32" spans="1:6">
      <c r="A32" t="s">
        <v>538</v>
      </c>
      <c r="B32" t="s">
        <v>530</v>
      </c>
      <c r="C32" t="s">
        <v>507</v>
      </c>
      <c r="D32" t="s">
        <v>174</v>
      </c>
      <c r="E32" t="s">
        <v>179</v>
      </c>
      <c r="F32" t="str">
        <f t="shared" si="1"/>
        <v>GGTCTACGTATGCAT</v>
      </c>
    </row>
    <row r="33" spans="1:6">
      <c r="A33" t="s">
        <v>539</v>
      </c>
      <c r="B33" t="s">
        <v>531</v>
      </c>
      <c r="C33" t="s">
        <v>507</v>
      </c>
      <c r="D33" t="s">
        <v>175</v>
      </c>
      <c r="E33" t="s">
        <v>179</v>
      </c>
      <c r="F33" t="str">
        <f t="shared" si="1"/>
        <v>GATACCATGCAT</v>
      </c>
    </row>
    <row r="34" spans="1:6">
      <c r="A34" t="s">
        <v>540</v>
      </c>
      <c r="B34" t="s">
        <v>532</v>
      </c>
      <c r="C34" t="s">
        <v>507</v>
      </c>
      <c r="D34" t="s">
        <v>176</v>
      </c>
      <c r="E34" t="s">
        <v>179</v>
      </c>
      <c r="F34" t="str">
        <f t="shared" si="1"/>
        <v>AGCGTTGATGCAT</v>
      </c>
    </row>
    <row r="35" spans="1:6">
      <c r="A35" t="s">
        <v>541</v>
      </c>
      <c r="B35" t="s">
        <v>533</v>
      </c>
      <c r="C35" t="s">
        <v>507</v>
      </c>
      <c r="D35" t="s">
        <v>177</v>
      </c>
      <c r="E35" t="s">
        <v>179</v>
      </c>
      <c r="F35" t="str">
        <f t="shared" si="1"/>
        <v>CTGCAACTATGCAT</v>
      </c>
    </row>
    <row r="36" spans="1:6">
      <c r="A36" t="s">
        <v>542</v>
      </c>
      <c r="B36" t="s">
        <v>534</v>
      </c>
      <c r="C36" t="s">
        <v>507</v>
      </c>
      <c r="D36" t="s">
        <v>178</v>
      </c>
      <c r="E36" t="s">
        <v>179</v>
      </c>
      <c r="F36" t="str">
        <f t="shared" si="1"/>
        <v>TCATGGTCAATGCAT</v>
      </c>
    </row>
    <row r="38" spans="1:6">
      <c r="A38" t="s">
        <v>180</v>
      </c>
      <c r="B38" t="s">
        <v>180</v>
      </c>
      <c r="C38" t="s">
        <v>557</v>
      </c>
      <c r="D38" t="s">
        <v>181</v>
      </c>
      <c r="E38" t="s">
        <v>182</v>
      </c>
      <c r="F38" t="str">
        <f>CONCATENATE(D38,E38)</f>
        <v>CCGAATCTGCATGCAT</v>
      </c>
    </row>
    <row r="39" spans="1:6">
      <c r="A39" t="s">
        <v>183</v>
      </c>
      <c r="B39" t="s">
        <v>183</v>
      </c>
      <c r="C39" t="s">
        <v>557</v>
      </c>
      <c r="D39" t="s">
        <v>184</v>
      </c>
      <c r="E39" t="s">
        <v>182</v>
      </c>
      <c r="F39" t="str">
        <f>CONCATENATE(D39,E39)</f>
        <v>TTAGGCACTGCATGCAT</v>
      </c>
    </row>
    <row r="40" spans="1:6">
      <c r="A40" t="s">
        <v>185</v>
      </c>
      <c r="B40" t="s">
        <v>185</v>
      </c>
      <c r="C40" t="s">
        <v>557</v>
      </c>
      <c r="D40" t="s">
        <v>186</v>
      </c>
      <c r="E40" t="s">
        <v>182</v>
      </c>
      <c r="F40" t="str">
        <f>CONCATENATE(D40,E40)</f>
        <v>AACTCGTCCTGCATGCAT</v>
      </c>
    </row>
    <row r="41" spans="1:6">
      <c r="A41" t="s">
        <v>187</v>
      </c>
      <c r="B41" t="s">
        <v>187</v>
      </c>
      <c r="C41" t="s">
        <v>557</v>
      </c>
      <c r="D41" t="s">
        <v>188</v>
      </c>
      <c r="E41" t="s">
        <v>182</v>
      </c>
      <c r="F41" t="str">
        <f>CONCATENATE(D41,E41)</f>
        <v>GGTCTACGTCTGCATGCAT</v>
      </c>
    </row>
    <row r="43" spans="1:6">
      <c r="A43" t="s">
        <v>189</v>
      </c>
      <c r="B43" t="s">
        <v>180</v>
      </c>
      <c r="C43" t="s">
        <v>190</v>
      </c>
      <c r="D43" t="s">
        <v>181</v>
      </c>
      <c r="E43" t="s">
        <v>191</v>
      </c>
      <c r="F43" t="str">
        <f>CONCATENATE(D43,E43)</f>
        <v>CCGAATCTGCATGCAG</v>
      </c>
    </row>
    <row r="44" spans="1:6">
      <c r="A44" t="s">
        <v>192</v>
      </c>
      <c r="B44" t="s">
        <v>183</v>
      </c>
      <c r="C44" t="s">
        <v>190</v>
      </c>
      <c r="D44" t="s">
        <v>184</v>
      </c>
      <c r="E44" t="s">
        <v>191</v>
      </c>
      <c r="F44" t="str">
        <f>CONCATENATE(D44,E44)</f>
        <v>TTAGGCACTGCATGCAG</v>
      </c>
    </row>
    <row r="45" spans="1:6">
      <c r="A45" t="s">
        <v>193</v>
      </c>
      <c r="B45" t="s">
        <v>185</v>
      </c>
      <c r="C45" t="s">
        <v>190</v>
      </c>
      <c r="D45" t="s">
        <v>186</v>
      </c>
      <c r="E45" t="s">
        <v>191</v>
      </c>
      <c r="F45" t="str">
        <f>CONCATENATE(D45,E45)</f>
        <v>AACTCGTCCTGCATGCAG</v>
      </c>
    </row>
    <row r="46" spans="1:6">
      <c r="A46" t="s">
        <v>194</v>
      </c>
      <c r="B46" t="s">
        <v>187</v>
      </c>
      <c r="C46" t="s">
        <v>190</v>
      </c>
      <c r="D46" t="s">
        <v>188</v>
      </c>
      <c r="E46" t="s">
        <v>191</v>
      </c>
      <c r="F46" t="str">
        <f>CONCATENATE(D46,E46)</f>
        <v>GGTCTACGTCTGCATGCAG</v>
      </c>
    </row>
    <row r="48" spans="1:6">
      <c r="A48" t="s">
        <v>543</v>
      </c>
      <c r="B48" t="s">
        <v>543</v>
      </c>
      <c r="C48" t="s">
        <v>558</v>
      </c>
      <c r="D48" t="s">
        <v>148</v>
      </c>
      <c r="E48" t="s">
        <v>195</v>
      </c>
      <c r="F48" t="str">
        <f>CONCATENATE(D48,E48)</f>
        <v>GATACCGTATG</v>
      </c>
    </row>
    <row r="49" spans="1:6">
      <c r="A49" t="s">
        <v>544</v>
      </c>
      <c r="B49" t="s">
        <v>544</v>
      </c>
      <c r="C49" t="s">
        <v>558</v>
      </c>
      <c r="D49" t="s">
        <v>149</v>
      </c>
      <c r="E49" t="s">
        <v>195</v>
      </c>
      <c r="F49" t="str">
        <f>CONCATENATE(D49,E49)</f>
        <v>AGCGTTGGTATG</v>
      </c>
    </row>
    <row r="50" spans="1:6">
      <c r="A50" t="s">
        <v>545</v>
      </c>
      <c r="B50" t="s">
        <v>545</v>
      </c>
      <c r="C50" t="s">
        <v>558</v>
      </c>
      <c r="D50" t="s">
        <v>196</v>
      </c>
      <c r="E50" t="s">
        <v>195</v>
      </c>
      <c r="F50" t="str">
        <f>CONCATENATE(D50,E50)</f>
        <v>CTGCAACTGTATG</v>
      </c>
    </row>
    <row r="51" spans="1:6">
      <c r="A51" t="s">
        <v>546</v>
      </c>
      <c r="B51" t="s">
        <v>546</v>
      </c>
      <c r="C51" t="s">
        <v>558</v>
      </c>
      <c r="D51" t="s">
        <v>197</v>
      </c>
      <c r="E51" t="s">
        <v>195</v>
      </c>
      <c r="F51" t="str">
        <f>CONCATENATE(D51,E51)</f>
        <v>TCATGGTCAGTATG</v>
      </c>
    </row>
    <row r="53" spans="1:6">
      <c r="A53" t="s">
        <v>547</v>
      </c>
      <c r="B53" t="s">
        <v>543</v>
      </c>
      <c r="C53" t="s">
        <v>510</v>
      </c>
      <c r="D53" t="s">
        <v>148</v>
      </c>
      <c r="E53" t="s">
        <v>198</v>
      </c>
      <c r="F53" t="str">
        <f>CONCATENATE(D53,E53)</f>
        <v>GATACCGTAC</v>
      </c>
    </row>
    <row r="54" spans="1:6">
      <c r="A54" t="s">
        <v>548</v>
      </c>
      <c r="B54" t="s">
        <v>544</v>
      </c>
      <c r="C54" t="s">
        <v>510</v>
      </c>
      <c r="D54" t="s">
        <v>149</v>
      </c>
      <c r="E54" t="s">
        <v>198</v>
      </c>
      <c r="F54" t="str">
        <f>CONCATENATE(D54,E54)</f>
        <v>AGCGTTGGTAC</v>
      </c>
    </row>
    <row r="55" spans="1:6">
      <c r="A55" t="s">
        <v>549</v>
      </c>
      <c r="B55" t="s">
        <v>545</v>
      </c>
      <c r="C55" t="s">
        <v>510</v>
      </c>
      <c r="D55" t="s">
        <v>196</v>
      </c>
      <c r="E55" t="s">
        <v>198</v>
      </c>
      <c r="F55" t="str">
        <f>CONCATENATE(D55,E55)</f>
        <v>CTGCAACTGTAC</v>
      </c>
    </row>
    <row r="56" spans="1:6">
      <c r="A56" t="s">
        <v>550</v>
      </c>
      <c r="B56" t="s">
        <v>546</v>
      </c>
      <c r="C56" t="s">
        <v>510</v>
      </c>
      <c r="D56" t="s">
        <v>197</v>
      </c>
      <c r="E56" t="s">
        <v>198</v>
      </c>
      <c r="F56" t="str">
        <f>CONCATENATE(D56,E56)</f>
        <v>TCATGGTCAGTAC</v>
      </c>
    </row>
    <row r="58" spans="1:6">
      <c r="A58" t="s">
        <v>551</v>
      </c>
      <c r="B58" t="s">
        <v>543</v>
      </c>
      <c r="C58" t="s">
        <v>199</v>
      </c>
      <c r="D58" t="s">
        <v>148</v>
      </c>
      <c r="E58" t="s">
        <v>200</v>
      </c>
      <c r="F58" t="str">
        <f>CONCATENATE(D58,E58)</f>
        <v>GATACCGTAA</v>
      </c>
    </row>
    <row r="59" spans="1:6">
      <c r="A59" t="s">
        <v>552</v>
      </c>
      <c r="B59" t="s">
        <v>544</v>
      </c>
      <c r="C59" t="s">
        <v>199</v>
      </c>
      <c r="D59" t="s">
        <v>149</v>
      </c>
      <c r="E59" t="s">
        <v>200</v>
      </c>
      <c r="F59" t="str">
        <f>CONCATENATE(D59,E59)</f>
        <v>AGCGTTGGTAA</v>
      </c>
    </row>
    <row r="60" spans="1:6">
      <c r="A60" t="s">
        <v>553</v>
      </c>
      <c r="B60" t="s">
        <v>545</v>
      </c>
      <c r="C60" t="s">
        <v>199</v>
      </c>
      <c r="D60" t="s">
        <v>196</v>
      </c>
      <c r="E60" t="s">
        <v>200</v>
      </c>
      <c r="F60" t="str">
        <f>CONCATENATE(D60,E60)</f>
        <v>CTGCAACTGTAA</v>
      </c>
    </row>
    <row r="61" spans="1:6">
      <c r="A61" t="s">
        <v>554</v>
      </c>
      <c r="B61" t="s">
        <v>546</v>
      </c>
      <c r="C61" t="s">
        <v>199</v>
      </c>
      <c r="D61" t="s">
        <v>197</v>
      </c>
      <c r="E61" t="s">
        <v>200</v>
      </c>
      <c r="F61" t="str">
        <f>CONCATENATE(D61,E61)</f>
        <v>TCATGGTCAGTAA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H30" sqref="H30"/>
    </sheetView>
  </sheetViews>
  <sheetFormatPr baseColWidth="10" defaultRowHeight="16"/>
  <cols>
    <col min="1" max="1" width="9.5" bestFit="1" customWidth="1"/>
    <col min="2" max="2" width="10.83203125" bestFit="1" customWidth="1"/>
    <col min="3" max="3" width="11.6640625" bestFit="1" customWidth="1"/>
    <col min="4" max="4" width="14.1640625" bestFit="1" customWidth="1"/>
    <col min="5" max="5" width="14" bestFit="1" customWidth="1"/>
    <col min="6" max="6" width="18" bestFit="1" customWidth="1"/>
    <col min="8" max="8" width="46.83203125" customWidth="1"/>
  </cols>
  <sheetData>
    <row r="1" spans="1:6" s="62" customFormat="1" ht="34">
      <c r="A1" s="61" t="s">
        <v>163</v>
      </c>
      <c r="B1" s="61" t="s">
        <v>164</v>
      </c>
      <c r="C1" s="61" t="s">
        <v>165</v>
      </c>
      <c r="D1" s="61" t="s">
        <v>166</v>
      </c>
      <c r="E1" s="61" t="s">
        <v>167</v>
      </c>
      <c r="F1" s="61" t="s">
        <v>52</v>
      </c>
    </row>
    <row r="2" spans="1:6">
      <c r="A2" s="51" t="s">
        <v>201</v>
      </c>
      <c r="B2" s="51" t="s">
        <v>201</v>
      </c>
      <c r="C2" s="56" t="s">
        <v>202</v>
      </c>
      <c r="D2" t="s">
        <v>144</v>
      </c>
      <c r="E2" t="s">
        <v>203</v>
      </c>
      <c r="F2" s="51" t="str">
        <f>CONCATENATE(D2,E2)</f>
        <v>CTAACGTAATTC</v>
      </c>
    </row>
    <row r="3" spans="1:6">
      <c r="A3" s="51" t="s">
        <v>204</v>
      </c>
      <c r="B3" s="51" t="s">
        <v>204</v>
      </c>
      <c r="C3" s="56" t="s">
        <v>202</v>
      </c>
      <c r="D3" t="s">
        <v>152</v>
      </c>
      <c r="E3" t="s">
        <v>203</v>
      </c>
      <c r="F3" s="51" t="str">
        <f t="shared" ref="F3:F13" si="0">CONCATENATE(D3,E3)</f>
        <v>TCGGTACTAATTC</v>
      </c>
    </row>
    <row r="4" spans="1:6">
      <c r="A4" s="51" t="s">
        <v>205</v>
      </c>
      <c r="B4" s="51" t="s">
        <v>205</v>
      </c>
      <c r="C4" s="56" t="s">
        <v>202</v>
      </c>
      <c r="D4" t="s">
        <v>206</v>
      </c>
      <c r="E4" t="s">
        <v>203</v>
      </c>
      <c r="F4" s="51" t="str">
        <f t="shared" si="0"/>
        <v>GATCGTTGTAATTC</v>
      </c>
    </row>
    <row r="5" spans="1:6">
      <c r="A5" s="51" t="s">
        <v>207</v>
      </c>
      <c r="B5" s="51" t="s">
        <v>207</v>
      </c>
      <c r="C5" s="56" t="s">
        <v>202</v>
      </c>
      <c r="D5" t="s">
        <v>154</v>
      </c>
      <c r="E5" t="s">
        <v>203</v>
      </c>
      <c r="F5" s="51" t="str">
        <f t="shared" si="0"/>
        <v>AGCTACACTTAATTC</v>
      </c>
    </row>
    <row r="6" spans="1:6">
      <c r="A6" s="51" t="s">
        <v>208</v>
      </c>
      <c r="B6" s="51" t="s">
        <v>208</v>
      </c>
      <c r="C6" s="56" t="s">
        <v>202</v>
      </c>
      <c r="D6" t="s">
        <v>155</v>
      </c>
      <c r="E6" t="s">
        <v>203</v>
      </c>
      <c r="F6" s="51" t="str">
        <f t="shared" si="0"/>
        <v>ACGCATTAATTC</v>
      </c>
    </row>
    <row r="7" spans="1:6">
      <c r="A7" s="51" t="s">
        <v>209</v>
      </c>
      <c r="B7" s="51" t="s">
        <v>209</v>
      </c>
      <c r="C7" s="56" t="s">
        <v>202</v>
      </c>
      <c r="D7" t="s">
        <v>156</v>
      </c>
      <c r="E7" t="s">
        <v>203</v>
      </c>
      <c r="F7" s="51" t="str">
        <f t="shared" si="0"/>
        <v>GTATGCATAATTC</v>
      </c>
    </row>
    <row r="8" spans="1:6">
      <c r="A8" s="51" t="s">
        <v>210</v>
      </c>
      <c r="B8" s="51" t="s">
        <v>210</v>
      </c>
      <c r="C8" s="56" t="s">
        <v>202</v>
      </c>
      <c r="D8" t="s">
        <v>157</v>
      </c>
      <c r="E8" t="s">
        <v>203</v>
      </c>
      <c r="F8" s="51" t="str">
        <f t="shared" si="0"/>
        <v>CACATGTCTAATTC</v>
      </c>
    </row>
    <row r="9" spans="1:6">
      <c r="A9" s="51" t="s">
        <v>211</v>
      </c>
      <c r="B9" s="51" t="s">
        <v>211</v>
      </c>
      <c r="C9" s="56" t="s">
        <v>202</v>
      </c>
      <c r="D9" t="s">
        <v>158</v>
      </c>
      <c r="E9" t="s">
        <v>203</v>
      </c>
      <c r="F9" s="51" t="str">
        <f t="shared" si="0"/>
        <v>TGTGCACGATAATTC</v>
      </c>
    </row>
    <row r="10" spans="1:6">
      <c r="A10" s="51" t="s">
        <v>212</v>
      </c>
      <c r="B10" s="51" t="s">
        <v>212</v>
      </c>
      <c r="C10" s="56" t="s">
        <v>202</v>
      </c>
      <c r="D10" t="s">
        <v>159</v>
      </c>
      <c r="E10" t="s">
        <v>203</v>
      </c>
      <c r="F10" s="51" t="str">
        <f t="shared" si="0"/>
        <v>GCATCATAATTC</v>
      </c>
    </row>
    <row r="11" spans="1:6">
      <c r="A11" s="51" t="s">
        <v>213</v>
      </c>
      <c r="B11" s="51" t="s">
        <v>213</v>
      </c>
      <c r="C11" s="56" t="s">
        <v>202</v>
      </c>
      <c r="D11" t="s">
        <v>160</v>
      </c>
      <c r="E11" t="s">
        <v>203</v>
      </c>
      <c r="F11" s="51" t="str">
        <f t="shared" si="0"/>
        <v>ATGCTGTTAATTC</v>
      </c>
    </row>
    <row r="12" spans="1:6">
      <c r="A12" s="51" t="s">
        <v>214</v>
      </c>
      <c r="B12" s="51" t="s">
        <v>214</v>
      </c>
      <c r="C12" s="56" t="s">
        <v>202</v>
      </c>
      <c r="D12" t="s">
        <v>161</v>
      </c>
      <c r="E12" t="s">
        <v>203</v>
      </c>
      <c r="F12" s="51" t="str">
        <f t="shared" si="0"/>
        <v>CATGACCTTAATTC</v>
      </c>
    </row>
    <row r="13" spans="1:6">
      <c r="A13" s="51" t="s">
        <v>215</v>
      </c>
      <c r="B13" s="51" t="s">
        <v>215</v>
      </c>
      <c r="C13" s="56" t="s">
        <v>202</v>
      </c>
      <c r="D13" t="s">
        <v>162</v>
      </c>
      <c r="E13" t="s">
        <v>203</v>
      </c>
      <c r="F13" s="51" t="str">
        <f t="shared" si="0"/>
        <v>TGCAGTGAGTAATTC</v>
      </c>
    </row>
    <row r="15" spans="1:6">
      <c r="A15" s="51" t="s">
        <v>216</v>
      </c>
      <c r="B15" s="51" t="s">
        <v>216</v>
      </c>
      <c r="C15" s="56" t="s">
        <v>217</v>
      </c>
      <c r="D15" t="s">
        <v>218</v>
      </c>
      <c r="E15" t="s">
        <v>219</v>
      </c>
      <c r="F15" t="str">
        <f>CONCATENATE(D15,E15)</f>
        <v>CTAACGCGATCC</v>
      </c>
    </row>
    <row r="16" spans="1:6">
      <c r="A16" s="51" t="s">
        <v>220</v>
      </c>
      <c r="B16" s="51" t="s">
        <v>220</v>
      </c>
      <c r="C16" s="56" t="s">
        <v>217</v>
      </c>
      <c r="D16" t="s">
        <v>221</v>
      </c>
      <c r="E16" t="s">
        <v>219</v>
      </c>
      <c r="F16" t="str">
        <f t="shared" ref="F16:F44" si="1">CONCATENATE(D16,E16)</f>
        <v>TCGGTACCGATCC</v>
      </c>
    </row>
    <row r="17" spans="1:6">
      <c r="A17" s="51" t="s">
        <v>222</v>
      </c>
      <c r="B17" s="51" t="s">
        <v>222</v>
      </c>
      <c r="C17" s="56" t="s">
        <v>217</v>
      </c>
      <c r="D17" t="s">
        <v>223</v>
      </c>
      <c r="E17" t="s">
        <v>219</v>
      </c>
      <c r="F17" t="str">
        <f t="shared" si="1"/>
        <v>GATCGTTGCGATCC</v>
      </c>
    </row>
    <row r="18" spans="1:6">
      <c r="A18" s="51" t="s">
        <v>224</v>
      </c>
      <c r="B18" s="51" t="s">
        <v>224</v>
      </c>
      <c r="C18" s="56" t="s">
        <v>217</v>
      </c>
      <c r="D18" t="s">
        <v>225</v>
      </c>
      <c r="E18" t="s">
        <v>219</v>
      </c>
      <c r="F18" t="str">
        <f t="shared" si="1"/>
        <v>AGCTACACTCGATCC</v>
      </c>
    </row>
    <row r="19" spans="1:6">
      <c r="A19" s="51" t="s">
        <v>226</v>
      </c>
      <c r="B19" s="51" t="s">
        <v>226</v>
      </c>
      <c r="C19" s="56" t="s">
        <v>217</v>
      </c>
      <c r="D19" t="s">
        <v>227</v>
      </c>
      <c r="E19" t="s">
        <v>219</v>
      </c>
      <c r="F19" t="str">
        <f t="shared" si="1"/>
        <v>ACGCATCGATCC</v>
      </c>
    </row>
    <row r="20" spans="1:6">
      <c r="A20" s="51" t="s">
        <v>228</v>
      </c>
      <c r="B20" s="51" t="s">
        <v>228</v>
      </c>
      <c r="C20" s="56" t="s">
        <v>217</v>
      </c>
      <c r="D20" t="s">
        <v>229</v>
      </c>
      <c r="E20" t="s">
        <v>219</v>
      </c>
      <c r="F20" t="str">
        <f t="shared" si="1"/>
        <v>GTATGCACGATCC</v>
      </c>
    </row>
    <row r="21" spans="1:6">
      <c r="A21" s="51" t="s">
        <v>230</v>
      </c>
      <c r="B21" s="51" t="s">
        <v>230</v>
      </c>
      <c r="C21" s="56" t="s">
        <v>217</v>
      </c>
      <c r="D21" t="s">
        <v>231</v>
      </c>
      <c r="E21" t="s">
        <v>219</v>
      </c>
      <c r="F21" t="str">
        <f t="shared" si="1"/>
        <v>CACATGTCCGATCC</v>
      </c>
    </row>
    <row r="22" spans="1:6">
      <c r="A22" s="51" t="s">
        <v>232</v>
      </c>
      <c r="B22" s="51" t="s">
        <v>232</v>
      </c>
      <c r="C22" s="56" t="s">
        <v>217</v>
      </c>
      <c r="D22" t="s">
        <v>233</v>
      </c>
      <c r="E22" t="s">
        <v>219</v>
      </c>
      <c r="F22" t="str">
        <f t="shared" si="1"/>
        <v>TGTGCACGACGATCC</v>
      </c>
    </row>
    <row r="23" spans="1:6">
      <c r="A23" s="51" t="s">
        <v>234</v>
      </c>
      <c r="B23" s="51" t="s">
        <v>234</v>
      </c>
      <c r="C23" s="56" t="s">
        <v>217</v>
      </c>
      <c r="D23" t="s">
        <v>235</v>
      </c>
      <c r="E23" t="s">
        <v>219</v>
      </c>
      <c r="F23" t="str">
        <f t="shared" si="1"/>
        <v>GCATCACGATCC</v>
      </c>
    </row>
    <row r="24" spans="1:6">
      <c r="A24" s="51" t="s">
        <v>236</v>
      </c>
      <c r="B24" s="51" t="s">
        <v>236</v>
      </c>
      <c r="C24" s="56" t="s">
        <v>217</v>
      </c>
      <c r="D24" t="s">
        <v>237</v>
      </c>
      <c r="E24" t="s">
        <v>219</v>
      </c>
      <c r="F24" t="str">
        <f t="shared" si="1"/>
        <v>ATGCTGTCGATCC</v>
      </c>
    </row>
    <row r="25" spans="1:6">
      <c r="A25" s="51" t="s">
        <v>238</v>
      </c>
      <c r="B25" s="51" t="s">
        <v>238</v>
      </c>
      <c r="C25" s="56" t="s">
        <v>217</v>
      </c>
      <c r="D25" t="s">
        <v>239</v>
      </c>
      <c r="E25" t="s">
        <v>219</v>
      </c>
      <c r="F25" t="str">
        <f t="shared" si="1"/>
        <v>CATGACCTCGATCC</v>
      </c>
    </row>
    <row r="26" spans="1:6">
      <c r="A26" s="51" t="s">
        <v>240</v>
      </c>
      <c r="B26" s="51" t="s">
        <v>240</v>
      </c>
      <c r="C26" s="56" t="s">
        <v>217</v>
      </c>
      <c r="D26" t="s">
        <v>241</v>
      </c>
      <c r="E26" t="s">
        <v>219</v>
      </c>
      <c r="F26" t="str">
        <f t="shared" si="1"/>
        <v>TGCAGTGAGCGATCC</v>
      </c>
    </row>
    <row r="28" spans="1:6">
      <c r="A28" s="51" t="s">
        <v>242</v>
      </c>
      <c r="B28" s="51" t="s">
        <v>242</v>
      </c>
      <c r="C28" s="56" t="s">
        <v>243</v>
      </c>
      <c r="D28" t="s">
        <v>144</v>
      </c>
      <c r="E28" t="s">
        <v>244</v>
      </c>
      <c r="F28" t="str">
        <f t="shared" si="1"/>
        <v>CTAACGTAGCTT</v>
      </c>
    </row>
    <row r="29" spans="1:6">
      <c r="A29" s="51" t="s">
        <v>245</v>
      </c>
      <c r="B29" s="51" t="s">
        <v>245</v>
      </c>
      <c r="C29" s="56" t="s">
        <v>243</v>
      </c>
      <c r="D29" t="s">
        <v>152</v>
      </c>
      <c r="E29" t="s">
        <v>244</v>
      </c>
      <c r="F29" t="str">
        <f t="shared" si="1"/>
        <v>TCGGTACTAGCTT</v>
      </c>
    </row>
    <row r="30" spans="1:6">
      <c r="A30" s="51" t="s">
        <v>246</v>
      </c>
      <c r="B30" s="51" t="s">
        <v>246</v>
      </c>
      <c r="C30" s="56" t="s">
        <v>243</v>
      </c>
      <c r="D30" t="s">
        <v>153</v>
      </c>
      <c r="E30" t="s">
        <v>244</v>
      </c>
      <c r="F30" t="str">
        <f t="shared" si="1"/>
        <v>GATCGTTGTAGCTT</v>
      </c>
    </row>
    <row r="31" spans="1:6">
      <c r="A31" s="51" t="s">
        <v>247</v>
      </c>
      <c r="B31" s="51" t="s">
        <v>247</v>
      </c>
      <c r="C31" s="56" t="s">
        <v>243</v>
      </c>
      <c r="D31" t="s">
        <v>154</v>
      </c>
      <c r="E31" t="s">
        <v>244</v>
      </c>
      <c r="F31" t="str">
        <f t="shared" si="1"/>
        <v>AGCTACACTTAGCTT</v>
      </c>
    </row>
    <row r="32" spans="1:6">
      <c r="A32" s="51" t="s">
        <v>248</v>
      </c>
      <c r="B32" s="51" t="s">
        <v>248</v>
      </c>
      <c r="C32" s="56" t="s">
        <v>243</v>
      </c>
      <c r="D32" t="s">
        <v>249</v>
      </c>
      <c r="E32" t="s">
        <v>244</v>
      </c>
      <c r="F32" t="str">
        <f t="shared" si="1"/>
        <v>ACGCATTAGCTT</v>
      </c>
    </row>
    <row r="33" spans="1:6">
      <c r="A33" s="51" t="s">
        <v>250</v>
      </c>
      <c r="B33" s="51" t="s">
        <v>250</v>
      </c>
      <c r="C33" s="56" t="s">
        <v>243</v>
      </c>
      <c r="D33" t="s">
        <v>251</v>
      </c>
      <c r="E33" t="s">
        <v>244</v>
      </c>
      <c r="F33" t="str">
        <f t="shared" si="1"/>
        <v>GTATGCATAGCTT</v>
      </c>
    </row>
    <row r="34" spans="1:6">
      <c r="A34" s="51" t="s">
        <v>252</v>
      </c>
      <c r="B34" s="51" t="s">
        <v>252</v>
      </c>
      <c r="C34" s="56" t="s">
        <v>243</v>
      </c>
      <c r="D34" t="s">
        <v>253</v>
      </c>
      <c r="E34" t="s">
        <v>244</v>
      </c>
      <c r="F34" t="str">
        <f t="shared" si="1"/>
        <v>CACATGTCTAGCTT</v>
      </c>
    </row>
    <row r="35" spans="1:6">
      <c r="A35" s="51" t="s">
        <v>254</v>
      </c>
      <c r="B35" s="51" t="s">
        <v>254</v>
      </c>
      <c r="C35" s="56" t="s">
        <v>243</v>
      </c>
      <c r="D35" t="s">
        <v>255</v>
      </c>
      <c r="E35" t="s">
        <v>244</v>
      </c>
      <c r="F35" t="str">
        <f t="shared" si="1"/>
        <v>TGTGCACGATAGCTT</v>
      </c>
    </row>
    <row r="36" spans="1:6">
      <c r="A36" s="51" t="s">
        <v>256</v>
      </c>
      <c r="B36" s="51" t="s">
        <v>256</v>
      </c>
      <c r="C36" s="56" t="s">
        <v>243</v>
      </c>
      <c r="D36" t="s">
        <v>257</v>
      </c>
      <c r="E36" t="s">
        <v>244</v>
      </c>
      <c r="F36" t="str">
        <f t="shared" si="1"/>
        <v>GCATCATAGCTT</v>
      </c>
    </row>
    <row r="37" spans="1:6">
      <c r="A37" s="51" t="s">
        <v>258</v>
      </c>
      <c r="B37" s="51" t="s">
        <v>258</v>
      </c>
      <c r="C37" s="56" t="s">
        <v>243</v>
      </c>
      <c r="D37" t="s">
        <v>259</v>
      </c>
      <c r="E37" t="s">
        <v>244</v>
      </c>
      <c r="F37" t="str">
        <f t="shared" si="1"/>
        <v>ATGCTGTTAGCTT</v>
      </c>
    </row>
    <row r="38" spans="1:6">
      <c r="A38" s="51" t="s">
        <v>260</v>
      </c>
      <c r="B38" s="51" t="s">
        <v>260</v>
      </c>
      <c r="C38" s="56" t="s">
        <v>243</v>
      </c>
      <c r="D38" t="s">
        <v>161</v>
      </c>
      <c r="E38" t="s">
        <v>244</v>
      </c>
      <c r="F38" t="str">
        <f t="shared" si="1"/>
        <v>CATGACCTTAGCTT</v>
      </c>
    </row>
    <row r="39" spans="1:6">
      <c r="A39" s="51" t="s">
        <v>261</v>
      </c>
      <c r="B39" s="51" t="s">
        <v>261</v>
      </c>
      <c r="C39" s="56" t="s">
        <v>243</v>
      </c>
      <c r="D39" t="s">
        <v>162</v>
      </c>
      <c r="E39" t="s">
        <v>244</v>
      </c>
      <c r="F39" t="str">
        <f t="shared" si="1"/>
        <v>TGCAGTGAGTAGCTT</v>
      </c>
    </row>
    <row r="41" spans="1:6">
      <c r="A41" s="51" t="s">
        <v>262</v>
      </c>
      <c r="B41" s="51" t="s">
        <v>262</v>
      </c>
      <c r="C41" s="56" t="s">
        <v>263</v>
      </c>
      <c r="D41" t="s">
        <v>264</v>
      </c>
      <c r="E41" t="s">
        <v>265</v>
      </c>
      <c r="F41" t="str">
        <f t="shared" si="1"/>
        <v>CTAACGGTNAG</v>
      </c>
    </row>
    <row r="42" spans="1:6">
      <c r="A42" s="51" t="s">
        <v>266</v>
      </c>
      <c r="B42" s="51" t="s">
        <v>266</v>
      </c>
      <c r="C42" s="56" t="s">
        <v>263</v>
      </c>
      <c r="D42" t="s">
        <v>267</v>
      </c>
      <c r="E42" t="s">
        <v>265</v>
      </c>
      <c r="F42" t="str">
        <f t="shared" si="1"/>
        <v>TCGGTACGTNAG</v>
      </c>
    </row>
    <row r="43" spans="1:6">
      <c r="A43" s="51" t="s">
        <v>268</v>
      </c>
      <c r="B43" s="51" t="s">
        <v>268</v>
      </c>
      <c r="C43" s="56" t="s">
        <v>263</v>
      </c>
      <c r="D43" t="s">
        <v>269</v>
      </c>
      <c r="E43" t="s">
        <v>265</v>
      </c>
      <c r="F43" t="str">
        <f t="shared" si="1"/>
        <v>GATCGTTGGTNAG</v>
      </c>
    </row>
    <row r="44" spans="1:6">
      <c r="A44" s="51" t="s">
        <v>270</v>
      </c>
      <c r="B44" s="51" t="s">
        <v>270</v>
      </c>
      <c r="C44" s="56" t="s">
        <v>263</v>
      </c>
      <c r="D44" t="s">
        <v>271</v>
      </c>
      <c r="E44" t="s">
        <v>265</v>
      </c>
      <c r="F44" t="str">
        <f t="shared" si="1"/>
        <v>AGCTACACTGTNAG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0"/>
  <sheetViews>
    <sheetView workbookViewId="0">
      <selection activeCell="D26" sqref="D26"/>
    </sheetView>
  </sheetViews>
  <sheetFormatPr baseColWidth="10" defaultRowHeight="16"/>
  <cols>
    <col min="1" max="1" width="15.5" customWidth="1"/>
    <col min="2" max="4" width="13.33203125" bestFit="1" customWidth="1"/>
    <col min="5" max="5" width="15.1640625" bestFit="1" customWidth="1"/>
  </cols>
  <sheetData>
    <row r="1" spans="1:5">
      <c r="A1" t="s">
        <v>2075</v>
      </c>
    </row>
    <row r="2" spans="1:5">
      <c r="A2" t="s">
        <v>291</v>
      </c>
    </row>
    <row r="4" spans="1:5">
      <c r="A4" t="s">
        <v>272</v>
      </c>
      <c r="B4" t="s">
        <v>288</v>
      </c>
      <c r="C4" t="s">
        <v>287</v>
      </c>
      <c r="D4" t="s">
        <v>286</v>
      </c>
    </row>
    <row r="6" spans="1:5">
      <c r="A6" s="57" t="s">
        <v>52</v>
      </c>
      <c r="B6" s="18" t="s">
        <v>52</v>
      </c>
      <c r="C6" s="18" t="s">
        <v>52</v>
      </c>
      <c r="D6" s="18" t="s">
        <v>52</v>
      </c>
      <c r="E6" s="55" t="s">
        <v>289</v>
      </c>
    </row>
    <row r="7" spans="1:5" ht="19">
      <c r="A7" s="34" t="s">
        <v>11</v>
      </c>
      <c r="B7" s="25" t="s">
        <v>11</v>
      </c>
      <c r="C7" s="25" t="s">
        <v>11</v>
      </c>
      <c r="D7" s="25" t="s">
        <v>11</v>
      </c>
      <c r="E7" s="58" t="str">
        <f t="shared" ref="E7:E29" si="0">IF(AND(A7=B7, A7=C7,A7=D7), "Full match", "mismatch")</f>
        <v>Full match</v>
      </c>
    </row>
    <row r="8" spans="1:5" ht="19">
      <c r="A8" s="34" t="s">
        <v>12</v>
      </c>
      <c r="B8" s="25" t="s">
        <v>12</v>
      </c>
      <c r="C8" s="25" t="s">
        <v>12</v>
      </c>
      <c r="D8" s="25" t="s">
        <v>12</v>
      </c>
      <c r="E8" s="58" t="str">
        <f t="shared" si="0"/>
        <v>Full match</v>
      </c>
    </row>
    <row r="9" spans="1:5" ht="19">
      <c r="A9" s="34" t="s">
        <v>13</v>
      </c>
      <c r="B9" s="25" t="s">
        <v>13</v>
      </c>
      <c r="C9" s="25" t="s">
        <v>13</v>
      </c>
      <c r="D9" s="25" t="s">
        <v>13</v>
      </c>
      <c r="E9" s="58" t="str">
        <f t="shared" si="0"/>
        <v>Full match</v>
      </c>
    </row>
    <row r="10" spans="1:5" ht="19">
      <c r="A10" s="59" t="s">
        <v>14</v>
      </c>
      <c r="B10" s="26" t="s">
        <v>14</v>
      </c>
      <c r="C10" s="26" t="s">
        <v>14</v>
      </c>
      <c r="D10" s="26" t="s">
        <v>14</v>
      </c>
      <c r="E10" s="58" t="str">
        <f t="shared" si="0"/>
        <v>Full match</v>
      </c>
    </row>
    <row r="11" spans="1:5" ht="19">
      <c r="A11" s="34" t="s">
        <v>15</v>
      </c>
      <c r="B11" s="25" t="s">
        <v>15</v>
      </c>
      <c r="C11" s="25" t="s">
        <v>15</v>
      </c>
      <c r="D11" s="25" t="s">
        <v>15</v>
      </c>
      <c r="E11" s="58" t="str">
        <f t="shared" si="0"/>
        <v>Full match</v>
      </c>
    </row>
    <row r="12" spans="1:5" ht="19">
      <c r="A12" s="34" t="s">
        <v>16</v>
      </c>
      <c r="B12" s="25" t="s">
        <v>16</v>
      </c>
      <c r="C12" s="25" t="s">
        <v>16</v>
      </c>
      <c r="D12" s="25" t="s">
        <v>16</v>
      </c>
      <c r="E12" s="58" t="str">
        <f t="shared" si="0"/>
        <v>Full match</v>
      </c>
    </row>
    <row r="13" spans="1:5" ht="19">
      <c r="A13" s="34" t="s">
        <v>17</v>
      </c>
      <c r="B13" s="25" t="s">
        <v>17</v>
      </c>
      <c r="C13" s="25" t="s">
        <v>17</v>
      </c>
      <c r="D13" s="25" t="s">
        <v>17</v>
      </c>
      <c r="E13" s="58" t="str">
        <f t="shared" si="0"/>
        <v>Full match</v>
      </c>
    </row>
    <row r="14" spans="1:5" ht="19">
      <c r="A14" s="41" t="s">
        <v>79</v>
      </c>
      <c r="B14" s="41" t="s">
        <v>79</v>
      </c>
      <c r="C14" s="41" t="s">
        <v>79</v>
      </c>
      <c r="D14" s="41" t="s">
        <v>79</v>
      </c>
      <c r="E14" s="58" t="str">
        <f t="shared" si="0"/>
        <v>Full match</v>
      </c>
    </row>
    <row r="15" spans="1:5" ht="19">
      <c r="A15" s="34" t="s">
        <v>2076</v>
      </c>
      <c r="B15" s="28" t="s">
        <v>2076</v>
      </c>
      <c r="C15" s="28" t="s">
        <v>2076</v>
      </c>
      <c r="D15" s="28" t="s">
        <v>2076</v>
      </c>
      <c r="E15" s="58"/>
    </row>
    <row r="16" spans="1:5" ht="19">
      <c r="A16" s="34" t="s">
        <v>273</v>
      </c>
      <c r="B16" s="25" t="s">
        <v>35</v>
      </c>
      <c r="C16" s="25" t="s">
        <v>35</v>
      </c>
      <c r="D16" s="25" t="s">
        <v>35</v>
      </c>
      <c r="E16" s="58" t="str">
        <f t="shared" si="0"/>
        <v>Full match</v>
      </c>
    </row>
    <row r="17" spans="1:6" ht="19">
      <c r="A17" s="34" t="s">
        <v>274</v>
      </c>
      <c r="B17" s="25" t="s">
        <v>36</v>
      </c>
      <c r="C17" s="25" t="s">
        <v>36</v>
      </c>
      <c r="D17" s="25" t="s">
        <v>36</v>
      </c>
      <c r="E17" s="58" t="str">
        <f t="shared" si="0"/>
        <v>Full match</v>
      </c>
    </row>
    <row r="18" spans="1:6" ht="19">
      <c r="A18" s="34" t="s">
        <v>275</v>
      </c>
      <c r="B18" s="25" t="s">
        <v>37</v>
      </c>
      <c r="C18" s="25" t="s">
        <v>37</v>
      </c>
      <c r="D18" s="25" t="s">
        <v>37</v>
      </c>
      <c r="E18" s="58" t="str">
        <f t="shared" si="0"/>
        <v>Full match</v>
      </c>
    </row>
    <row r="19" spans="1:6" ht="19">
      <c r="A19" s="59" t="s">
        <v>276</v>
      </c>
      <c r="B19" s="26" t="s">
        <v>0</v>
      </c>
      <c r="C19" s="26" t="s">
        <v>0</v>
      </c>
      <c r="D19" s="26" t="s">
        <v>0</v>
      </c>
      <c r="E19" s="58" t="str">
        <f t="shared" si="0"/>
        <v>Full match</v>
      </c>
    </row>
    <row r="20" spans="1:6" ht="19">
      <c r="A20" s="34" t="s">
        <v>277</v>
      </c>
      <c r="B20" s="25" t="s">
        <v>1</v>
      </c>
      <c r="C20" s="25" t="s">
        <v>1</v>
      </c>
      <c r="D20" s="25" t="s">
        <v>1</v>
      </c>
      <c r="E20" s="58" t="str">
        <f t="shared" si="0"/>
        <v>Full match</v>
      </c>
    </row>
    <row r="21" spans="1:6" ht="19">
      <c r="A21" s="34" t="s">
        <v>278</v>
      </c>
      <c r="B21" s="25" t="s">
        <v>2</v>
      </c>
      <c r="C21" s="25" t="s">
        <v>2</v>
      </c>
      <c r="D21" s="25" t="s">
        <v>2</v>
      </c>
      <c r="E21" s="58" t="str">
        <f t="shared" si="0"/>
        <v>Full match</v>
      </c>
    </row>
    <row r="22" spans="1:6" ht="19">
      <c r="A22" s="34" t="s">
        <v>279</v>
      </c>
      <c r="B22" s="25" t="s">
        <v>3</v>
      </c>
      <c r="C22" s="25" t="s">
        <v>3</v>
      </c>
      <c r="D22" s="25" t="s">
        <v>3</v>
      </c>
      <c r="E22" s="58" t="str">
        <f t="shared" si="0"/>
        <v>Full match</v>
      </c>
    </row>
    <row r="23" spans="1:6" ht="19">
      <c r="A23" s="41" t="s">
        <v>280</v>
      </c>
      <c r="B23" s="41" t="s">
        <v>4</v>
      </c>
      <c r="C23" s="41" t="s">
        <v>4</v>
      </c>
      <c r="D23" s="41" t="s">
        <v>4</v>
      </c>
      <c r="E23" s="58" t="str">
        <f t="shared" si="0"/>
        <v>Full match</v>
      </c>
    </row>
    <row r="24" spans="1:6" ht="19">
      <c r="A24" s="34"/>
      <c r="B24" s="28"/>
      <c r="C24" s="28"/>
      <c r="D24" s="28"/>
      <c r="E24" s="58"/>
    </row>
    <row r="25" spans="1:6" ht="19">
      <c r="A25" s="34" t="s">
        <v>2076</v>
      </c>
      <c r="B25" s="28" t="s">
        <v>2076</v>
      </c>
      <c r="C25" s="28" t="s">
        <v>2076</v>
      </c>
      <c r="D25" s="28" t="s">
        <v>2076</v>
      </c>
      <c r="E25" s="58"/>
    </row>
    <row r="26" spans="1:6" ht="19">
      <c r="A26" s="51" t="s">
        <v>102</v>
      </c>
      <c r="B26" t="s">
        <v>102</v>
      </c>
      <c r="C26" t="s">
        <v>102</v>
      </c>
      <c r="D26" t="s">
        <v>102</v>
      </c>
      <c r="E26" s="58" t="str">
        <f t="shared" si="0"/>
        <v>Full match</v>
      </c>
    </row>
    <row r="27" spans="1:6" ht="19">
      <c r="A27" s="51" t="s">
        <v>103</v>
      </c>
      <c r="B27" t="s">
        <v>103</v>
      </c>
      <c r="C27" t="s">
        <v>103</v>
      </c>
      <c r="D27" t="s">
        <v>103</v>
      </c>
      <c r="E27" s="58" t="str">
        <f t="shared" si="0"/>
        <v>Full match</v>
      </c>
    </row>
    <row r="28" spans="1:6" ht="19">
      <c r="A28" s="51" t="s">
        <v>80</v>
      </c>
      <c r="B28" t="s">
        <v>80</v>
      </c>
      <c r="C28" t="s">
        <v>80</v>
      </c>
      <c r="D28" t="s">
        <v>80</v>
      </c>
      <c r="E28" s="58" t="str">
        <f t="shared" si="0"/>
        <v>Full match</v>
      </c>
    </row>
    <row r="29" spans="1:6" ht="19">
      <c r="A29" s="51" t="s">
        <v>104</v>
      </c>
      <c r="B29" t="s">
        <v>104</v>
      </c>
      <c r="C29" t="s">
        <v>104</v>
      </c>
      <c r="D29" t="s">
        <v>104</v>
      </c>
      <c r="E29" s="58" t="str">
        <f t="shared" si="0"/>
        <v>Full match</v>
      </c>
    </row>
    <row r="30" spans="1:6" ht="19">
      <c r="A30" s="51" t="s">
        <v>105</v>
      </c>
      <c r="B30" t="s">
        <v>127</v>
      </c>
      <c r="C30" t="s">
        <v>105</v>
      </c>
      <c r="D30" t="s">
        <v>105</v>
      </c>
      <c r="E30" s="58" t="str">
        <f>IF(AND(A30=B30, A30=C30,A30=D30), "Full match", "mismatch")</f>
        <v>mismatch</v>
      </c>
      <c r="F30" t="s">
        <v>290</v>
      </c>
    </row>
    <row r="31" spans="1:6" ht="19">
      <c r="A31" s="51" t="s">
        <v>81</v>
      </c>
      <c r="B31" t="s">
        <v>81</v>
      </c>
      <c r="C31" t="s">
        <v>81</v>
      </c>
      <c r="D31" t="s">
        <v>81</v>
      </c>
      <c r="E31" s="58" t="str">
        <f t="shared" ref="E31:E50" si="1">IF(AND(A31=B31, A31=C31,A31=D31), "Full match", "mismatch")</f>
        <v>Full match</v>
      </c>
    </row>
    <row r="32" spans="1:6" ht="19">
      <c r="A32" s="51" t="s">
        <v>281</v>
      </c>
      <c r="B32" t="s">
        <v>50</v>
      </c>
      <c r="C32" t="s">
        <v>50</v>
      </c>
      <c r="D32" t="s">
        <v>50</v>
      </c>
      <c r="E32" s="58" t="str">
        <f t="shared" si="1"/>
        <v>Full match</v>
      </c>
    </row>
    <row r="33" spans="1:6" ht="19">
      <c r="A33" s="51" t="s">
        <v>106</v>
      </c>
      <c r="B33" t="s">
        <v>106</v>
      </c>
      <c r="C33" t="s">
        <v>106</v>
      </c>
      <c r="D33" t="s">
        <v>106</v>
      </c>
      <c r="E33" s="58" t="str">
        <f t="shared" si="1"/>
        <v>Full match</v>
      </c>
    </row>
    <row r="34" spans="1:6" ht="19">
      <c r="A34" s="51" t="s">
        <v>82</v>
      </c>
      <c r="B34" t="s">
        <v>82</v>
      </c>
      <c r="C34" t="s">
        <v>82</v>
      </c>
      <c r="D34" t="s">
        <v>82</v>
      </c>
      <c r="E34" s="58" t="str">
        <f t="shared" si="1"/>
        <v>Full match</v>
      </c>
    </row>
    <row r="35" spans="1:6" ht="19">
      <c r="A35" s="51" t="s">
        <v>107</v>
      </c>
      <c r="B35" t="s">
        <v>107</v>
      </c>
      <c r="C35" t="s">
        <v>107</v>
      </c>
      <c r="D35" t="s">
        <v>107</v>
      </c>
      <c r="E35" s="58" t="str">
        <f t="shared" si="1"/>
        <v>Full match</v>
      </c>
    </row>
    <row r="36" spans="1:6" ht="19">
      <c r="A36" s="51" t="s">
        <v>108</v>
      </c>
      <c r="B36" t="s">
        <v>108</v>
      </c>
      <c r="C36" t="s">
        <v>108</v>
      </c>
      <c r="D36" t="s">
        <v>108</v>
      </c>
      <c r="E36" s="58" t="str">
        <f t="shared" si="1"/>
        <v>Full match</v>
      </c>
    </row>
    <row r="37" spans="1:6" ht="19">
      <c r="A37" s="51" t="s">
        <v>109</v>
      </c>
      <c r="B37" t="s">
        <v>109</v>
      </c>
      <c r="C37" t="s">
        <v>109</v>
      </c>
      <c r="D37" t="s">
        <v>109</v>
      </c>
      <c r="E37" s="58" t="str">
        <f t="shared" si="1"/>
        <v>Full match</v>
      </c>
    </row>
    <row r="38" spans="1:6" ht="19">
      <c r="A38" s="51"/>
      <c r="E38" s="58"/>
    </row>
    <row r="39" spans="1:6" ht="19">
      <c r="A39" s="34" t="s">
        <v>94</v>
      </c>
      <c r="B39" s="34" t="s">
        <v>94</v>
      </c>
      <c r="C39" s="34" t="s">
        <v>94</v>
      </c>
      <c r="D39" s="34" t="s">
        <v>94</v>
      </c>
      <c r="E39" s="58" t="str">
        <f t="shared" si="1"/>
        <v>Full match</v>
      </c>
    </row>
    <row r="40" spans="1:6" ht="19">
      <c r="A40" s="34" t="s">
        <v>95</v>
      </c>
      <c r="B40" s="34" t="s">
        <v>95</v>
      </c>
      <c r="C40" s="34" t="s">
        <v>95</v>
      </c>
      <c r="D40" s="34" t="s">
        <v>95</v>
      </c>
      <c r="E40" s="58" t="str">
        <f t="shared" si="1"/>
        <v>Full match</v>
      </c>
    </row>
    <row r="41" spans="1:6" ht="19">
      <c r="A41" s="60" t="s">
        <v>282</v>
      </c>
      <c r="B41" s="34" t="s">
        <v>83</v>
      </c>
      <c r="C41" s="34" t="s">
        <v>83</v>
      </c>
      <c r="D41" s="34" t="s">
        <v>83</v>
      </c>
      <c r="E41" s="58" t="str">
        <f t="shared" si="1"/>
        <v>Full match</v>
      </c>
    </row>
    <row r="42" spans="1:6" ht="19">
      <c r="A42" s="34" t="s">
        <v>96</v>
      </c>
      <c r="B42" s="34" t="s">
        <v>96</v>
      </c>
      <c r="C42" s="34" t="s">
        <v>96</v>
      </c>
      <c r="D42" s="34" t="s">
        <v>96</v>
      </c>
      <c r="E42" s="58" t="str">
        <f t="shared" si="1"/>
        <v>Full match</v>
      </c>
    </row>
    <row r="43" spans="1:6" ht="19">
      <c r="A43" s="34" t="s">
        <v>97</v>
      </c>
      <c r="B43" s="25" t="s">
        <v>128</v>
      </c>
      <c r="C43" s="25" t="s">
        <v>97</v>
      </c>
      <c r="D43" s="25" t="s">
        <v>97</v>
      </c>
      <c r="E43" s="58" t="str">
        <f t="shared" si="1"/>
        <v>mismatch</v>
      </c>
      <c r="F43" t="s">
        <v>290</v>
      </c>
    </row>
    <row r="44" spans="1:6" ht="19">
      <c r="A44" s="60" t="s">
        <v>283</v>
      </c>
      <c r="B44" s="25" t="s">
        <v>84</v>
      </c>
      <c r="C44" s="25" t="s">
        <v>84</v>
      </c>
      <c r="D44" s="25" t="s">
        <v>84</v>
      </c>
      <c r="E44" s="58" t="str">
        <f t="shared" si="1"/>
        <v>Full match</v>
      </c>
    </row>
    <row r="45" spans="1:6" ht="19">
      <c r="A45" s="34" t="s">
        <v>284</v>
      </c>
      <c r="B45" s="25" t="s">
        <v>78</v>
      </c>
      <c r="C45" s="25" t="s">
        <v>78</v>
      </c>
      <c r="D45" s="25" t="s">
        <v>78</v>
      </c>
      <c r="E45" s="58" t="str">
        <f t="shared" si="1"/>
        <v>Full match</v>
      </c>
    </row>
    <row r="46" spans="1:6" ht="19">
      <c r="A46" s="34" t="s">
        <v>98</v>
      </c>
      <c r="B46" s="25" t="s">
        <v>98</v>
      </c>
      <c r="C46" s="25" t="s">
        <v>98</v>
      </c>
      <c r="D46" s="25" t="s">
        <v>98</v>
      </c>
      <c r="E46" s="58" t="str">
        <f t="shared" si="1"/>
        <v>Full match</v>
      </c>
    </row>
    <row r="47" spans="1:6" ht="19">
      <c r="A47" s="60" t="s">
        <v>285</v>
      </c>
      <c r="B47" s="25" t="s">
        <v>85</v>
      </c>
      <c r="C47" s="25" t="s">
        <v>85</v>
      </c>
      <c r="D47" s="25" t="s">
        <v>85</v>
      </c>
      <c r="E47" s="58" t="str">
        <f t="shared" si="1"/>
        <v>Full match</v>
      </c>
    </row>
    <row r="48" spans="1:6" ht="19">
      <c r="A48" s="34" t="s">
        <v>99</v>
      </c>
      <c r="B48" s="25" t="s">
        <v>99</v>
      </c>
      <c r="C48" s="25" t="s">
        <v>99</v>
      </c>
      <c r="D48" s="25" t="s">
        <v>99</v>
      </c>
      <c r="E48" s="58" t="str">
        <f t="shared" si="1"/>
        <v>Full match</v>
      </c>
    </row>
    <row r="49" spans="1:5" ht="19">
      <c r="A49" s="34" t="s">
        <v>100</v>
      </c>
      <c r="B49" s="25" t="s">
        <v>100</v>
      </c>
      <c r="C49" s="25" t="s">
        <v>100</v>
      </c>
      <c r="D49" s="25" t="s">
        <v>100</v>
      </c>
      <c r="E49" s="58" t="str">
        <f t="shared" si="1"/>
        <v>Full match</v>
      </c>
    </row>
    <row r="50" spans="1:5" ht="19">
      <c r="A50" s="34" t="s">
        <v>101</v>
      </c>
      <c r="B50" s="25" t="s">
        <v>101</v>
      </c>
      <c r="C50" s="25" t="s">
        <v>101</v>
      </c>
      <c r="D50" s="25" t="s">
        <v>101</v>
      </c>
      <c r="E50" s="58" t="str">
        <f t="shared" si="1"/>
        <v>Full match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52" sqref="I52"/>
    </sheetView>
  </sheetViews>
  <sheetFormatPr baseColWidth="10" defaultRowHeight="16"/>
  <cols>
    <col min="1" max="1" width="17" customWidth="1"/>
    <col min="3" max="3" width="8.83203125" bestFit="1" customWidth="1"/>
    <col min="4" max="4" width="12.5" bestFit="1" customWidth="1"/>
    <col min="5" max="5" width="9.6640625" bestFit="1" customWidth="1"/>
    <col min="6" max="6" width="11.83203125" customWidth="1"/>
    <col min="7" max="7" width="12.5" customWidth="1"/>
    <col min="8" max="8" width="7.6640625" customWidth="1"/>
  </cols>
  <sheetData>
    <row r="1" spans="1:9">
      <c r="A1" s="54" t="s">
        <v>130</v>
      </c>
    </row>
    <row r="2" spans="1:9">
      <c r="F2" t="s">
        <v>138</v>
      </c>
    </row>
    <row r="3" spans="1:9">
      <c r="A3" s="18" t="s">
        <v>134</v>
      </c>
      <c r="B3" s="18" t="s">
        <v>131</v>
      </c>
      <c r="C3" s="18" t="s">
        <v>137</v>
      </c>
      <c r="D3" s="18" t="s">
        <v>132</v>
      </c>
      <c r="E3" s="18" t="s">
        <v>133</v>
      </c>
      <c r="F3" s="18" t="s">
        <v>139</v>
      </c>
      <c r="G3" s="55" t="s">
        <v>140</v>
      </c>
      <c r="H3" s="55" t="s">
        <v>141</v>
      </c>
    </row>
    <row r="4" spans="1:9">
      <c r="A4" t="s">
        <v>135</v>
      </c>
      <c r="B4" s="53">
        <v>1</v>
      </c>
      <c r="C4" s="53">
        <v>5</v>
      </c>
      <c r="D4" s="53">
        <v>12</v>
      </c>
      <c r="E4" s="53">
        <v>12.5</v>
      </c>
      <c r="F4" s="53">
        <f>B4*D4*E4</f>
        <v>150</v>
      </c>
      <c r="G4" s="53">
        <f>F4*C4</f>
        <v>750</v>
      </c>
      <c r="H4" s="53">
        <f>G4/1000</f>
        <v>0.75</v>
      </c>
    </row>
    <row r="5" spans="1:9">
      <c r="A5" t="s">
        <v>136</v>
      </c>
      <c r="B5" s="53">
        <v>1</v>
      </c>
      <c r="C5" s="53">
        <v>5</v>
      </c>
      <c r="D5" s="53">
        <v>8</v>
      </c>
      <c r="E5" s="53">
        <v>12.5</v>
      </c>
      <c r="F5" s="53">
        <f>B5*D5*E5</f>
        <v>100</v>
      </c>
      <c r="G5" s="53">
        <f>F5*C5</f>
        <v>500</v>
      </c>
      <c r="H5" s="53">
        <f>G5/1000</f>
        <v>0.5</v>
      </c>
      <c r="I5" t="s">
        <v>142</v>
      </c>
    </row>
    <row r="7" spans="1:9">
      <c r="A7" t="s">
        <v>135</v>
      </c>
      <c r="B7" s="53">
        <v>1</v>
      </c>
      <c r="C7" s="53">
        <v>5</v>
      </c>
      <c r="D7" s="53">
        <v>12</v>
      </c>
      <c r="E7" s="53">
        <v>16</v>
      </c>
      <c r="F7" s="53">
        <f>B7*D7*E7</f>
        <v>192</v>
      </c>
      <c r="G7" s="53">
        <f>F7*C7</f>
        <v>960</v>
      </c>
      <c r="H7" s="53">
        <f>G7/1000</f>
        <v>0.96</v>
      </c>
    </row>
    <row r="8" spans="1:9">
      <c r="A8" t="s">
        <v>136</v>
      </c>
      <c r="B8" s="53">
        <v>1</v>
      </c>
      <c r="C8" s="53">
        <v>5</v>
      </c>
      <c r="D8" s="53">
        <v>8</v>
      </c>
      <c r="E8" s="53">
        <v>25</v>
      </c>
      <c r="F8" s="53">
        <f>B8*D8*E8</f>
        <v>200</v>
      </c>
      <c r="G8" s="53">
        <f>F8*C8</f>
        <v>1000</v>
      </c>
      <c r="H8" s="53">
        <f>G8/1000</f>
        <v>1</v>
      </c>
    </row>
    <row r="10" spans="1:9">
      <c r="A10" t="s">
        <v>135</v>
      </c>
      <c r="B10" s="53">
        <v>1</v>
      </c>
      <c r="C10" s="53">
        <v>5</v>
      </c>
      <c r="D10" s="53">
        <v>12</v>
      </c>
      <c r="E10" s="53">
        <v>25</v>
      </c>
      <c r="F10" s="53">
        <f>B10*D10*E10</f>
        <v>300</v>
      </c>
      <c r="G10" s="53">
        <f>F10*C10</f>
        <v>1500</v>
      </c>
      <c r="H10" s="53">
        <f>G10/1000</f>
        <v>1.5</v>
      </c>
    </row>
    <row r="11" spans="1:9">
      <c r="A11" t="s">
        <v>136</v>
      </c>
      <c r="B11" s="53">
        <v>1</v>
      </c>
      <c r="C11" s="53">
        <v>5</v>
      </c>
      <c r="D11" s="53">
        <v>8</v>
      </c>
      <c r="E11" s="53">
        <v>25</v>
      </c>
      <c r="F11" s="53">
        <f>B11*D11*E11</f>
        <v>200</v>
      </c>
      <c r="G11" s="53">
        <f>F11*C11</f>
        <v>1000</v>
      </c>
      <c r="H11" s="53">
        <f>G11/1000</f>
        <v>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Design_1</vt:lpstr>
      <vt:lpstr>Design_2</vt:lpstr>
      <vt:lpstr>Design_3</vt:lpstr>
      <vt:lpstr>Design_4</vt:lpstr>
      <vt:lpstr>internal_indexes_for_96wells</vt:lpstr>
      <vt:lpstr>i5_Adapters</vt:lpstr>
      <vt:lpstr>i7_Adapters</vt:lpstr>
      <vt:lpstr>comparison_of_indexes</vt:lpstr>
      <vt:lpstr>Concentration_Calcs</vt:lpstr>
      <vt:lpstr>iTru_i5_primers</vt:lpstr>
      <vt:lpstr>iTru_i7_primers</vt:lpstr>
      <vt:lpstr>Library_prep_costs</vt:lpstr>
      <vt:lpstr>internal_indexes_for_96wells!indexes</vt:lpstr>
    </vt:vector>
  </TitlesOfParts>
  <Company>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Glenn</dc:creator>
  <cp:lastModifiedBy>Natalia Juliana Bayona Vasquez</cp:lastModifiedBy>
  <dcterms:created xsi:type="dcterms:W3CDTF">2013-07-01T04:33:40Z</dcterms:created>
  <dcterms:modified xsi:type="dcterms:W3CDTF">2019-07-18T18:53:19Z</dcterms:modified>
</cp:coreProperties>
</file>