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rk\Google Drive\Workshops\20181109 MBA Case Competition 2018\"/>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0" i="1" l="1"/>
  <c r="F38" i="1"/>
  <c r="F33" i="1"/>
  <c r="C33" i="1" s="1"/>
  <c r="H33" i="1"/>
  <c r="J33" i="1"/>
  <c r="L33" i="1"/>
  <c r="N33" i="1"/>
  <c r="F31" i="1"/>
  <c r="H31" i="1"/>
  <c r="J31" i="1"/>
  <c r="L31" i="1"/>
  <c r="M34" i="1" l="1"/>
  <c r="N34" i="1" s="1"/>
  <c r="N31" i="1"/>
  <c r="G41" i="1"/>
  <c r="F41" i="1" s="1"/>
  <c r="K34" i="1"/>
  <c r="L34" i="1" s="1"/>
  <c r="I34" i="1"/>
  <c r="G34" i="1"/>
  <c r="H34" i="1" s="1"/>
  <c r="E34" i="1"/>
  <c r="F34" i="1" s="1"/>
  <c r="J34" i="1" l="1"/>
  <c r="C31" i="1"/>
  <c r="C34" i="1"/>
  <c r="C21" i="1"/>
  <c r="E21" i="1"/>
  <c r="G21" i="1"/>
  <c r="H16" i="1"/>
  <c r="F16" i="1"/>
  <c r="D16" i="1"/>
  <c r="D9" i="1"/>
  <c r="F9" i="1"/>
  <c r="H9" i="1"/>
</calcChain>
</file>

<file path=xl/sharedStrings.xml><?xml version="1.0" encoding="utf-8"?>
<sst xmlns="http://schemas.openxmlformats.org/spreadsheetml/2006/main" count="29" uniqueCount="23">
  <si>
    <t>Sony Playstation</t>
  </si>
  <si>
    <t>Part of Other Products</t>
  </si>
  <si>
    <t>Other Products</t>
  </si>
  <si>
    <t>millions of Yen</t>
  </si>
  <si>
    <t>Sales and Operating Revenue</t>
  </si>
  <si>
    <t>1994 release, became the highest source of revenue from 1996-1997</t>
  </si>
  <si>
    <t>Restructuring Expense</t>
  </si>
  <si>
    <t>2004-2006</t>
  </si>
  <si>
    <t>in 2005 was personnel-related cost, 12,000 people left through early retirement program</t>
  </si>
  <si>
    <t>Notes</t>
  </si>
  <si>
    <t>in 2006 was personnel-related cost, 5,700 people left through early retirement program</t>
  </si>
  <si>
    <t>Total Restructuring</t>
  </si>
  <si>
    <t>Electronics restructuring</t>
  </si>
  <si>
    <t>  Due to the worldwide market shrinkage and demand shift from CRT televisions to plasma and LCD panel televisions, Sony has been implementing a worldwide plan to rationalize CRT and CRT television production facilities and has been downsizing its business over several years. In the fiscal year ended March 31, 2006, as part of this restructuring program, Sony recorded a non-cash impairment charge of 25.5 billion yen for CRT TV display manufacturing facilities located in the U.S. The impairment charge was calculated as the difference between the carrying value of the asset group and the present value of estimated future cash flows. The charge was recorded in loss on sale, disposal or impairment of assets, net in the consolidated statements of income.</t>
  </si>
  <si>
    <t>Operating Income</t>
  </si>
  <si>
    <t>Add back: restructuring</t>
  </si>
  <si>
    <t>Adjusted Oper Income</t>
  </si>
  <si>
    <t>Revenue</t>
  </si>
  <si>
    <t>Ave Growth</t>
  </si>
  <si>
    <t>loss on sale of disposal of CRT</t>
  </si>
  <si>
    <t>Profit Margin</t>
  </si>
  <si>
    <t>5-Year Ave</t>
  </si>
  <si>
    <t>Gross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</si>
</sst>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7"/>
      <color rgb="FF000000"/>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3" fontId="0" fillId="0" borderId="0" xfId="0" applyNumberFormat="1"/>
    <xf numFmtId="164" fontId="0" fillId="0" borderId="0" xfId="1" applyNumberFormat="1" applyFont="1"/>
    <xf numFmtId="0" fontId="0" fillId="0" borderId="0" xfId="0" applyAlignment="1">
      <alignment horizontal="center"/>
    </xf>
    <xf numFmtId="9" fontId="0" fillId="0" borderId="0" xfId="2" applyFont="1"/>
    <xf numFmtId="0" fontId="2" fillId="0" borderId="0" xfId="0" applyFont="1"/>
    <xf numFmtId="0" fontId="3" fillId="0" borderId="0" xfId="0" applyFont="1"/>
    <xf numFmtId="0" fontId="4" fillId="0" borderId="0" xfId="0" applyFont="1"/>
    <xf numFmtId="10" fontId="0" fillId="0" borderId="0" xfId="2" applyNumberFormat="1" applyFont="1"/>
    <xf numFmtId="2" fontId="0" fillId="0" borderId="0" xfId="0" applyNumberFormat="1"/>
    <xf numFmtId="0" fontId="0" fillId="0" borderId="0" xfId="0" applyBorder="1"/>
    <xf numFmtId="2" fontId="0" fillId="0" borderId="0" xfId="0" applyNumberFormat="1" applyBorder="1"/>
    <xf numFmtId="10" fontId="0" fillId="0" borderId="0" xfId="2" applyNumberFormat="1"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41"/>
  <sheetViews>
    <sheetView tabSelected="1" topLeftCell="A22" zoomScaleNormal="100" workbookViewId="0">
      <selection activeCell="E40" sqref="E40"/>
    </sheetView>
  </sheetViews>
  <sheetFormatPr defaultRowHeight="14.5" x14ac:dyDescent="0.35"/>
  <cols>
    <col min="2" max="2" width="12.453125" customWidth="1"/>
    <col min="3" max="4" width="10.81640625" customWidth="1"/>
    <col min="5" max="5" width="9.90625" customWidth="1"/>
    <col min="6" max="6" width="12.54296875" customWidth="1"/>
    <col min="7" max="7" width="12.54296875" bestFit="1" customWidth="1"/>
  </cols>
  <sheetData>
    <row r="6" spans="1:8" x14ac:dyDescent="0.35">
      <c r="A6" s="5" t="s">
        <v>0</v>
      </c>
      <c r="B6" s="5"/>
      <c r="C6" s="5" t="s">
        <v>5</v>
      </c>
    </row>
    <row r="7" spans="1:8" x14ac:dyDescent="0.35">
      <c r="A7" t="s">
        <v>1</v>
      </c>
    </row>
    <row r="8" spans="1:8" x14ac:dyDescent="0.35">
      <c r="A8" t="s">
        <v>3</v>
      </c>
      <c r="C8" s="3">
        <v>1997</v>
      </c>
      <c r="E8" s="3">
        <v>1996</v>
      </c>
      <c r="F8" s="3"/>
      <c r="G8" s="3">
        <v>1995</v>
      </c>
      <c r="H8" s="3"/>
    </row>
    <row r="9" spans="1:8" x14ac:dyDescent="0.35">
      <c r="A9" t="s">
        <v>2</v>
      </c>
      <c r="C9" s="2">
        <v>1500378</v>
      </c>
      <c r="D9" s="4">
        <f>+C9/C10</f>
        <v>0.26493775354777055</v>
      </c>
      <c r="E9" s="2">
        <v>1098849</v>
      </c>
      <c r="F9" s="4">
        <f>+E9/E10</f>
        <v>0.23926694559576184</v>
      </c>
      <c r="G9" s="1">
        <v>777031</v>
      </c>
      <c r="H9" s="4">
        <f>+G9/G10</f>
        <v>0.19471616052090635</v>
      </c>
    </row>
    <row r="10" spans="1:8" x14ac:dyDescent="0.35">
      <c r="A10" t="s">
        <v>4</v>
      </c>
      <c r="C10" s="1">
        <v>5663134</v>
      </c>
      <c r="E10" s="1">
        <v>4592565</v>
      </c>
      <c r="G10" s="1">
        <v>3990583</v>
      </c>
    </row>
    <row r="12" spans="1:8" x14ac:dyDescent="0.35">
      <c r="A12" s="5" t="s">
        <v>6</v>
      </c>
      <c r="C12" t="s">
        <v>7</v>
      </c>
    </row>
    <row r="14" spans="1:8" x14ac:dyDescent="0.35">
      <c r="A14" t="s">
        <v>3</v>
      </c>
      <c r="C14">
        <v>2006</v>
      </c>
      <c r="E14">
        <v>2005</v>
      </c>
      <c r="G14">
        <v>2004</v>
      </c>
    </row>
    <row r="16" spans="1:8" x14ac:dyDescent="0.35">
      <c r="A16" t="s">
        <v>12</v>
      </c>
      <c r="C16" s="1">
        <v>125800</v>
      </c>
      <c r="D16" s="4">
        <f>+C16/C17</f>
        <v>0.90050107372942023</v>
      </c>
      <c r="E16" s="1">
        <v>83200</v>
      </c>
      <c r="F16" s="4">
        <f>+E16/E17</f>
        <v>0.9244444444444444</v>
      </c>
      <c r="G16" s="1">
        <v>145700</v>
      </c>
      <c r="H16" s="4">
        <f>+G16/G17</f>
        <v>0.8667459845330161</v>
      </c>
    </row>
    <row r="17" spans="1:15" x14ac:dyDescent="0.35">
      <c r="A17" t="s">
        <v>11</v>
      </c>
      <c r="C17" s="1">
        <v>139700</v>
      </c>
      <c r="E17" s="1">
        <v>90000</v>
      </c>
      <c r="G17" s="1">
        <v>168100</v>
      </c>
    </row>
    <row r="19" spans="1:15" x14ac:dyDescent="0.35">
      <c r="A19" t="s">
        <v>14</v>
      </c>
      <c r="C19" s="1">
        <v>191300</v>
      </c>
      <c r="E19" s="1">
        <v>113900</v>
      </c>
      <c r="G19" s="1">
        <v>98900</v>
      </c>
    </row>
    <row r="20" spans="1:15" x14ac:dyDescent="0.35">
      <c r="A20" t="s">
        <v>15</v>
      </c>
      <c r="C20" s="1">
        <v>139700</v>
      </c>
      <c r="E20" s="1">
        <v>90000</v>
      </c>
      <c r="G20" s="1">
        <v>168100</v>
      </c>
    </row>
    <row r="21" spans="1:15" x14ac:dyDescent="0.35">
      <c r="A21" t="s">
        <v>16</v>
      </c>
      <c r="C21" s="1">
        <f>+C19+C20</f>
        <v>331000</v>
      </c>
      <c r="E21" s="1">
        <f>+E19+E20</f>
        <v>203900</v>
      </c>
      <c r="G21" s="1">
        <f>+G19+G20</f>
        <v>267000</v>
      </c>
    </row>
    <row r="22" spans="1:15" x14ac:dyDescent="0.35">
      <c r="A22" s="7" t="s">
        <v>19</v>
      </c>
      <c r="E22" s="1"/>
      <c r="G22" s="1"/>
    </row>
    <row r="24" spans="1:15" x14ac:dyDescent="0.35">
      <c r="A24" t="s">
        <v>9</v>
      </c>
    </row>
    <row r="25" spans="1:15" x14ac:dyDescent="0.35">
      <c r="A25" s="1">
        <v>53600</v>
      </c>
      <c r="B25" t="s">
        <v>8</v>
      </c>
    </row>
    <row r="26" spans="1:15" x14ac:dyDescent="0.35">
      <c r="A26" s="1">
        <v>48300</v>
      </c>
      <c r="B26" t="s">
        <v>10</v>
      </c>
    </row>
    <row r="27" spans="1:15" x14ac:dyDescent="0.35">
      <c r="A27" t="s">
        <v>12</v>
      </c>
    </row>
    <row r="28" spans="1:15" x14ac:dyDescent="0.35">
      <c r="A28" s="6" t="s">
        <v>13</v>
      </c>
    </row>
    <row r="30" spans="1:15" x14ac:dyDescent="0.35">
      <c r="A30" s="5" t="s">
        <v>18</v>
      </c>
      <c r="C30" s="5" t="s">
        <v>21</v>
      </c>
      <c r="E30">
        <v>2017</v>
      </c>
      <c r="G30">
        <v>2016</v>
      </c>
      <c r="I30">
        <v>2015</v>
      </c>
      <c r="K30">
        <v>2014</v>
      </c>
      <c r="M30">
        <v>2013</v>
      </c>
      <c r="O30">
        <v>2012</v>
      </c>
    </row>
    <row r="31" spans="1:15" x14ac:dyDescent="0.35">
      <c r="A31" t="s">
        <v>17</v>
      </c>
      <c r="C31" s="9">
        <f>(F31+H31+J31+L31+N31)/5</f>
        <v>1.0343679680148798</v>
      </c>
      <c r="E31" s="10">
        <v>7603250</v>
      </c>
      <c r="F31" s="11">
        <f>1+(E31-G31)/G31</f>
        <v>0.93801136778607486</v>
      </c>
      <c r="G31" s="10">
        <v>8105712</v>
      </c>
      <c r="H31" s="11">
        <f>1+(G31-I31)/I31</f>
        <v>0.98659084602014635</v>
      </c>
      <c r="I31" s="10">
        <v>8215880</v>
      </c>
      <c r="J31" s="11">
        <f>1+(I31-K31)/K31</f>
        <v>1.0577570022708118</v>
      </c>
      <c r="K31" s="10">
        <v>7767266</v>
      </c>
      <c r="L31" s="11">
        <f>1+(K31-M31)/M31</f>
        <v>1.1421020692851527</v>
      </c>
      <c r="M31" s="10">
        <v>6800851</v>
      </c>
      <c r="N31" s="11">
        <f>1+(M31-O31)/O31</f>
        <v>1.0473785547122132</v>
      </c>
      <c r="O31" s="10">
        <v>6493212</v>
      </c>
    </row>
    <row r="32" spans="1:15" x14ac:dyDescent="0.35">
      <c r="A32" t="s">
        <v>22</v>
      </c>
      <c r="E32">
        <v>25.5</v>
      </c>
      <c r="G32">
        <v>25.1</v>
      </c>
      <c r="I32">
        <v>25</v>
      </c>
      <c r="K32">
        <v>23.3</v>
      </c>
      <c r="M32">
        <v>21.5</v>
      </c>
      <c r="O32">
        <v>21.1</v>
      </c>
    </row>
    <row r="33" spans="1:15" x14ac:dyDescent="0.35">
      <c r="A33" t="s">
        <v>14</v>
      </c>
      <c r="C33" s="9">
        <f>(F33+H33+J33+L33+N33)/5</f>
        <v>10.082652721550561</v>
      </c>
      <c r="E33" s="10">
        <v>434140</v>
      </c>
      <c r="F33" s="11">
        <f>1+(E33-G33)/G33</f>
        <v>1.2801580514846813</v>
      </c>
      <c r="G33" s="10">
        <v>339130</v>
      </c>
      <c r="H33" s="11">
        <f>1+(G33-I33)/I33</f>
        <v>1.3769819518038044</v>
      </c>
      <c r="I33" s="10">
        <v>246285</v>
      </c>
      <c r="J33" s="11">
        <f>1+(I33-K33)/K33</f>
        <v>2.9840067850003029</v>
      </c>
      <c r="K33" s="10">
        <v>82535</v>
      </c>
      <c r="L33" s="11">
        <f>1+(K33-M33)/M33</f>
        <v>45.125751776927281</v>
      </c>
      <c r="M33" s="10">
        <v>1829</v>
      </c>
      <c r="N33" s="11">
        <f>1+(M33-O33)/O33</f>
        <v>-0.35363495746326379</v>
      </c>
      <c r="O33" s="10">
        <v>-5172</v>
      </c>
    </row>
    <row r="34" spans="1:15" x14ac:dyDescent="0.35">
      <c r="A34" t="s">
        <v>20</v>
      </c>
      <c r="C34" s="9">
        <f>(F34+H34+J34+L34+N34)/5</f>
        <v>9.0190703118918254</v>
      </c>
      <c r="E34" s="10">
        <f>+E33/E31</f>
        <v>5.7099266760924604E-2</v>
      </c>
      <c r="F34" s="11">
        <f>1+(E34-G34)/G34</f>
        <v>1.364757502359649</v>
      </c>
      <c r="G34" s="10">
        <f>+G33/G31</f>
        <v>4.1838397416537866E-2</v>
      </c>
      <c r="H34" s="11">
        <f>1+(G34-I34)/I34</f>
        <v>1.3956970687073316</v>
      </c>
      <c r="I34" s="10">
        <f>+I33/I31</f>
        <v>2.9976703651952073E-2</v>
      </c>
      <c r="J34" s="11">
        <f>1+(I34-K34)/K34</f>
        <v>2.8210702255756122</v>
      </c>
      <c r="K34" s="10">
        <f>+K33/K31</f>
        <v>1.0626004053421114E-2</v>
      </c>
      <c r="L34" s="11">
        <f>1+(K34-M34)/M34</f>
        <v>39.511137393500839</v>
      </c>
      <c r="M34" s="10">
        <f>+M33/M31</f>
        <v>2.6893693156929919E-4</v>
      </c>
      <c r="N34" s="11">
        <f>1+(M34-O34)/O34</f>
        <v>2.6893693156930798E-3</v>
      </c>
      <c r="O34" s="10">
        <v>0.1</v>
      </c>
    </row>
    <row r="37" spans="1:15" x14ac:dyDescent="0.35">
      <c r="E37">
        <v>2018</v>
      </c>
      <c r="G37">
        <v>2017</v>
      </c>
    </row>
    <row r="38" spans="1:15" x14ac:dyDescent="0.35">
      <c r="A38" t="s">
        <v>17</v>
      </c>
      <c r="E38">
        <v>8543982</v>
      </c>
      <c r="F38" s="9">
        <f>1+(E38-G38)/G38</f>
        <v>1.1237276164797949</v>
      </c>
      <c r="G38" s="10">
        <v>7603250</v>
      </c>
    </row>
    <row r="39" spans="1:15" x14ac:dyDescent="0.35">
      <c r="E39">
        <v>27.1</v>
      </c>
      <c r="G39">
        <v>25.5</v>
      </c>
    </row>
    <row r="40" spans="1:15" x14ac:dyDescent="0.35">
      <c r="A40" t="s">
        <v>14</v>
      </c>
      <c r="E40">
        <v>730363</v>
      </c>
      <c r="F40" s="9">
        <f>1+(E40-G40)/G40</f>
        <v>1.6823213709863176</v>
      </c>
      <c r="G40" s="10">
        <v>434140</v>
      </c>
    </row>
    <row r="41" spans="1:15" x14ac:dyDescent="0.35">
      <c r="A41" t="s">
        <v>20</v>
      </c>
      <c r="E41" s="8">
        <v>8.5000000000000006E-2</v>
      </c>
      <c r="F41" s="9">
        <f>1+(E41-G41)/G41</f>
        <v>1.4886355783848528</v>
      </c>
      <c r="G41" s="12">
        <f>+G40/G38</f>
        <v>5.7099266760924604E-2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Jason Ngo</dc:creator>
  <cp:lastModifiedBy>Clark Jason Ngo</cp:lastModifiedBy>
  <dcterms:created xsi:type="dcterms:W3CDTF">2018-11-07T22:30:18Z</dcterms:created>
  <dcterms:modified xsi:type="dcterms:W3CDTF">2018-11-08T06:19:19Z</dcterms:modified>
</cp:coreProperties>
</file>