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N:\Projects\2024\02\MicroPylomon\"/>
    </mc:Choice>
  </mc:AlternateContent>
  <xr:revisionPtr revIDLastSave="0" documentId="13_ncr:1_{CE43ADEB-F3D1-496A-99DB-E5207C6890B2}" xr6:coauthVersionLast="47" xr6:coauthVersionMax="47" xr10:uidLastSave="{00000000-0000-0000-0000-000000000000}"/>
  <bookViews>
    <workbookView xWindow="-110" yWindow="-110" windowWidth="38620" windowHeight="21220" activeTab="2" xr2:uid="{3CDAC927-86FC-4EB2-9BB9-8CED10487D14}"/>
  </bookViews>
  <sheets>
    <sheet name="initial power to speed calcs" sheetId="1" r:id="rId1"/>
    <sheet name="single component linest" sheetId="2" r:id="rId2"/>
    <sheet name="two component linest"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9" i="3" l="1"/>
  <c r="P9" i="3"/>
  <c r="Q9" i="3"/>
  <c r="R9" i="3"/>
  <c r="S9" i="3"/>
  <c r="T9" i="3"/>
  <c r="U9" i="3"/>
  <c r="W9" i="3"/>
  <c r="X9" i="3"/>
  <c r="Y9" i="3"/>
  <c r="Z9" i="3"/>
  <c r="AA9" i="3"/>
  <c r="AB9" i="3"/>
  <c r="AC9" i="3"/>
  <c r="O10" i="3"/>
  <c r="P10" i="3"/>
  <c r="Q10" i="3"/>
  <c r="R10" i="3"/>
  <c r="S10" i="3"/>
  <c r="T10" i="3"/>
  <c r="U10" i="3"/>
  <c r="W10" i="3"/>
  <c r="X10" i="3"/>
  <c r="Y10" i="3"/>
  <c r="Z10" i="3"/>
  <c r="AA10" i="3"/>
  <c r="AB10" i="3"/>
  <c r="AC10" i="3"/>
  <c r="O11" i="3"/>
  <c r="P11" i="3"/>
  <c r="Q11" i="3"/>
  <c r="R11" i="3"/>
  <c r="S11" i="3"/>
  <c r="T11" i="3"/>
  <c r="U11" i="3"/>
  <c r="W11" i="3"/>
  <c r="X11" i="3"/>
  <c r="Y11" i="3"/>
  <c r="Z11" i="3"/>
  <c r="AA11" i="3"/>
  <c r="AB11" i="3"/>
  <c r="AC11" i="3"/>
  <c r="O12" i="3"/>
  <c r="P12" i="3"/>
  <c r="Q12" i="3"/>
  <c r="R12" i="3"/>
  <c r="S12" i="3"/>
  <c r="T12" i="3"/>
  <c r="U12" i="3"/>
  <c r="W12" i="3"/>
  <c r="X12" i="3"/>
  <c r="Y12" i="3"/>
  <c r="Z12" i="3"/>
  <c r="AA12" i="3"/>
  <c r="AB12" i="3"/>
  <c r="AC12" i="3"/>
  <c r="O13" i="3"/>
  <c r="P13" i="3"/>
  <c r="Q13" i="3"/>
  <c r="R13" i="3"/>
  <c r="S13" i="3"/>
  <c r="T13" i="3"/>
  <c r="U13" i="3"/>
  <c r="W13" i="3"/>
  <c r="X13" i="3"/>
  <c r="Y13" i="3"/>
  <c r="Z13" i="3"/>
  <c r="AA13" i="3"/>
  <c r="AB13" i="3"/>
  <c r="AC13" i="3"/>
  <c r="O14" i="3"/>
  <c r="P14" i="3"/>
  <c r="Q14" i="3"/>
  <c r="R14" i="3"/>
  <c r="S14" i="3"/>
  <c r="T14" i="3"/>
  <c r="U14" i="3"/>
  <c r="W14" i="3"/>
  <c r="X14" i="3"/>
  <c r="Y14" i="3"/>
  <c r="Z14" i="3"/>
  <c r="AA14" i="3"/>
  <c r="AB14" i="3"/>
  <c r="AC14" i="3"/>
  <c r="O15" i="3"/>
  <c r="P15" i="3"/>
  <c r="Q15" i="3"/>
  <c r="R15" i="3"/>
  <c r="S15" i="3"/>
  <c r="T15" i="3"/>
  <c r="U15" i="3"/>
  <c r="W15" i="3"/>
  <c r="X15" i="3"/>
  <c r="Y15" i="3"/>
  <c r="Z15" i="3"/>
  <c r="AA15" i="3"/>
  <c r="AB15" i="3"/>
  <c r="AC15" i="3"/>
  <c r="O16" i="3"/>
  <c r="P16" i="3"/>
  <c r="Q16" i="3"/>
  <c r="R16" i="3"/>
  <c r="S16" i="3"/>
  <c r="T16" i="3"/>
  <c r="U16" i="3"/>
  <c r="W16" i="3"/>
  <c r="X16" i="3"/>
  <c r="Y16" i="3"/>
  <c r="Z16" i="3"/>
  <c r="AA16" i="3"/>
  <c r="AB16" i="3"/>
  <c r="AC16" i="3"/>
  <c r="O17" i="3"/>
  <c r="P17" i="3"/>
  <c r="Q17" i="3"/>
  <c r="R17" i="3"/>
  <c r="S17" i="3"/>
  <c r="T17" i="3"/>
  <c r="U17" i="3"/>
  <c r="W17" i="3"/>
  <c r="X17" i="3"/>
  <c r="Y17" i="3"/>
  <c r="Z17" i="3"/>
  <c r="AA17" i="3"/>
  <c r="AB17" i="3"/>
  <c r="AC17" i="3"/>
  <c r="O18" i="3"/>
  <c r="P18" i="3"/>
  <c r="Q18" i="3"/>
  <c r="R18" i="3"/>
  <c r="S18" i="3"/>
  <c r="T18" i="3"/>
  <c r="U18" i="3"/>
  <c r="W18" i="3"/>
  <c r="X18" i="3"/>
  <c r="Y18" i="3"/>
  <c r="Z18" i="3"/>
  <c r="AA18" i="3"/>
  <c r="AB18" i="3"/>
  <c r="AC18" i="3"/>
  <c r="O19" i="3"/>
  <c r="P19" i="3"/>
  <c r="Q19" i="3"/>
  <c r="R19" i="3"/>
  <c r="S19" i="3"/>
  <c r="T19" i="3"/>
  <c r="U19" i="3"/>
  <c r="W19" i="3"/>
  <c r="X19" i="3"/>
  <c r="Y19" i="3"/>
  <c r="Z19" i="3"/>
  <c r="AA19" i="3"/>
  <c r="AB19" i="3"/>
  <c r="AC19" i="3"/>
  <c r="O20" i="3"/>
  <c r="P20" i="3"/>
  <c r="Q20" i="3"/>
  <c r="R20" i="3"/>
  <c r="S20" i="3"/>
  <c r="T20" i="3"/>
  <c r="U20" i="3"/>
  <c r="W20" i="3"/>
  <c r="X20" i="3"/>
  <c r="Y20" i="3"/>
  <c r="Z20" i="3"/>
  <c r="AA20" i="3"/>
  <c r="AB20" i="3"/>
  <c r="AC20" i="3"/>
  <c r="O21" i="3"/>
  <c r="P21" i="3"/>
  <c r="Q21" i="3"/>
  <c r="R21" i="3"/>
  <c r="S21" i="3"/>
  <c r="T21" i="3"/>
  <c r="U21" i="3"/>
  <c r="W21" i="3"/>
  <c r="X21" i="3"/>
  <c r="Y21" i="3"/>
  <c r="Z21" i="3"/>
  <c r="AA21" i="3"/>
  <c r="AB21" i="3"/>
  <c r="AC21" i="3"/>
  <c r="O22" i="3"/>
  <c r="P22" i="3"/>
  <c r="Q22" i="3"/>
  <c r="R22" i="3"/>
  <c r="S22" i="3"/>
  <c r="T22" i="3"/>
  <c r="U22" i="3"/>
  <c r="W22" i="3"/>
  <c r="X22" i="3"/>
  <c r="Y22" i="3"/>
  <c r="Z22" i="3"/>
  <c r="AA22" i="3"/>
  <c r="AB22" i="3"/>
  <c r="AC22" i="3"/>
  <c r="O23" i="3"/>
  <c r="P23" i="3"/>
  <c r="Q23" i="3"/>
  <c r="R23" i="3"/>
  <c r="S23" i="3"/>
  <c r="T23" i="3"/>
  <c r="U23" i="3"/>
  <c r="W23" i="3"/>
  <c r="X23" i="3"/>
  <c r="Y23" i="3"/>
  <c r="Z23" i="3"/>
  <c r="AA23" i="3"/>
  <c r="AB23" i="3"/>
  <c r="AC23" i="3"/>
  <c r="O24" i="3"/>
  <c r="P24" i="3"/>
  <c r="Q24" i="3"/>
  <c r="R24" i="3"/>
  <c r="S24" i="3"/>
  <c r="T24" i="3"/>
  <c r="U24" i="3"/>
  <c r="W24" i="3"/>
  <c r="X24" i="3"/>
  <c r="Y24" i="3"/>
  <c r="Z24" i="3"/>
  <c r="AA24" i="3"/>
  <c r="AB24" i="3"/>
  <c r="AC24" i="3"/>
  <c r="O25" i="3"/>
  <c r="P25" i="3"/>
  <c r="Q25" i="3"/>
  <c r="R25" i="3"/>
  <c r="S25" i="3"/>
  <c r="T25" i="3"/>
  <c r="U25" i="3"/>
  <c r="W25" i="3"/>
  <c r="X25" i="3"/>
  <c r="Y25" i="3"/>
  <c r="Z25" i="3"/>
  <c r="AA25" i="3"/>
  <c r="AB25" i="3"/>
  <c r="AC25" i="3"/>
  <c r="O26" i="3"/>
  <c r="P26" i="3"/>
  <c r="Q26" i="3"/>
  <c r="R26" i="3"/>
  <c r="S26" i="3"/>
  <c r="T26" i="3"/>
  <c r="U26" i="3"/>
  <c r="W26" i="3"/>
  <c r="X26" i="3"/>
  <c r="Y26" i="3"/>
  <c r="Z26" i="3"/>
  <c r="AA26" i="3"/>
  <c r="AB26" i="3"/>
  <c r="AC26" i="3"/>
  <c r="O27" i="3"/>
  <c r="P27" i="3"/>
  <c r="Q27" i="3"/>
  <c r="R27" i="3"/>
  <c r="S27" i="3"/>
  <c r="T27" i="3"/>
  <c r="U27" i="3"/>
  <c r="W27" i="3"/>
  <c r="X27" i="3"/>
  <c r="Y27" i="3"/>
  <c r="Z27" i="3"/>
  <c r="AA27" i="3"/>
  <c r="AB27" i="3"/>
  <c r="AC27" i="3"/>
  <c r="O28" i="3"/>
  <c r="P28" i="3"/>
  <c r="Q28" i="3"/>
  <c r="R28" i="3"/>
  <c r="S28" i="3"/>
  <c r="T28" i="3"/>
  <c r="U28" i="3"/>
  <c r="W28" i="3"/>
  <c r="X28" i="3"/>
  <c r="Y28" i="3"/>
  <c r="Z28" i="3"/>
  <c r="AA28" i="3"/>
  <c r="AB28" i="3"/>
  <c r="AC28" i="3"/>
  <c r="O29" i="3"/>
  <c r="P29" i="3"/>
  <c r="Q29" i="3"/>
  <c r="R29" i="3"/>
  <c r="S29" i="3"/>
  <c r="T29" i="3"/>
  <c r="U29" i="3"/>
  <c r="W29" i="3"/>
  <c r="X29" i="3"/>
  <c r="Y29" i="3"/>
  <c r="Z29" i="3"/>
  <c r="AA29" i="3"/>
  <c r="AB29" i="3"/>
  <c r="AC29" i="3"/>
  <c r="O30" i="3"/>
  <c r="P30" i="3"/>
  <c r="Q30" i="3"/>
  <c r="R30" i="3"/>
  <c r="S30" i="3"/>
  <c r="T30" i="3"/>
  <c r="U30" i="3"/>
  <c r="W30" i="3"/>
  <c r="X30" i="3"/>
  <c r="Y30" i="3"/>
  <c r="Z30" i="3"/>
  <c r="AA30" i="3"/>
  <c r="AB30" i="3"/>
  <c r="AC30" i="3"/>
  <c r="O31" i="3"/>
  <c r="P31" i="3"/>
  <c r="Q31" i="3"/>
  <c r="R31" i="3"/>
  <c r="S31" i="3"/>
  <c r="T31" i="3"/>
  <c r="U31" i="3"/>
  <c r="W31" i="3"/>
  <c r="X31" i="3"/>
  <c r="Y31" i="3"/>
  <c r="Z31" i="3"/>
  <c r="AA31" i="3"/>
  <c r="AB31" i="3"/>
  <c r="AC31" i="3"/>
  <c r="O32" i="3"/>
  <c r="P32" i="3"/>
  <c r="Q32" i="3"/>
  <c r="R32" i="3"/>
  <c r="S32" i="3"/>
  <c r="T32" i="3"/>
  <c r="U32" i="3"/>
  <c r="W32" i="3"/>
  <c r="X32" i="3"/>
  <c r="Y32" i="3"/>
  <c r="Z32" i="3"/>
  <c r="AA32" i="3"/>
  <c r="AB32" i="3"/>
  <c r="AC32" i="3"/>
  <c r="O33" i="3"/>
  <c r="P33" i="3"/>
  <c r="Q33" i="3"/>
  <c r="R33" i="3"/>
  <c r="S33" i="3"/>
  <c r="T33" i="3"/>
  <c r="U33" i="3"/>
  <c r="W33" i="3"/>
  <c r="X33" i="3"/>
  <c r="Y33" i="3"/>
  <c r="Z33" i="3"/>
  <c r="AA33" i="3"/>
  <c r="AB33" i="3"/>
  <c r="AC33" i="3"/>
  <c r="O34" i="3"/>
  <c r="P34" i="3"/>
  <c r="Q34" i="3"/>
  <c r="R34" i="3"/>
  <c r="S34" i="3"/>
  <c r="T34" i="3"/>
  <c r="U34" i="3"/>
  <c r="W34" i="3"/>
  <c r="X34" i="3"/>
  <c r="Y34" i="3"/>
  <c r="Z34" i="3"/>
  <c r="AA34" i="3"/>
  <c r="AB34" i="3"/>
  <c r="AC34" i="3"/>
  <c r="O35" i="3"/>
  <c r="P35" i="3"/>
  <c r="Q35" i="3"/>
  <c r="R35" i="3"/>
  <c r="S35" i="3"/>
  <c r="T35" i="3"/>
  <c r="U35" i="3"/>
  <c r="W35" i="3"/>
  <c r="X35" i="3"/>
  <c r="Y35" i="3"/>
  <c r="Z35" i="3"/>
  <c r="AA35" i="3"/>
  <c r="AB35" i="3"/>
  <c r="AC35" i="3"/>
  <c r="O36" i="3"/>
  <c r="P36" i="3"/>
  <c r="Q36" i="3"/>
  <c r="R36" i="3"/>
  <c r="S36" i="3"/>
  <c r="T36" i="3"/>
  <c r="U36" i="3"/>
  <c r="W36" i="3"/>
  <c r="X36" i="3"/>
  <c r="Y36" i="3"/>
  <c r="Z36" i="3"/>
  <c r="AA36" i="3"/>
  <c r="AB36" i="3"/>
  <c r="AC36" i="3"/>
  <c r="O37" i="3"/>
  <c r="P37" i="3"/>
  <c r="Q37" i="3"/>
  <c r="R37" i="3"/>
  <c r="S37" i="3"/>
  <c r="T37" i="3"/>
  <c r="U37" i="3"/>
  <c r="W37" i="3"/>
  <c r="X37" i="3"/>
  <c r="Y37" i="3"/>
  <c r="Z37" i="3"/>
  <c r="AA37" i="3"/>
  <c r="AB37" i="3"/>
  <c r="AC37" i="3"/>
  <c r="O38" i="3"/>
  <c r="P38" i="3"/>
  <c r="Q38" i="3"/>
  <c r="R38" i="3"/>
  <c r="S38" i="3"/>
  <c r="T38" i="3"/>
  <c r="U38" i="3"/>
  <c r="W38" i="3"/>
  <c r="X38" i="3"/>
  <c r="Y38" i="3"/>
  <c r="Z38" i="3"/>
  <c r="AA38" i="3"/>
  <c r="AB38" i="3"/>
  <c r="AC38" i="3"/>
  <c r="O39" i="3"/>
  <c r="P39" i="3"/>
  <c r="Q39" i="3"/>
  <c r="R39" i="3"/>
  <c r="S39" i="3"/>
  <c r="T39" i="3"/>
  <c r="U39" i="3"/>
  <c r="W39" i="3"/>
  <c r="X39" i="3"/>
  <c r="Y39" i="3"/>
  <c r="Z39" i="3"/>
  <c r="AA39" i="3"/>
  <c r="AB39" i="3"/>
  <c r="AC39" i="3"/>
  <c r="O40" i="3"/>
  <c r="P40" i="3"/>
  <c r="Q40" i="3"/>
  <c r="R40" i="3"/>
  <c r="S40" i="3"/>
  <c r="T40" i="3"/>
  <c r="U40" i="3"/>
  <c r="W40" i="3"/>
  <c r="X40" i="3"/>
  <c r="Y40" i="3"/>
  <c r="Z40" i="3"/>
  <c r="AA40" i="3"/>
  <c r="AB40" i="3"/>
  <c r="AC40" i="3"/>
  <c r="O41" i="3"/>
  <c r="P41" i="3"/>
  <c r="Q41" i="3"/>
  <c r="R41" i="3"/>
  <c r="S41" i="3"/>
  <c r="T41" i="3"/>
  <c r="U41" i="3"/>
  <c r="W41" i="3"/>
  <c r="X41" i="3"/>
  <c r="Y41" i="3"/>
  <c r="Z41" i="3"/>
  <c r="AA41" i="3"/>
  <c r="AB41" i="3"/>
  <c r="AC41" i="3"/>
  <c r="O42" i="3"/>
  <c r="P42" i="3"/>
  <c r="Q42" i="3"/>
  <c r="R42" i="3"/>
  <c r="S42" i="3"/>
  <c r="T42" i="3"/>
  <c r="U42" i="3"/>
  <c r="W42" i="3"/>
  <c r="X42" i="3"/>
  <c r="Y42" i="3"/>
  <c r="Z42" i="3"/>
  <c r="AA42" i="3"/>
  <c r="AB42" i="3"/>
  <c r="AC42" i="3"/>
  <c r="O43" i="3"/>
  <c r="P43" i="3"/>
  <c r="Q43" i="3"/>
  <c r="R43" i="3"/>
  <c r="S43" i="3"/>
  <c r="T43" i="3"/>
  <c r="U43" i="3"/>
  <c r="W43" i="3"/>
  <c r="X43" i="3"/>
  <c r="Y43" i="3"/>
  <c r="Z43" i="3"/>
  <c r="AA43" i="3"/>
  <c r="AB43" i="3"/>
  <c r="AC43" i="3"/>
  <c r="O44" i="3"/>
  <c r="P44" i="3"/>
  <c r="Q44" i="3"/>
  <c r="R44" i="3"/>
  <c r="S44" i="3"/>
  <c r="T44" i="3"/>
  <c r="U44" i="3"/>
  <c r="W44" i="3"/>
  <c r="X44" i="3"/>
  <c r="Y44" i="3"/>
  <c r="Z44" i="3"/>
  <c r="AA44" i="3"/>
  <c r="AB44" i="3"/>
  <c r="AC44" i="3"/>
  <c r="O45" i="3"/>
  <c r="P45" i="3"/>
  <c r="Q45" i="3"/>
  <c r="R45" i="3"/>
  <c r="S45" i="3"/>
  <c r="T45" i="3"/>
  <c r="U45" i="3"/>
  <c r="W45" i="3"/>
  <c r="X45" i="3"/>
  <c r="Y45" i="3"/>
  <c r="Z45" i="3"/>
  <c r="AA45" i="3"/>
  <c r="AB45" i="3"/>
  <c r="AC45" i="3"/>
  <c r="O46" i="3"/>
  <c r="P46" i="3"/>
  <c r="Q46" i="3"/>
  <c r="R46" i="3"/>
  <c r="S46" i="3"/>
  <c r="T46" i="3"/>
  <c r="U46" i="3"/>
  <c r="W46" i="3"/>
  <c r="X46" i="3"/>
  <c r="Y46" i="3"/>
  <c r="Z46" i="3"/>
  <c r="AA46" i="3"/>
  <c r="AB46" i="3"/>
  <c r="AC46" i="3"/>
  <c r="O47" i="3"/>
  <c r="P47" i="3"/>
  <c r="Q47" i="3"/>
  <c r="R47" i="3"/>
  <c r="S47" i="3"/>
  <c r="T47" i="3"/>
  <c r="U47" i="3"/>
  <c r="W47" i="3"/>
  <c r="X47" i="3"/>
  <c r="Y47" i="3"/>
  <c r="Z47" i="3"/>
  <c r="AA47" i="3"/>
  <c r="AB47" i="3"/>
  <c r="AC47" i="3"/>
  <c r="O48" i="3"/>
  <c r="P48" i="3"/>
  <c r="Q48" i="3"/>
  <c r="R48" i="3"/>
  <c r="S48" i="3"/>
  <c r="T48" i="3"/>
  <c r="U48" i="3"/>
  <c r="W48" i="3"/>
  <c r="X48" i="3"/>
  <c r="Y48" i="3"/>
  <c r="Z48" i="3"/>
  <c r="AA48" i="3"/>
  <c r="AB48" i="3"/>
  <c r="AC48" i="3"/>
  <c r="O49" i="3"/>
  <c r="P49" i="3"/>
  <c r="Q49" i="3"/>
  <c r="R49" i="3"/>
  <c r="S49" i="3"/>
  <c r="T49" i="3"/>
  <c r="U49" i="3"/>
  <c r="W49" i="3"/>
  <c r="X49" i="3"/>
  <c r="Y49" i="3"/>
  <c r="Z49" i="3"/>
  <c r="AA49" i="3"/>
  <c r="AB49" i="3"/>
  <c r="AC49" i="3"/>
  <c r="O50" i="3"/>
  <c r="P50" i="3"/>
  <c r="Q50" i="3"/>
  <c r="R50" i="3"/>
  <c r="S50" i="3"/>
  <c r="T50" i="3"/>
  <c r="U50" i="3"/>
  <c r="W50" i="3"/>
  <c r="X50" i="3"/>
  <c r="Y50" i="3"/>
  <c r="Z50" i="3"/>
  <c r="AA50" i="3"/>
  <c r="AB50" i="3"/>
  <c r="AC50" i="3"/>
  <c r="O51" i="3"/>
  <c r="P51" i="3"/>
  <c r="Q51" i="3"/>
  <c r="R51" i="3"/>
  <c r="S51" i="3"/>
  <c r="T51" i="3"/>
  <c r="U51" i="3"/>
  <c r="W51" i="3"/>
  <c r="X51" i="3"/>
  <c r="Y51" i="3"/>
  <c r="Z51" i="3"/>
  <c r="AA51" i="3"/>
  <c r="AB51" i="3"/>
  <c r="AC51" i="3"/>
  <c r="O52" i="3"/>
  <c r="P52" i="3"/>
  <c r="Q52" i="3"/>
  <c r="R52" i="3"/>
  <c r="S52" i="3"/>
  <c r="T52" i="3"/>
  <c r="U52" i="3"/>
  <c r="W52" i="3"/>
  <c r="X52" i="3"/>
  <c r="Y52" i="3"/>
  <c r="Z52" i="3"/>
  <c r="AA52" i="3"/>
  <c r="AB52" i="3"/>
  <c r="AC52" i="3"/>
  <c r="O53" i="3"/>
  <c r="P53" i="3"/>
  <c r="Q53" i="3"/>
  <c r="R53" i="3"/>
  <c r="S53" i="3"/>
  <c r="T53" i="3"/>
  <c r="U53" i="3"/>
  <c r="W53" i="3"/>
  <c r="X53" i="3"/>
  <c r="Y53" i="3"/>
  <c r="Z53" i="3"/>
  <c r="AA53" i="3"/>
  <c r="AB53" i="3"/>
  <c r="AC53" i="3"/>
  <c r="O54" i="3"/>
  <c r="P54" i="3"/>
  <c r="Q54" i="3"/>
  <c r="R54" i="3"/>
  <c r="S54" i="3"/>
  <c r="T54" i="3"/>
  <c r="U54" i="3"/>
  <c r="W54" i="3"/>
  <c r="X54" i="3"/>
  <c r="Y54" i="3"/>
  <c r="Z54" i="3"/>
  <c r="AA54" i="3"/>
  <c r="AB54" i="3"/>
  <c r="AC54" i="3"/>
  <c r="O55" i="3"/>
  <c r="P55" i="3"/>
  <c r="Q55" i="3"/>
  <c r="R55" i="3"/>
  <c r="S55" i="3"/>
  <c r="T55" i="3"/>
  <c r="U55" i="3"/>
  <c r="W55" i="3"/>
  <c r="X55" i="3"/>
  <c r="Y55" i="3"/>
  <c r="Z55" i="3"/>
  <c r="AA55" i="3"/>
  <c r="AB55" i="3"/>
  <c r="AC55" i="3"/>
  <c r="O56" i="3"/>
  <c r="P56" i="3"/>
  <c r="Q56" i="3"/>
  <c r="R56" i="3"/>
  <c r="S56" i="3"/>
  <c r="T56" i="3"/>
  <c r="U56" i="3"/>
  <c r="W56" i="3"/>
  <c r="X56" i="3"/>
  <c r="Y56" i="3"/>
  <c r="Z56" i="3"/>
  <c r="AA56" i="3"/>
  <c r="AB56" i="3"/>
  <c r="AC56" i="3"/>
  <c r="O57" i="3"/>
  <c r="P57" i="3"/>
  <c r="Q57" i="3"/>
  <c r="R57" i="3"/>
  <c r="S57" i="3"/>
  <c r="T57" i="3"/>
  <c r="U57" i="3"/>
  <c r="W57" i="3"/>
  <c r="X57" i="3"/>
  <c r="Y57" i="3"/>
  <c r="Z57" i="3"/>
  <c r="AA57" i="3"/>
  <c r="AB57" i="3"/>
  <c r="AC57" i="3"/>
  <c r="O58" i="3"/>
  <c r="P58" i="3"/>
  <c r="Q58" i="3"/>
  <c r="R58" i="3"/>
  <c r="S58" i="3"/>
  <c r="T58" i="3"/>
  <c r="U58" i="3"/>
  <c r="W58" i="3"/>
  <c r="X58" i="3"/>
  <c r="Y58" i="3"/>
  <c r="Z58" i="3"/>
  <c r="AA58" i="3"/>
  <c r="AB58" i="3"/>
  <c r="AC58" i="3"/>
  <c r="O59" i="3"/>
  <c r="P59" i="3"/>
  <c r="Q59" i="3"/>
  <c r="R59" i="3"/>
  <c r="S59" i="3"/>
  <c r="T59" i="3"/>
  <c r="U59" i="3"/>
  <c r="W59" i="3"/>
  <c r="X59" i="3"/>
  <c r="Y59" i="3"/>
  <c r="Z59" i="3"/>
  <c r="AA59" i="3"/>
  <c r="AB59" i="3"/>
  <c r="AC59" i="3"/>
  <c r="O60" i="3"/>
  <c r="P60" i="3"/>
  <c r="Q60" i="3"/>
  <c r="R60" i="3"/>
  <c r="S60" i="3"/>
  <c r="T60" i="3"/>
  <c r="U60" i="3"/>
  <c r="W60" i="3"/>
  <c r="X60" i="3"/>
  <c r="Y60" i="3"/>
  <c r="Z60" i="3"/>
  <c r="AA60" i="3"/>
  <c r="AB60" i="3"/>
  <c r="AC60" i="3"/>
  <c r="O61" i="3"/>
  <c r="P61" i="3"/>
  <c r="Q61" i="3"/>
  <c r="R61" i="3"/>
  <c r="S61" i="3"/>
  <c r="T61" i="3"/>
  <c r="U61" i="3"/>
  <c r="W61" i="3"/>
  <c r="X61" i="3"/>
  <c r="Y61" i="3"/>
  <c r="Z61" i="3"/>
  <c r="AA61" i="3"/>
  <c r="AB61" i="3"/>
  <c r="AC61" i="3"/>
  <c r="O62" i="3"/>
  <c r="P62" i="3"/>
  <c r="Q62" i="3"/>
  <c r="R62" i="3"/>
  <c r="S62" i="3"/>
  <c r="T62" i="3"/>
  <c r="U62" i="3"/>
  <c r="W62" i="3"/>
  <c r="X62" i="3"/>
  <c r="Y62" i="3"/>
  <c r="Z62" i="3"/>
  <c r="AA62" i="3"/>
  <c r="AB62" i="3"/>
  <c r="AC62" i="3"/>
  <c r="O63" i="3"/>
  <c r="P63" i="3"/>
  <c r="Q63" i="3"/>
  <c r="R63" i="3"/>
  <c r="S63" i="3"/>
  <c r="T63" i="3"/>
  <c r="U63" i="3"/>
  <c r="W63" i="3"/>
  <c r="X63" i="3"/>
  <c r="Y63" i="3"/>
  <c r="Z63" i="3"/>
  <c r="AA63" i="3"/>
  <c r="AB63" i="3"/>
  <c r="AC63" i="3"/>
  <c r="O64" i="3"/>
  <c r="P64" i="3"/>
  <c r="Q64" i="3"/>
  <c r="R64" i="3"/>
  <c r="S64" i="3"/>
  <c r="T64" i="3"/>
  <c r="U64" i="3"/>
  <c r="W64" i="3"/>
  <c r="X64" i="3"/>
  <c r="Y64" i="3"/>
  <c r="Z64" i="3"/>
  <c r="AA64" i="3"/>
  <c r="AB64" i="3"/>
  <c r="AC64" i="3"/>
  <c r="O65" i="3"/>
  <c r="P65" i="3"/>
  <c r="Q65" i="3"/>
  <c r="R65" i="3"/>
  <c r="S65" i="3"/>
  <c r="T65" i="3"/>
  <c r="U65" i="3"/>
  <c r="W65" i="3"/>
  <c r="X65" i="3"/>
  <c r="Y65" i="3"/>
  <c r="Z65" i="3"/>
  <c r="AA65" i="3"/>
  <c r="AB65" i="3"/>
  <c r="AC65" i="3"/>
  <c r="O66" i="3"/>
  <c r="P66" i="3"/>
  <c r="Q66" i="3"/>
  <c r="R66" i="3"/>
  <c r="S66" i="3"/>
  <c r="T66" i="3"/>
  <c r="U66" i="3"/>
  <c r="W66" i="3"/>
  <c r="X66" i="3"/>
  <c r="Y66" i="3"/>
  <c r="Z66" i="3"/>
  <c r="AA66" i="3"/>
  <c r="AB66" i="3"/>
  <c r="AC66" i="3"/>
  <c r="O67" i="3"/>
  <c r="P67" i="3"/>
  <c r="Q67" i="3"/>
  <c r="R67" i="3"/>
  <c r="S67" i="3"/>
  <c r="T67" i="3"/>
  <c r="U67" i="3"/>
  <c r="W67" i="3"/>
  <c r="X67" i="3"/>
  <c r="Y67" i="3"/>
  <c r="Z67" i="3"/>
  <c r="AA67" i="3"/>
  <c r="AB67" i="3"/>
  <c r="AC67" i="3"/>
  <c r="O68" i="3"/>
  <c r="P68" i="3"/>
  <c r="Q68" i="3"/>
  <c r="R68" i="3"/>
  <c r="S68" i="3"/>
  <c r="T68" i="3"/>
  <c r="U68" i="3"/>
  <c r="W68" i="3"/>
  <c r="X68" i="3"/>
  <c r="Y68" i="3"/>
  <c r="Z68" i="3"/>
  <c r="AA68" i="3"/>
  <c r="AB68" i="3"/>
  <c r="AC68" i="3"/>
  <c r="O69" i="3"/>
  <c r="P69" i="3"/>
  <c r="Q69" i="3"/>
  <c r="R69" i="3"/>
  <c r="S69" i="3"/>
  <c r="T69" i="3"/>
  <c r="U69" i="3"/>
  <c r="W69" i="3"/>
  <c r="X69" i="3"/>
  <c r="Y69" i="3"/>
  <c r="Z69" i="3"/>
  <c r="AA69" i="3"/>
  <c r="AB69" i="3"/>
  <c r="AC69" i="3"/>
  <c r="O70" i="3"/>
  <c r="P70" i="3"/>
  <c r="Q70" i="3"/>
  <c r="R70" i="3"/>
  <c r="S70" i="3"/>
  <c r="T70" i="3"/>
  <c r="U70" i="3"/>
  <c r="W70" i="3"/>
  <c r="X70" i="3"/>
  <c r="Y70" i="3"/>
  <c r="Z70" i="3"/>
  <c r="AA70" i="3"/>
  <c r="AB70" i="3"/>
  <c r="AC70" i="3"/>
  <c r="O71" i="3"/>
  <c r="P71" i="3"/>
  <c r="Q71" i="3"/>
  <c r="R71" i="3"/>
  <c r="S71" i="3"/>
  <c r="T71" i="3"/>
  <c r="U71" i="3"/>
  <c r="W71" i="3"/>
  <c r="X71" i="3"/>
  <c r="Y71" i="3"/>
  <c r="Z71" i="3"/>
  <c r="AA71" i="3"/>
  <c r="AB71" i="3"/>
  <c r="AC71" i="3"/>
  <c r="O72" i="3"/>
  <c r="P72" i="3"/>
  <c r="Q72" i="3"/>
  <c r="R72" i="3"/>
  <c r="S72" i="3"/>
  <c r="T72" i="3"/>
  <c r="U72" i="3"/>
  <c r="W72" i="3"/>
  <c r="X72" i="3"/>
  <c r="Y72" i="3"/>
  <c r="Z72" i="3"/>
  <c r="AA72" i="3"/>
  <c r="AB72" i="3"/>
  <c r="AC72" i="3"/>
  <c r="O73" i="3"/>
  <c r="P73" i="3"/>
  <c r="Q73" i="3"/>
  <c r="R73" i="3"/>
  <c r="S73" i="3"/>
  <c r="T73" i="3"/>
  <c r="U73" i="3"/>
  <c r="W73" i="3"/>
  <c r="X73" i="3"/>
  <c r="Y73" i="3"/>
  <c r="Z73" i="3"/>
  <c r="AA73" i="3"/>
  <c r="AB73" i="3"/>
  <c r="AC73" i="3"/>
  <c r="O74" i="3"/>
  <c r="P74" i="3"/>
  <c r="Q74" i="3"/>
  <c r="R74" i="3"/>
  <c r="S74" i="3"/>
  <c r="T74" i="3"/>
  <c r="U74" i="3"/>
  <c r="W74" i="3"/>
  <c r="X74" i="3"/>
  <c r="Y74" i="3"/>
  <c r="Z74" i="3"/>
  <c r="AA74" i="3"/>
  <c r="AB74" i="3"/>
  <c r="AC74" i="3"/>
  <c r="O75" i="3"/>
  <c r="P75" i="3"/>
  <c r="Q75" i="3"/>
  <c r="R75" i="3"/>
  <c r="S75" i="3"/>
  <c r="T75" i="3"/>
  <c r="U75" i="3"/>
  <c r="W75" i="3"/>
  <c r="X75" i="3"/>
  <c r="Y75" i="3"/>
  <c r="Z75" i="3"/>
  <c r="AA75" i="3"/>
  <c r="AB75" i="3"/>
  <c r="AC75" i="3"/>
  <c r="O76" i="3"/>
  <c r="P76" i="3"/>
  <c r="Q76" i="3"/>
  <c r="R76" i="3"/>
  <c r="S76" i="3"/>
  <c r="T76" i="3"/>
  <c r="U76" i="3"/>
  <c r="W76" i="3"/>
  <c r="X76" i="3"/>
  <c r="Y76" i="3"/>
  <c r="Z76" i="3"/>
  <c r="AA76" i="3"/>
  <c r="AB76" i="3"/>
  <c r="AC76" i="3"/>
  <c r="O77" i="3"/>
  <c r="P77" i="3"/>
  <c r="Q77" i="3"/>
  <c r="R77" i="3"/>
  <c r="S77" i="3"/>
  <c r="T77" i="3"/>
  <c r="U77" i="3"/>
  <c r="W77" i="3"/>
  <c r="X77" i="3"/>
  <c r="Y77" i="3"/>
  <c r="Z77" i="3"/>
  <c r="AA77" i="3"/>
  <c r="AB77" i="3"/>
  <c r="AC77" i="3"/>
  <c r="O78" i="3"/>
  <c r="P78" i="3"/>
  <c r="Q78" i="3"/>
  <c r="R78" i="3"/>
  <c r="S78" i="3"/>
  <c r="T78" i="3"/>
  <c r="U78" i="3"/>
  <c r="W78" i="3"/>
  <c r="X78" i="3"/>
  <c r="Y78" i="3"/>
  <c r="Z78" i="3"/>
  <c r="AA78" i="3"/>
  <c r="AB78" i="3"/>
  <c r="AC78" i="3"/>
  <c r="O79" i="3"/>
  <c r="P79" i="3"/>
  <c r="Q79" i="3"/>
  <c r="R79" i="3"/>
  <c r="S79" i="3"/>
  <c r="T79" i="3"/>
  <c r="U79" i="3"/>
  <c r="W79" i="3"/>
  <c r="X79" i="3"/>
  <c r="Y79" i="3"/>
  <c r="Z79" i="3"/>
  <c r="AA79" i="3"/>
  <c r="AB79" i="3"/>
  <c r="AC79" i="3"/>
  <c r="O80" i="3"/>
  <c r="P80" i="3"/>
  <c r="Q80" i="3"/>
  <c r="R80" i="3"/>
  <c r="S80" i="3"/>
  <c r="T80" i="3"/>
  <c r="U80" i="3"/>
  <c r="W80" i="3"/>
  <c r="X80" i="3"/>
  <c r="Y80" i="3"/>
  <c r="Z80" i="3"/>
  <c r="AA80" i="3"/>
  <c r="AB80" i="3"/>
  <c r="AC80" i="3"/>
  <c r="O81" i="3"/>
  <c r="P81" i="3"/>
  <c r="Q81" i="3"/>
  <c r="R81" i="3"/>
  <c r="S81" i="3"/>
  <c r="T81" i="3"/>
  <c r="U81" i="3"/>
  <c r="W81" i="3"/>
  <c r="X81" i="3"/>
  <c r="Y81" i="3"/>
  <c r="Z81" i="3"/>
  <c r="AA81" i="3"/>
  <c r="AB81" i="3"/>
  <c r="AC81" i="3"/>
  <c r="O82" i="3"/>
  <c r="P82" i="3"/>
  <c r="Q82" i="3"/>
  <c r="R82" i="3"/>
  <c r="S82" i="3"/>
  <c r="T82" i="3"/>
  <c r="U82" i="3"/>
  <c r="W82" i="3"/>
  <c r="X82" i="3"/>
  <c r="Y82" i="3"/>
  <c r="Z82" i="3"/>
  <c r="AA82" i="3"/>
  <c r="AB82" i="3"/>
  <c r="AC82" i="3"/>
  <c r="O83" i="3"/>
  <c r="P83" i="3"/>
  <c r="Q83" i="3"/>
  <c r="R83" i="3"/>
  <c r="S83" i="3"/>
  <c r="T83" i="3"/>
  <c r="U83" i="3"/>
  <c r="W83" i="3"/>
  <c r="X83" i="3"/>
  <c r="Y83" i="3"/>
  <c r="Z83" i="3"/>
  <c r="AA83" i="3"/>
  <c r="AB83" i="3"/>
  <c r="AC83" i="3"/>
  <c r="O84" i="3"/>
  <c r="P84" i="3"/>
  <c r="Q84" i="3"/>
  <c r="R84" i="3"/>
  <c r="S84" i="3"/>
  <c r="T84" i="3"/>
  <c r="U84" i="3"/>
  <c r="W84" i="3"/>
  <c r="X84" i="3"/>
  <c r="Y84" i="3"/>
  <c r="Z84" i="3"/>
  <c r="AA84" i="3"/>
  <c r="AB84" i="3"/>
  <c r="AC84" i="3"/>
  <c r="O85" i="3"/>
  <c r="P85" i="3"/>
  <c r="Q85" i="3"/>
  <c r="R85" i="3"/>
  <c r="S85" i="3"/>
  <c r="T85" i="3"/>
  <c r="U85" i="3"/>
  <c r="W85" i="3"/>
  <c r="X85" i="3"/>
  <c r="Y85" i="3"/>
  <c r="Z85" i="3"/>
  <c r="AA85" i="3"/>
  <c r="AB85" i="3"/>
  <c r="AC85" i="3"/>
  <c r="O86" i="3"/>
  <c r="P86" i="3"/>
  <c r="Q86" i="3"/>
  <c r="R86" i="3"/>
  <c r="S86" i="3"/>
  <c r="T86" i="3"/>
  <c r="U86" i="3"/>
  <c r="W86" i="3"/>
  <c r="X86" i="3"/>
  <c r="Y86" i="3"/>
  <c r="Z86" i="3"/>
  <c r="AA86" i="3"/>
  <c r="AB86" i="3"/>
  <c r="AC86" i="3"/>
  <c r="O87" i="3"/>
  <c r="P87" i="3"/>
  <c r="Q87" i="3"/>
  <c r="R87" i="3"/>
  <c r="S87" i="3"/>
  <c r="T87" i="3"/>
  <c r="U87" i="3"/>
  <c r="W87" i="3"/>
  <c r="X87" i="3"/>
  <c r="Y87" i="3"/>
  <c r="Z87" i="3"/>
  <c r="AA87" i="3"/>
  <c r="AB87" i="3"/>
  <c r="AC87" i="3"/>
  <c r="O88" i="3"/>
  <c r="P88" i="3"/>
  <c r="Q88" i="3"/>
  <c r="R88" i="3"/>
  <c r="S88" i="3"/>
  <c r="T88" i="3"/>
  <c r="U88" i="3"/>
  <c r="W88" i="3"/>
  <c r="X88" i="3"/>
  <c r="Y88" i="3"/>
  <c r="Z88" i="3"/>
  <c r="AA88" i="3"/>
  <c r="AB88" i="3"/>
  <c r="AC88" i="3"/>
  <c r="O89" i="3"/>
  <c r="P89" i="3"/>
  <c r="Q89" i="3"/>
  <c r="R89" i="3"/>
  <c r="S89" i="3"/>
  <c r="T89" i="3"/>
  <c r="U89" i="3"/>
  <c r="W89" i="3"/>
  <c r="X89" i="3"/>
  <c r="Y89" i="3"/>
  <c r="Z89" i="3"/>
  <c r="AA89" i="3"/>
  <c r="AB89" i="3"/>
  <c r="AC89" i="3"/>
  <c r="O90" i="3"/>
  <c r="P90" i="3"/>
  <c r="Q90" i="3"/>
  <c r="R90" i="3"/>
  <c r="S90" i="3"/>
  <c r="T90" i="3"/>
  <c r="U90" i="3"/>
  <c r="W90" i="3"/>
  <c r="X90" i="3"/>
  <c r="Y90" i="3"/>
  <c r="Z90" i="3"/>
  <c r="AA90" i="3"/>
  <c r="AB90" i="3"/>
  <c r="AC90" i="3"/>
  <c r="O91" i="3"/>
  <c r="P91" i="3"/>
  <c r="Q91" i="3"/>
  <c r="R91" i="3"/>
  <c r="S91" i="3"/>
  <c r="T91" i="3"/>
  <c r="U91" i="3"/>
  <c r="W91" i="3"/>
  <c r="X91" i="3"/>
  <c r="Y91" i="3"/>
  <c r="Z91" i="3"/>
  <c r="AA91" i="3"/>
  <c r="AB91" i="3"/>
  <c r="AC91" i="3"/>
  <c r="O92" i="3"/>
  <c r="P92" i="3"/>
  <c r="Q92" i="3"/>
  <c r="R92" i="3"/>
  <c r="S92" i="3"/>
  <c r="T92" i="3"/>
  <c r="U92" i="3"/>
  <c r="W92" i="3"/>
  <c r="X92" i="3"/>
  <c r="Y92" i="3"/>
  <c r="Z92" i="3"/>
  <c r="AA92" i="3"/>
  <c r="AB92" i="3"/>
  <c r="AC92" i="3"/>
  <c r="O93" i="3"/>
  <c r="P93" i="3"/>
  <c r="Q93" i="3"/>
  <c r="R93" i="3"/>
  <c r="S93" i="3"/>
  <c r="T93" i="3"/>
  <c r="U93" i="3"/>
  <c r="W93" i="3"/>
  <c r="X93" i="3"/>
  <c r="Y93" i="3"/>
  <c r="Z93" i="3"/>
  <c r="AA93" i="3"/>
  <c r="AB93" i="3"/>
  <c r="AC93" i="3"/>
  <c r="O94" i="3"/>
  <c r="P94" i="3"/>
  <c r="Q94" i="3"/>
  <c r="R94" i="3"/>
  <c r="S94" i="3"/>
  <c r="T94" i="3"/>
  <c r="U94" i="3"/>
  <c r="W94" i="3"/>
  <c r="X94" i="3"/>
  <c r="Y94" i="3"/>
  <c r="Z94" i="3"/>
  <c r="AA94" i="3"/>
  <c r="AB94" i="3"/>
  <c r="AC94" i="3"/>
  <c r="O95" i="3"/>
  <c r="P95" i="3"/>
  <c r="Q95" i="3"/>
  <c r="R95" i="3"/>
  <c r="S95" i="3"/>
  <c r="T95" i="3"/>
  <c r="U95" i="3"/>
  <c r="W95" i="3"/>
  <c r="X95" i="3"/>
  <c r="Y95" i="3"/>
  <c r="Z95" i="3"/>
  <c r="AA95" i="3"/>
  <c r="AB95" i="3"/>
  <c r="AC95" i="3"/>
  <c r="O96" i="3"/>
  <c r="P96" i="3"/>
  <c r="Q96" i="3"/>
  <c r="R96" i="3"/>
  <c r="S96" i="3"/>
  <c r="T96" i="3"/>
  <c r="U96" i="3"/>
  <c r="W96" i="3"/>
  <c r="X96" i="3"/>
  <c r="Y96" i="3"/>
  <c r="Z96" i="3"/>
  <c r="AA96" i="3"/>
  <c r="AB96" i="3"/>
  <c r="AC96" i="3"/>
  <c r="O97" i="3"/>
  <c r="P97" i="3"/>
  <c r="Q97" i="3"/>
  <c r="R97" i="3"/>
  <c r="S97" i="3"/>
  <c r="T97" i="3"/>
  <c r="U97" i="3"/>
  <c r="W97" i="3"/>
  <c r="X97" i="3"/>
  <c r="Y97" i="3"/>
  <c r="Z97" i="3"/>
  <c r="AA97" i="3"/>
  <c r="AB97" i="3"/>
  <c r="AC97" i="3"/>
  <c r="O98" i="3"/>
  <c r="P98" i="3"/>
  <c r="Q98" i="3"/>
  <c r="R98" i="3"/>
  <c r="S98" i="3"/>
  <c r="T98" i="3"/>
  <c r="U98" i="3"/>
  <c r="W98" i="3"/>
  <c r="X98" i="3"/>
  <c r="Y98" i="3"/>
  <c r="Z98" i="3"/>
  <c r="AA98" i="3"/>
  <c r="AB98" i="3"/>
  <c r="AC98" i="3"/>
  <c r="O99" i="3"/>
  <c r="P99" i="3"/>
  <c r="Q99" i="3"/>
  <c r="R99" i="3"/>
  <c r="S99" i="3"/>
  <c r="T99" i="3"/>
  <c r="U99" i="3"/>
  <c r="W99" i="3"/>
  <c r="X99" i="3"/>
  <c r="Y99" i="3"/>
  <c r="Z99" i="3"/>
  <c r="AA99" i="3"/>
  <c r="AB99" i="3"/>
  <c r="AC99" i="3"/>
  <c r="O100" i="3"/>
  <c r="P100" i="3"/>
  <c r="Q100" i="3"/>
  <c r="R100" i="3"/>
  <c r="S100" i="3"/>
  <c r="T100" i="3"/>
  <c r="U100" i="3"/>
  <c r="W100" i="3"/>
  <c r="X100" i="3"/>
  <c r="Y100" i="3"/>
  <c r="Z100" i="3"/>
  <c r="AA100" i="3"/>
  <c r="AB100" i="3"/>
  <c r="AC100" i="3"/>
  <c r="O101" i="3"/>
  <c r="P101" i="3"/>
  <c r="Q101" i="3"/>
  <c r="R101" i="3"/>
  <c r="S101" i="3"/>
  <c r="T101" i="3"/>
  <c r="U101" i="3"/>
  <c r="W101" i="3"/>
  <c r="X101" i="3"/>
  <c r="Y101" i="3"/>
  <c r="Z101" i="3"/>
  <c r="AA101" i="3"/>
  <c r="AB101" i="3"/>
  <c r="AC101" i="3"/>
  <c r="O102" i="3"/>
  <c r="P102" i="3"/>
  <c r="Q102" i="3"/>
  <c r="R102" i="3"/>
  <c r="S102" i="3"/>
  <c r="T102" i="3"/>
  <c r="U102" i="3"/>
  <c r="W102" i="3"/>
  <c r="X102" i="3"/>
  <c r="Y102" i="3"/>
  <c r="Z102" i="3"/>
  <c r="AA102" i="3"/>
  <c r="AB102" i="3"/>
  <c r="AC102" i="3"/>
  <c r="O103" i="3"/>
  <c r="P103" i="3"/>
  <c r="Q103" i="3"/>
  <c r="R103" i="3"/>
  <c r="S103" i="3"/>
  <c r="T103" i="3"/>
  <c r="U103" i="3"/>
  <c r="W103" i="3"/>
  <c r="X103" i="3"/>
  <c r="Y103" i="3"/>
  <c r="Z103" i="3"/>
  <c r="AA103" i="3"/>
  <c r="AB103" i="3"/>
  <c r="AC103" i="3"/>
  <c r="O104" i="3"/>
  <c r="P104" i="3"/>
  <c r="Q104" i="3"/>
  <c r="R104" i="3"/>
  <c r="S104" i="3"/>
  <c r="T104" i="3"/>
  <c r="U104" i="3"/>
  <c r="W104" i="3"/>
  <c r="X104" i="3"/>
  <c r="Y104" i="3"/>
  <c r="Z104" i="3"/>
  <c r="AA104" i="3"/>
  <c r="AB104" i="3"/>
  <c r="AC104" i="3"/>
  <c r="O105" i="3"/>
  <c r="P105" i="3"/>
  <c r="Q105" i="3"/>
  <c r="R105" i="3"/>
  <c r="S105" i="3"/>
  <c r="T105" i="3"/>
  <c r="U105" i="3"/>
  <c r="W105" i="3"/>
  <c r="X105" i="3"/>
  <c r="Y105" i="3"/>
  <c r="Z105" i="3"/>
  <c r="AA105" i="3"/>
  <c r="AB105" i="3"/>
  <c r="AC105" i="3"/>
  <c r="O106" i="3"/>
  <c r="P106" i="3"/>
  <c r="Q106" i="3"/>
  <c r="R106" i="3"/>
  <c r="S106" i="3"/>
  <c r="T106" i="3"/>
  <c r="U106" i="3"/>
  <c r="W106" i="3"/>
  <c r="X106" i="3"/>
  <c r="Y106" i="3"/>
  <c r="Z106" i="3"/>
  <c r="AA106" i="3"/>
  <c r="AB106" i="3"/>
  <c r="AC106" i="3"/>
  <c r="O107" i="3"/>
  <c r="P107" i="3"/>
  <c r="Q107" i="3"/>
  <c r="R107" i="3"/>
  <c r="S107" i="3"/>
  <c r="T107" i="3"/>
  <c r="U107" i="3"/>
  <c r="W107" i="3"/>
  <c r="X107" i="3"/>
  <c r="Y107" i="3"/>
  <c r="Z107" i="3"/>
  <c r="AA107" i="3"/>
  <c r="AB107" i="3"/>
  <c r="AC107" i="3"/>
  <c r="O108" i="3"/>
  <c r="P108" i="3"/>
  <c r="Q108" i="3"/>
  <c r="R108" i="3"/>
  <c r="S108" i="3"/>
  <c r="T108" i="3"/>
  <c r="U108" i="3"/>
  <c r="W108" i="3"/>
  <c r="X108" i="3"/>
  <c r="Y108" i="3"/>
  <c r="Z108" i="3"/>
  <c r="AA108" i="3"/>
  <c r="AB108" i="3"/>
  <c r="AC108" i="3"/>
  <c r="O109" i="3"/>
  <c r="P109" i="3"/>
  <c r="Q109" i="3"/>
  <c r="R109" i="3"/>
  <c r="S109" i="3"/>
  <c r="T109" i="3"/>
  <c r="U109" i="3"/>
  <c r="W109" i="3"/>
  <c r="X109" i="3"/>
  <c r="Y109" i="3"/>
  <c r="Z109" i="3"/>
  <c r="AA109" i="3"/>
  <c r="AB109" i="3"/>
  <c r="AC109" i="3"/>
  <c r="O110" i="3"/>
  <c r="P110" i="3"/>
  <c r="Q110" i="3"/>
  <c r="R110" i="3"/>
  <c r="S110" i="3"/>
  <c r="T110" i="3"/>
  <c r="U110" i="3"/>
  <c r="W110" i="3"/>
  <c r="X110" i="3"/>
  <c r="Y110" i="3"/>
  <c r="Z110" i="3"/>
  <c r="AA110" i="3"/>
  <c r="AB110" i="3"/>
  <c r="AC110" i="3"/>
  <c r="O111" i="3"/>
  <c r="P111" i="3"/>
  <c r="Q111" i="3"/>
  <c r="R111" i="3"/>
  <c r="S111" i="3"/>
  <c r="T111" i="3"/>
  <c r="U111" i="3"/>
  <c r="W111" i="3"/>
  <c r="X111" i="3"/>
  <c r="Y111" i="3"/>
  <c r="Z111" i="3"/>
  <c r="AA111" i="3"/>
  <c r="AB111" i="3"/>
  <c r="AC111" i="3"/>
  <c r="O112" i="3"/>
  <c r="P112" i="3"/>
  <c r="Q112" i="3"/>
  <c r="R112" i="3"/>
  <c r="S112" i="3"/>
  <c r="T112" i="3"/>
  <c r="U112" i="3"/>
  <c r="W112" i="3"/>
  <c r="X112" i="3"/>
  <c r="Y112" i="3"/>
  <c r="Z112" i="3"/>
  <c r="AA112" i="3"/>
  <c r="AB112" i="3"/>
  <c r="AC112" i="3"/>
  <c r="O113" i="3"/>
  <c r="P113" i="3"/>
  <c r="Q113" i="3"/>
  <c r="R113" i="3"/>
  <c r="S113" i="3"/>
  <c r="T113" i="3"/>
  <c r="U113" i="3"/>
  <c r="W113" i="3"/>
  <c r="X113" i="3"/>
  <c r="Y113" i="3"/>
  <c r="Z113" i="3"/>
  <c r="AA113" i="3"/>
  <c r="AB113" i="3"/>
  <c r="AC113" i="3"/>
  <c r="O114" i="3"/>
  <c r="P114" i="3"/>
  <c r="Q114" i="3"/>
  <c r="R114" i="3"/>
  <c r="S114" i="3"/>
  <c r="T114" i="3"/>
  <c r="U114" i="3"/>
  <c r="W114" i="3"/>
  <c r="X114" i="3"/>
  <c r="Y114" i="3"/>
  <c r="Z114" i="3"/>
  <c r="AA114" i="3"/>
  <c r="AB114" i="3"/>
  <c r="AC114" i="3"/>
  <c r="O115" i="3"/>
  <c r="P115" i="3"/>
  <c r="Q115" i="3"/>
  <c r="R115" i="3"/>
  <c r="S115" i="3"/>
  <c r="T115" i="3"/>
  <c r="U115" i="3"/>
  <c r="W115" i="3"/>
  <c r="X115" i="3"/>
  <c r="Y115" i="3"/>
  <c r="Z115" i="3"/>
  <c r="AA115" i="3"/>
  <c r="AB115" i="3"/>
  <c r="AC115" i="3"/>
  <c r="O116" i="3"/>
  <c r="P116" i="3"/>
  <c r="Q116" i="3"/>
  <c r="R116" i="3"/>
  <c r="S116" i="3"/>
  <c r="T116" i="3"/>
  <c r="U116" i="3"/>
  <c r="W116" i="3"/>
  <c r="X116" i="3"/>
  <c r="Y116" i="3"/>
  <c r="Z116" i="3"/>
  <c r="AA116" i="3"/>
  <c r="AB116" i="3"/>
  <c r="AC116" i="3"/>
  <c r="O117" i="3"/>
  <c r="P117" i="3"/>
  <c r="Q117" i="3"/>
  <c r="R117" i="3"/>
  <c r="S117" i="3"/>
  <c r="T117" i="3"/>
  <c r="U117" i="3"/>
  <c r="W117" i="3"/>
  <c r="X117" i="3"/>
  <c r="Y117" i="3"/>
  <c r="Z117" i="3"/>
  <c r="AA117" i="3"/>
  <c r="AB117" i="3"/>
  <c r="AC117" i="3"/>
  <c r="O118" i="3"/>
  <c r="P118" i="3"/>
  <c r="Q118" i="3"/>
  <c r="R118" i="3"/>
  <c r="S118" i="3"/>
  <c r="T118" i="3"/>
  <c r="U118" i="3"/>
  <c r="W118" i="3"/>
  <c r="X118" i="3"/>
  <c r="Y118" i="3"/>
  <c r="Z118" i="3"/>
  <c r="AA118" i="3"/>
  <c r="AB118" i="3"/>
  <c r="AC118" i="3"/>
  <c r="O119" i="3"/>
  <c r="P119" i="3"/>
  <c r="Q119" i="3"/>
  <c r="R119" i="3"/>
  <c r="S119" i="3"/>
  <c r="T119" i="3"/>
  <c r="U119" i="3"/>
  <c r="W119" i="3"/>
  <c r="X119" i="3"/>
  <c r="Y119" i="3"/>
  <c r="Z119" i="3"/>
  <c r="AA119" i="3"/>
  <c r="AB119" i="3"/>
  <c r="AC119" i="3"/>
  <c r="O120" i="3"/>
  <c r="P120" i="3"/>
  <c r="Q120" i="3"/>
  <c r="R120" i="3"/>
  <c r="S120" i="3"/>
  <c r="T120" i="3"/>
  <c r="U120" i="3"/>
  <c r="W120" i="3"/>
  <c r="X120" i="3"/>
  <c r="Y120" i="3"/>
  <c r="Z120" i="3"/>
  <c r="AA120" i="3"/>
  <c r="AB120" i="3"/>
  <c r="AC120" i="3"/>
  <c r="O121" i="3"/>
  <c r="P121" i="3"/>
  <c r="Q121" i="3"/>
  <c r="R121" i="3"/>
  <c r="S121" i="3"/>
  <c r="T121" i="3"/>
  <c r="U121" i="3"/>
  <c r="W121" i="3"/>
  <c r="X121" i="3"/>
  <c r="Y121" i="3"/>
  <c r="Z121" i="3"/>
  <c r="AA121" i="3"/>
  <c r="AB121" i="3"/>
  <c r="AC121" i="3"/>
  <c r="O122" i="3"/>
  <c r="P122" i="3"/>
  <c r="Q122" i="3"/>
  <c r="R122" i="3"/>
  <c r="S122" i="3"/>
  <c r="T122" i="3"/>
  <c r="U122" i="3"/>
  <c r="W122" i="3"/>
  <c r="X122" i="3"/>
  <c r="Y122" i="3"/>
  <c r="Z122" i="3"/>
  <c r="AA122" i="3"/>
  <c r="AB122" i="3"/>
  <c r="AC122" i="3"/>
  <c r="O123" i="3"/>
  <c r="P123" i="3"/>
  <c r="Q123" i="3"/>
  <c r="R123" i="3"/>
  <c r="S123" i="3"/>
  <c r="T123" i="3"/>
  <c r="U123" i="3"/>
  <c r="W123" i="3"/>
  <c r="X123" i="3"/>
  <c r="Y123" i="3"/>
  <c r="Z123" i="3"/>
  <c r="AA123" i="3"/>
  <c r="AB123" i="3"/>
  <c r="AC123" i="3"/>
  <c r="O124" i="3"/>
  <c r="P124" i="3"/>
  <c r="Q124" i="3"/>
  <c r="R124" i="3"/>
  <c r="S124" i="3"/>
  <c r="T124" i="3"/>
  <c r="U124" i="3"/>
  <c r="W124" i="3"/>
  <c r="X124" i="3"/>
  <c r="Y124" i="3"/>
  <c r="Z124" i="3"/>
  <c r="AA124" i="3"/>
  <c r="AB124" i="3"/>
  <c r="AC124" i="3"/>
  <c r="O125" i="3"/>
  <c r="P125" i="3"/>
  <c r="Q125" i="3"/>
  <c r="R125" i="3"/>
  <c r="S125" i="3"/>
  <c r="T125" i="3"/>
  <c r="U125" i="3"/>
  <c r="W125" i="3"/>
  <c r="X125" i="3"/>
  <c r="Y125" i="3"/>
  <c r="Z125" i="3"/>
  <c r="AA125" i="3"/>
  <c r="AB125" i="3"/>
  <c r="AC125" i="3"/>
  <c r="O126" i="3"/>
  <c r="P126" i="3"/>
  <c r="Q126" i="3"/>
  <c r="R126" i="3"/>
  <c r="S126" i="3"/>
  <c r="T126" i="3"/>
  <c r="U126" i="3"/>
  <c r="W126" i="3"/>
  <c r="X126" i="3"/>
  <c r="Y126" i="3"/>
  <c r="Z126" i="3"/>
  <c r="AA126" i="3"/>
  <c r="AB126" i="3"/>
  <c r="AC126" i="3"/>
  <c r="O127" i="3"/>
  <c r="P127" i="3"/>
  <c r="Q127" i="3"/>
  <c r="R127" i="3"/>
  <c r="S127" i="3"/>
  <c r="T127" i="3"/>
  <c r="U127" i="3"/>
  <c r="W127" i="3"/>
  <c r="X127" i="3"/>
  <c r="Y127" i="3"/>
  <c r="Z127" i="3"/>
  <c r="AA127" i="3"/>
  <c r="AB127" i="3"/>
  <c r="AC127" i="3"/>
  <c r="O128" i="3"/>
  <c r="P128" i="3"/>
  <c r="Q128" i="3"/>
  <c r="R128" i="3"/>
  <c r="S128" i="3"/>
  <c r="T128" i="3"/>
  <c r="U128" i="3"/>
  <c r="W128" i="3"/>
  <c r="X128" i="3"/>
  <c r="Y128" i="3"/>
  <c r="Z128" i="3"/>
  <c r="AA128" i="3"/>
  <c r="AB128" i="3"/>
  <c r="AC128" i="3"/>
  <c r="O129" i="3"/>
  <c r="P129" i="3"/>
  <c r="Q129" i="3"/>
  <c r="R129" i="3"/>
  <c r="S129" i="3"/>
  <c r="T129" i="3"/>
  <c r="U129" i="3"/>
  <c r="W129" i="3"/>
  <c r="X129" i="3"/>
  <c r="Y129" i="3"/>
  <c r="Z129" i="3"/>
  <c r="AA129" i="3"/>
  <c r="AB129" i="3"/>
  <c r="AC129" i="3"/>
  <c r="O130" i="3"/>
  <c r="P130" i="3"/>
  <c r="Q130" i="3"/>
  <c r="R130" i="3"/>
  <c r="S130" i="3"/>
  <c r="T130" i="3"/>
  <c r="U130" i="3"/>
  <c r="W130" i="3"/>
  <c r="X130" i="3"/>
  <c r="Y130" i="3"/>
  <c r="Z130" i="3"/>
  <c r="AA130" i="3"/>
  <c r="AB130" i="3"/>
  <c r="AC130" i="3"/>
  <c r="O131" i="3"/>
  <c r="P131" i="3"/>
  <c r="Q131" i="3"/>
  <c r="R131" i="3"/>
  <c r="S131" i="3"/>
  <c r="T131" i="3"/>
  <c r="U131" i="3"/>
  <c r="W131" i="3"/>
  <c r="X131" i="3"/>
  <c r="Y131" i="3"/>
  <c r="Z131" i="3"/>
  <c r="AA131" i="3"/>
  <c r="AB131" i="3"/>
  <c r="AC131" i="3"/>
  <c r="O132" i="3"/>
  <c r="P132" i="3"/>
  <c r="Q132" i="3"/>
  <c r="R132" i="3"/>
  <c r="S132" i="3"/>
  <c r="T132" i="3"/>
  <c r="U132" i="3"/>
  <c r="W132" i="3"/>
  <c r="X132" i="3"/>
  <c r="Y132" i="3"/>
  <c r="Z132" i="3"/>
  <c r="AA132" i="3"/>
  <c r="AB132" i="3"/>
  <c r="AC132" i="3"/>
  <c r="O133" i="3"/>
  <c r="P133" i="3"/>
  <c r="Q133" i="3"/>
  <c r="R133" i="3"/>
  <c r="S133" i="3"/>
  <c r="T133" i="3"/>
  <c r="U133" i="3"/>
  <c r="W133" i="3"/>
  <c r="X133" i="3"/>
  <c r="Y133" i="3"/>
  <c r="Z133" i="3"/>
  <c r="AA133" i="3"/>
  <c r="AB133" i="3"/>
  <c r="AC133" i="3"/>
  <c r="O134" i="3"/>
  <c r="P134" i="3"/>
  <c r="Q134" i="3"/>
  <c r="R134" i="3"/>
  <c r="S134" i="3"/>
  <c r="T134" i="3"/>
  <c r="U134" i="3"/>
  <c r="W134" i="3"/>
  <c r="X134" i="3"/>
  <c r="Y134" i="3"/>
  <c r="Z134" i="3"/>
  <c r="AA134" i="3"/>
  <c r="AB134" i="3"/>
  <c r="AC134" i="3"/>
  <c r="O135" i="3"/>
  <c r="P135" i="3"/>
  <c r="Q135" i="3"/>
  <c r="R135" i="3"/>
  <c r="S135" i="3"/>
  <c r="T135" i="3"/>
  <c r="U135" i="3"/>
  <c r="W135" i="3"/>
  <c r="X135" i="3"/>
  <c r="Y135" i="3"/>
  <c r="Z135" i="3"/>
  <c r="AA135" i="3"/>
  <c r="AB135" i="3"/>
  <c r="AC135" i="3"/>
  <c r="O136" i="3"/>
  <c r="P136" i="3"/>
  <c r="Q136" i="3"/>
  <c r="R136" i="3"/>
  <c r="S136" i="3"/>
  <c r="T136" i="3"/>
  <c r="U136" i="3"/>
  <c r="W136" i="3"/>
  <c r="X136" i="3"/>
  <c r="Y136" i="3"/>
  <c r="Z136" i="3"/>
  <c r="AA136" i="3"/>
  <c r="AB136" i="3"/>
  <c r="AC136" i="3"/>
  <c r="O137" i="3"/>
  <c r="P137" i="3"/>
  <c r="Q137" i="3"/>
  <c r="R137" i="3"/>
  <c r="S137" i="3"/>
  <c r="T137" i="3"/>
  <c r="U137" i="3"/>
  <c r="W137" i="3"/>
  <c r="X137" i="3"/>
  <c r="Y137" i="3"/>
  <c r="Z137" i="3"/>
  <c r="AA137" i="3"/>
  <c r="AB137" i="3"/>
  <c r="AC137" i="3"/>
  <c r="O138" i="3"/>
  <c r="P138" i="3"/>
  <c r="Q138" i="3"/>
  <c r="R138" i="3"/>
  <c r="S138" i="3"/>
  <c r="T138" i="3"/>
  <c r="U138" i="3"/>
  <c r="W138" i="3"/>
  <c r="X138" i="3"/>
  <c r="Y138" i="3"/>
  <c r="Z138" i="3"/>
  <c r="AA138" i="3"/>
  <c r="AB138" i="3"/>
  <c r="AC138" i="3"/>
  <c r="O139" i="3"/>
  <c r="P139" i="3"/>
  <c r="Q139" i="3"/>
  <c r="R139" i="3"/>
  <c r="S139" i="3"/>
  <c r="T139" i="3"/>
  <c r="U139" i="3"/>
  <c r="W139" i="3"/>
  <c r="X139" i="3"/>
  <c r="Y139" i="3"/>
  <c r="Z139" i="3"/>
  <c r="AA139" i="3"/>
  <c r="AB139" i="3"/>
  <c r="AC139" i="3"/>
  <c r="O140" i="3"/>
  <c r="P140" i="3"/>
  <c r="Q140" i="3"/>
  <c r="R140" i="3"/>
  <c r="S140" i="3"/>
  <c r="T140" i="3"/>
  <c r="U140" i="3"/>
  <c r="W140" i="3"/>
  <c r="X140" i="3"/>
  <c r="Y140" i="3"/>
  <c r="Z140" i="3"/>
  <c r="AA140" i="3"/>
  <c r="AB140" i="3"/>
  <c r="AC140" i="3"/>
  <c r="O141" i="3"/>
  <c r="P141" i="3"/>
  <c r="Q141" i="3"/>
  <c r="R141" i="3"/>
  <c r="S141" i="3"/>
  <c r="T141" i="3"/>
  <c r="U141" i="3"/>
  <c r="W141" i="3"/>
  <c r="X141" i="3"/>
  <c r="Y141" i="3"/>
  <c r="Z141" i="3"/>
  <c r="AA141" i="3"/>
  <c r="AB141" i="3"/>
  <c r="AC141" i="3"/>
  <c r="O142" i="3"/>
  <c r="P142" i="3"/>
  <c r="Q142" i="3"/>
  <c r="R142" i="3"/>
  <c r="S142" i="3"/>
  <c r="T142" i="3"/>
  <c r="U142" i="3"/>
  <c r="W142" i="3"/>
  <c r="X142" i="3"/>
  <c r="Y142" i="3"/>
  <c r="Z142" i="3"/>
  <c r="AA142" i="3"/>
  <c r="AB142" i="3"/>
  <c r="AC142" i="3"/>
  <c r="O143" i="3"/>
  <c r="P143" i="3"/>
  <c r="Q143" i="3"/>
  <c r="R143" i="3"/>
  <c r="S143" i="3"/>
  <c r="T143" i="3"/>
  <c r="U143" i="3"/>
  <c r="W143" i="3"/>
  <c r="X143" i="3"/>
  <c r="Y143" i="3"/>
  <c r="Z143" i="3"/>
  <c r="AA143" i="3"/>
  <c r="AB143" i="3"/>
  <c r="AC143" i="3"/>
  <c r="O144" i="3"/>
  <c r="P144" i="3"/>
  <c r="Q144" i="3"/>
  <c r="R144" i="3"/>
  <c r="S144" i="3"/>
  <c r="T144" i="3"/>
  <c r="U144" i="3"/>
  <c r="W144" i="3"/>
  <c r="X144" i="3"/>
  <c r="Y144" i="3"/>
  <c r="Z144" i="3"/>
  <c r="AA144" i="3"/>
  <c r="AB144" i="3"/>
  <c r="AC144" i="3"/>
  <c r="O145" i="3"/>
  <c r="P145" i="3"/>
  <c r="Q145" i="3"/>
  <c r="R145" i="3"/>
  <c r="S145" i="3"/>
  <c r="T145" i="3"/>
  <c r="U145" i="3"/>
  <c r="W145" i="3"/>
  <c r="X145" i="3"/>
  <c r="Y145" i="3"/>
  <c r="Z145" i="3"/>
  <c r="AA145" i="3"/>
  <c r="AB145" i="3"/>
  <c r="AC145" i="3"/>
  <c r="O146" i="3"/>
  <c r="P146" i="3"/>
  <c r="Q146" i="3"/>
  <c r="R146" i="3"/>
  <c r="S146" i="3"/>
  <c r="T146" i="3"/>
  <c r="U146" i="3"/>
  <c r="W146" i="3"/>
  <c r="X146" i="3"/>
  <c r="Y146" i="3"/>
  <c r="Z146" i="3"/>
  <c r="AA146" i="3"/>
  <c r="AB146" i="3"/>
  <c r="AC146" i="3"/>
  <c r="O147" i="3"/>
  <c r="P147" i="3"/>
  <c r="Q147" i="3"/>
  <c r="R147" i="3"/>
  <c r="S147" i="3"/>
  <c r="T147" i="3"/>
  <c r="U147" i="3"/>
  <c r="W147" i="3"/>
  <c r="X147" i="3"/>
  <c r="Y147" i="3"/>
  <c r="Z147" i="3"/>
  <c r="AA147" i="3"/>
  <c r="AB147" i="3"/>
  <c r="AC147" i="3"/>
  <c r="O148" i="3"/>
  <c r="P148" i="3"/>
  <c r="Q148" i="3"/>
  <c r="R148" i="3"/>
  <c r="S148" i="3"/>
  <c r="T148" i="3"/>
  <c r="U148" i="3"/>
  <c r="W148" i="3"/>
  <c r="X148" i="3"/>
  <c r="Y148" i="3"/>
  <c r="Z148" i="3"/>
  <c r="AA148" i="3"/>
  <c r="AB148" i="3"/>
  <c r="AC148" i="3"/>
  <c r="O149" i="3"/>
  <c r="P149" i="3"/>
  <c r="Q149" i="3"/>
  <c r="R149" i="3"/>
  <c r="S149" i="3"/>
  <c r="T149" i="3"/>
  <c r="U149" i="3"/>
  <c r="W149" i="3"/>
  <c r="X149" i="3"/>
  <c r="Y149" i="3"/>
  <c r="Z149" i="3"/>
  <c r="AA149" i="3"/>
  <c r="AB149" i="3"/>
  <c r="AC149" i="3"/>
  <c r="O150" i="3"/>
  <c r="P150" i="3"/>
  <c r="Q150" i="3"/>
  <c r="R150" i="3"/>
  <c r="S150" i="3"/>
  <c r="T150" i="3"/>
  <c r="U150" i="3"/>
  <c r="W150" i="3"/>
  <c r="X150" i="3"/>
  <c r="Y150" i="3"/>
  <c r="Z150" i="3"/>
  <c r="AA150" i="3"/>
  <c r="AB150" i="3"/>
  <c r="AC150" i="3"/>
  <c r="O151" i="3"/>
  <c r="P151" i="3"/>
  <c r="Q151" i="3"/>
  <c r="R151" i="3"/>
  <c r="S151" i="3"/>
  <c r="T151" i="3"/>
  <c r="U151" i="3"/>
  <c r="W151" i="3"/>
  <c r="X151" i="3"/>
  <c r="Y151" i="3"/>
  <c r="Z151" i="3"/>
  <c r="AA151" i="3"/>
  <c r="AB151" i="3"/>
  <c r="AC151" i="3"/>
  <c r="O152" i="3"/>
  <c r="P152" i="3"/>
  <c r="Q152" i="3"/>
  <c r="R152" i="3"/>
  <c r="S152" i="3"/>
  <c r="T152" i="3"/>
  <c r="U152" i="3"/>
  <c r="W152" i="3"/>
  <c r="X152" i="3"/>
  <c r="Y152" i="3"/>
  <c r="Z152" i="3"/>
  <c r="AA152" i="3"/>
  <c r="AB152" i="3"/>
  <c r="AC152" i="3"/>
  <c r="O153" i="3"/>
  <c r="P153" i="3"/>
  <c r="Q153" i="3"/>
  <c r="R153" i="3"/>
  <c r="S153" i="3"/>
  <c r="T153" i="3"/>
  <c r="U153" i="3"/>
  <c r="W153" i="3"/>
  <c r="X153" i="3"/>
  <c r="Y153" i="3"/>
  <c r="Z153" i="3"/>
  <c r="AA153" i="3"/>
  <c r="AB153" i="3"/>
  <c r="AC153" i="3"/>
  <c r="O154" i="3"/>
  <c r="P154" i="3"/>
  <c r="Q154" i="3"/>
  <c r="R154" i="3"/>
  <c r="S154" i="3"/>
  <c r="T154" i="3"/>
  <c r="U154" i="3"/>
  <c r="W154" i="3"/>
  <c r="X154" i="3"/>
  <c r="Y154" i="3"/>
  <c r="Z154" i="3"/>
  <c r="AA154" i="3"/>
  <c r="AB154" i="3"/>
  <c r="AC154" i="3"/>
  <c r="O155" i="3"/>
  <c r="P155" i="3"/>
  <c r="Q155" i="3"/>
  <c r="R155" i="3"/>
  <c r="S155" i="3"/>
  <c r="T155" i="3"/>
  <c r="U155" i="3"/>
  <c r="W155" i="3"/>
  <c r="X155" i="3"/>
  <c r="Y155" i="3"/>
  <c r="Z155" i="3"/>
  <c r="AA155" i="3"/>
  <c r="AB155" i="3"/>
  <c r="AC155" i="3"/>
  <c r="O156" i="3"/>
  <c r="P156" i="3"/>
  <c r="Q156" i="3"/>
  <c r="R156" i="3"/>
  <c r="S156" i="3"/>
  <c r="T156" i="3"/>
  <c r="U156" i="3"/>
  <c r="W156" i="3"/>
  <c r="X156" i="3"/>
  <c r="Y156" i="3"/>
  <c r="Z156" i="3"/>
  <c r="AA156" i="3"/>
  <c r="AB156" i="3"/>
  <c r="AC156" i="3"/>
  <c r="O157" i="3"/>
  <c r="P157" i="3"/>
  <c r="Q157" i="3"/>
  <c r="R157" i="3"/>
  <c r="S157" i="3"/>
  <c r="T157" i="3"/>
  <c r="U157" i="3"/>
  <c r="W157" i="3"/>
  <c r="X157" i="3"/>
  <c r="Y157" i="3"/>
  <c r="Z157" i="3"/>
  <c r="AA157" i="3"/>
  <c r="AB157" i="3"/>
  <c r="AC157" i="3"/>
  <c r="O158" i="3"/>
  <c r="P158" i="3"/>
  <c r="Q158" i="3"/>
  <c r="R158" i="3"/>
  <c r="S158" i="3"/>
  <c r="T158" i="3"/>
  <c r="U158" i="3"/>
  <c r="W158" i="3"/>
  <c r="X158" i="3"/>
  <c r="Y158" i="3"/>
  <c r="Z158" i="3"/>
  <c r="AA158" i="3"/>
  <c r="AB158" i="3"/>
  <c r="AC158" i="3"/>
  <c r="O159" i="3"/>
  <c r="P159" i="3"/>
  <c r="Q159" i="3"/>
  <c r="R159" i="3"/>
  <c r="S159" i="3"/>
  <c r="T159" i="3"/>
  <c r="U159" i="3"/>
  <c r="W159" i="3"/>
  <c r="X159" i="3"/>
  <c r="Y159" i="3"/>
  <c r="Z159" i="3"/>
  <c r="AA159" i="3"/>
  <c r="AB159" i="3"/>
  <c r="AC159" i="3"/>
  <c r="O160" i="3"/>
  <c r="P160" i="3"/>
  <c r="Q160" i="3"/>
  <c r="R160" i="3"/>
  <c r="S160" i="3"/>
  <c r="T160" i="3"/>
  <c r="U160" i="3"/>
  <c r="W160" i="3"/>
  <c r="X160" i="3"/>
  <c r="Y160" i="3"/>
  <c r="Z160" i="3"/>
  <c r="AA160" i="3"/>
  <c r="AB160" i="3"/>
  <c r="AC160" i="3"/>
  <c r="O161" i="3"/>
  <c r="P161" i="3"/>
  <c r="Q161" i="3"/>
  <c r="R161" i="3"/>
  <c r="S161" i="3"/>
  <c r="T161" i="3"/>
  <c r="U161" i="3"/>
  <c r="W161" i="3"/>
  <c r="X161" i="3"/>
  <c r="Y161" i="3"/>
  <c r="Z161" i="3"/>
  <c r="AA161" i="3"/>
  <c r="AB161" i="3"/>
  <c r="AC161" i="3"/>
  <c r="O162" i="3"/>
  <c r="P162" i="3"/>
  <c r="Q162" i="3"/>
  <c r="R162" i="3"/>
  <c r="S162" i="3"/>
  <c r="T162" i="3"/>
  <c r="U162" i="3"/>
  <c r="W162" i="3"/>
  <c r="X162" i="3"/>
  <c r="Y162" i="3"/>
  <c r="Z162" i="3"/>
  <c r="AA162" i="3"/>
  <c r="AB162" i="3"/>
  <c r="AC162" i="3"/>
  <c r="O163" i="3"/>
  <c r="P163" i="3"/>
  <c r="Q163" i="3"/>
  <c r="R163" i="3"/>
  <c r="S163" i="3"/>
  <c r="T163" i="3"/>
  <c r="U163" i="3"/>
  <c r="W163" i="3"/>
  <c r="X163" i="3"/>
  <c r="Y163" i="3"/>
  <c r="Z163" i="3"/>
  <c r="AA163" i="3"/>
  <c r="AB163" i="3"/>
  <c r="AC163" i="3"/>
  <c r="O164" i="3"/>
  <c r="P164" i="3"/>
  <c r="Q164" i="3"/>
  <c r="R164" i="3"/>
  <c r="S164" i="3"/>
  <c r="T164" i="3"/>
  <c r="U164" i="3"/>
  <c r="W164" i="3"/>
  <c r="X164" i="3"/>
  <c r="Y164" i="3"/>
  <c r="Z164" i="3"/>
  <c r="AA164" i="3"/>
  <c r="AB164" i="3"/>
  <c r="AC164" i="3"/>
  <c r="O165" i="3"/>
  <c r="P165" i="3"/>
  <c r="Q165" i="3"/>
  <c r="R165" i="3"/>
  <c r="S165" i="3"/>
  <c r="T165" i="3"/>
  <c r="U165" i="3"/>
  <c r="W165" i="3"/>
  <c r="X165" i="3"/>
  <c r="Y165" i="3"/>
  <c r="Z165" i="3"/>
  <c r="AA165" i="3"/>
  <c r="AB165" i="3"/>
  <c r="AC165" i="3"/>
  <c r="O166" i="3"/>
  <c r="P166" i="3"/>
  <c r="Q166" i="3"/>
  <c r="R166" i="3"/>
  <c r="S166" i="3"/>
  <c r="T166" i="3"/>
  <c r="U166" i="3"/>
  <c r="W166" i="3"/>
  <c r="X166" i="3"/>
  <c r="Y166" i="3"/>
  <c r="Z166" i="3"/>
  <c r="AA166" i="3"/>
  <c r="AB166" i="3"/>
  <c r="AC166" i="3"/>
  <c r="O167" i="3"/>
  <c r="P167" i="3"/>
  <c r="Q167" i="3"/>
  <c r="R167" i="3"/>
  <c r="S167" i="3"/>
  <c r="T167" i="3"/>
  <c r="U167" i="3"/>
  <c r="W167" i="3"/>
  <c r="X167" i="3"/>
  <c r="Y167" i="3"/>
  <c r="Z167" i="3"/>
  <c r="AA167" i="3"/>
  <c r="AB167" i="3"/>
  <c r="AC167" i="3"/>
  <c r="O168" i="3"/>
  <c r="P168" i="3"/>
  <c r="Q168" i="3"/>
  <c r="R168" i="3"/>
  <c r="S168" i="3"/>
  <c r="T168" i="3"/>
  <c r="U168" i="3"/>
  <c r="W168" i="3"/>
  <c r="X168" i="3"/>
  <c r="Y168" i="3"/>
  <c r="Z168" i="3"/>
  <c r="AA168" i="3"/>
  <c r="AB168" i="3"/>
  <c r="AC168" i="3"/>
  <c r="O169" i="3"/>
  <c r="P169" i="3"/>
  <c r="Q169" i="3"/>
  <c r="R169" i="3"/>
  <c r="S169" i="3"/>
  <c r="T169" i="3"/>
  <c r="U169" i="3"/>
  <c r="W169" i="3"/>
  <c r="X169" i="3"/>
  <c r="Y169" i="3"/>
  <c r="Z169" i="3"/>
  <c r="AA169" i="3"/>
  <c r="AB169" i="3"/>
  <c r="AC169" i="3"/>
  <c r="O170" i="3"/>
  <c r="P170" i="3"/>
  <c r="Q170" i="3"/>
  <c r="R170" i="3"/>
  <c r="S170" i="3"/>
  <c r="T170" i="3"/>
  <c r="U170" i="3"/>
  <c r="W170" i="3"/>
  <c r="X170" i="3"/>
  <c r="Y170" i="3"/>
  <c r="Z170" i="3"/>
  <c r="AA170" i="3"/>
  <c r="AB170" i="3"/>
  <c r="AC170" i="3"/>
  <c r="O171" i="3"/>
  <c r="P171" i="3"/>
  <c r="Q171" i="3"/>
  <c r="R171" i="3"/>
  <c r="S171" i="3"/>
  <c r="T171" i="3"/>
  <c r="U171" i="3"/>
  <c r="W171" i="3"/>
  <c r="X171" i="3"/>
  <c r="Y171" i="3"/>
  <c r="Z171" i="3"/>
  <c r="AA171" i="3"/>
  <c r="AB171" i="3"/>
  <c r="AC171" i="3"/>
  <c r="O172" i="3"/>
  <c r="P172" i="3"/>
  <c r="Q172" i="3"/>
  <c r="R172" i="3"/>
  <c r="S172" i="3"/>
  <c r="T172" i="3"/>
  <c r="U172" i="3"/>
  <c r="W172" i="3"/>
  <c r="X172" i="3"/>
  <c r="Y172" i="3"/>
  <c r="Z172" i="3"/>
  <c r="AA172" i="3"/>
  <c r="AB172" i="3"/>
  <c r="AC172" i="3"/>
  <c r="O173" i="3"/>
  <c r="P173" i="3"/>
  <c r="Q173" i="3"/>
  <c r="R173" i="3"/>
  <c r="S173" i="3"/>
  <c r="T173" i="3"/>
  <c r="U173" i="3"/>
  <c r="W173" i="3"/>
  <c r="X173" i="3"/>
  <c r="Y173" i="3"/>
  <c r="Z173" i="3"/>
  <c r="AA173" i="3"/>
  <c r="AB173" i="3"/>
  <c r="AC173" i="3"/>
  <c r="O174" i="3"/>
  <c r="P174" i="3"/>
  <c r="Q174" i="3"/>
  <c r="R174" i="3"/>
  <c r="S174" i="3"/>
  <c r="T174" i="3"/>
  <c r="U174" i="3"/>
  <c r="W174" i="3"/>
  <c r="X174" i="3"/>
  <c r="Y174" i="3"/>
  <c r="Z174" i="3"/>
  <c r="AA174" i="3"/>
  <c r="AB174" i="3"/>
  <c r="AC174" i="3"/>
  <c r="O175" i="3"/>
  <c r="P175" i="3"/>
  <c r="Q175" i="3"/>
  <c r="R175" i="3"/>
  <c r="S175" i="3"/>
  <c r="T175" i="3"/>
  <c r="U175" i="3"/>
  <c r="W175" i="3"/>
  <c r="X175" i="3"/>
  <c r="Y175" i="3"/>
  <c r="Z175" i="3"/>
  <c r="AA175" i="3"/>
  <c r="AB175" i="3"/>
  <c r="AC175" i="3"/>
  <c r="O176" i="3"/>
  <c r="P176" i="3"/>
  <c r="Q176" i="3"/>
  <c r="R176" i="3"/>
  <c r="S176" i="3"/>
  <c r="T176" i="3"/>
  <c r="U176" i="3"/>
  <c r="W176" i="3"/>
  <c r="X176" i="3"/>
  <c r="Y176" i="3"/>
  <c r="Z176" i="3"/>
  <c r="AA176" i="3"/>
  <c r="AB176" i="3"/>
  <c r="AC176" i="3"/>
  <c r="O177" i="3"/>
  <c r="P177" i="3"/>
  <c r="Q177" i="3"/>
  <c r="R177" i="3"/>
  <c r="S177" i="3"/>
  <c r="T177" i="3"/>
  <c r="U177" i="3"/>
  <c r="W177" i="3"/>
  <c r="X177" i="3"/>
  <c r="Y177" i="3"/>
  <c r="Z177" i="3"/>
  <c r="AA177" i="3"/>
  <c r="AB177" i="3"/>
  <c r="AC177" i="3"/>
  <c r="O178" i="3"/>
  <c r="P178" i="3"/>
  <c r="Q178" i="3"/>
  <c r="R178" i="3"/>
  <c r="S178" i="3"/>
  <c r="T178" i="3"/>
  <c r="U178" i="3"/>
  <c r="W178" i="3"/>
  <c r="X178" i="3"/>
  <c r="Y178" i="3"/>
  <c r="Z178" i="3"/>
  <c r="AA178" i="3"/>
  <c r="AB178" i="3"/>
  <c r="AC178" i="3"/>
  <c r="O179" i="3"/>
  <c r="P179" i="3"/>
  <c r="Q179" i="3"/>
  <c r="R179" i="3"/>
  <c r="S179" i="3"/>
  <c r="T179" i="3"/>
  <c r="U179" i="3"/>
  <c r="W179" i="3"/>
  <c r="X179" i="3"/>
  <c r="Y179" i="3"/>
  <c r="Z179" i="3"/>
  <c r="AA179" i="3"/>
  <c r="AB179" i="3"/>
  <c r="AC179" i="3"/>
  <c r="O180" i="3"/>
  <c r="P180" i="3"/>
  <c r="Q180" i="3"/>
  <c r="R180" i="3"/>
  <c r="S180" i="3"/>
  <c r="T180" i="3"/>
  <c r="U180" i="3"/>
  <c r="W180" i="3"/>
  <c r="X180" i="3"/>
  <c r="Y180" i="3"/>
  <c r="Z180" i="3"/>
  <c r="AA180" i="3"/>
  <c r="AB180" i="3"/>
  <c r="AC180" i="3"/>
  <c r="O181" i="3"/>
  <c r="P181" i="3"/>
  <c r="Q181" i="3"/>
  <c r="R181" i="3"/>
  <c r="S181" i="3"/>
  <c r="T181" i="3"/>
  <c r="U181" i="3"/>
  <c r="W181" i="3"/>
  <c r="X181" i="3"/>
  <c r="Y181" i="3"/>
  <c r="Z181" i="3"/>
  <c r="AA181" i="3"/>
  <c r="AB181" i="3"/>
  <c r="AC181" i="3"/>
  <c r="O182" i="3"/>
  <c r="P182" i="3"/>
  <c r="Q182" i="3"/>
  <c r="R182" i="3"/>
  <c r="S182" i="3"/>
  <c r="T182" i="3"/>
  <c r="U182" i="3"/>
  <c r="W182" i="3"/>
  <c r="X182" i="3"/>
  <c r="Y182" i="3"/>
  <c r="Z182" i="3"/>
  <c r="AA182" i="3"/>
  <c r="AB182" i="3"/>
  <c r="AC182" i="3"/>
  <c r="O183" i="3"/>
  <c r="P183" i="3"/>
  <c r="Q183" i="3"/>
  <c r="R183" i="3"/>
  <c r="S183" i="3"/>
  <c r="T183" i="3"/>
  <c r="U183" i="3"/>
  <c r="W183" i="3"/>
  <c r="X183" i="3"/>
  <c r="Y183" i="3"/>
  <c r="Z183" i="3"/>
  <c r="AA183" i="3"/>
  <c r="AB183" i="3"/>
  <c r="AC183" i="3"/>
  <c r="O184" i="3"/>
  <c r="P184" i="3"/>
  <c r="Q184" i="3"/>
  <c r="R184" i="3"/>
  <c r="S184" i="3"/>
  <c r="T184" i="3"/>
  <c r="U184" i="3"/>
  <c r="W184" i="3"/>
  <c r="X184" i="3"/>
  <c r="Y184" i="3"/>
  <c r="Z184" i="3"/>
  <c r="AA184" i="3"/>
  <c r="AB184" i="3"/>
  <c r="AC184" i="3"/>
  <c r="O185" i="3"/>
  <c r="P185" i="3"/>
  <c r="Q185" i="3"/>
  <c r="R185" i="3"/>
  <c r="S185" i="3"/>
  <c r="T185" i="3"/>
  <c r="U185" i="3"/>
  <c r="W185" i="3"/>
  <c r="X185" i="3"/>
  <c r="Y185" i="3"/>
  <c r="Z185" i="3"/>
  <c r="AA185" i="3"/>
  <c r="AB185" i="3"/>
  <c r="AC185" i="3"/>
  <c r="O186" i="3"/>
  <c r="P186" i="3"/>
  <c r="Q186" i="3"/>
  <c r="R186" i="3"/>
  <c r="S186" i="3"/>
  <c r="T186" i="3"/>
  <c r="U186" i="3"/>
  <c r="W186" i="3"/>
  <c r="X186" i="3"/>
  <c r="Y186" i="3"/>
  <c r="Z186" i="3"/>
  <c r="AA186" i="3"/>
  <c r="AB186" i="3"/>
  <c r="AC186" i="3"/>
  <c r="O187" i="3"/>
  <c r="P187" i="3"/>
  <c r="Q187" i="3"/>
  <c r="R187" i="3"/>
  <c r="S187" i="3"/>
  <c r="T187" i="3"/>
  <c r="U187" i="3"/>
  <c r="W187" i="3"/>
  <c r="X187" i="3"/>
  <c r="Y187" i="3"/>
  <c r="Z187" i="3"/>
  <c r="AA187" i="3"/>
  <c r="AB187" i="3"/>
  <c r="AC187" i="3"/>
  <c r="O188" i="3"/>
  <c r="P188" i="3"/>
  <c r="Q188" i="3"/>
  <c r="R188" i="3"/>
  <c r="S188" i="3"/>
  <c r="T188" i="3"/>
  <c r="U188" i="3"/>
  <c r="W188" i="3"/>
  <c r="X188" i="3"/>
  <c r="Y188" i="3"/>
  <c r="Z188" i="3"/>
  <c r="AA188" i="3"/>
  <c r="AB188" i="3"/>
  <c r="AC188" i="3"/>
  <c r="O189" i="3"/>
  <c r="P189" i="3"/>
  <c r="Q189" i="3"/>
  <c r="R189" i="3"/>
  <c r="S189" i="3"/>
  <c r="T189" i="3"/>
  <c r="U189" i="3"/>
  <c r="W189" i="3"/>
  <c r="X189" i="3"/>
  <c r="Y189" i="3"/>
  <c r="Z189" i="3"/>
  <c r="AA189" i="3"/>
  <c r="AB189" i="3"/>
  <c r="AC189" i="3"/>
  <c r="O190" i="3"/>
  <c r="P190" i="3"/>
  <c r="Q190" i="3"/>
  <c r="R190" i="3"/>
  <c r="S190" i="3"/>
  <c r="T190" i="3"/>
  <c r="U190" i="3"/>
  <c r="W190" i="3"/>
  <c r="X190" i="3"/>
  <c r="Y190" i="3"/>
  <c r="Z190" i="3"/>
  <c r="AA190" i="3"/>
  <c r="AB190" i="3"/>
  <c r="AC190" i="3"/>
  <c r="O191" i="3"/>
  <c r="P191" i="3"/>
  <c r="Q191" i="3"/>
  <c r="R191" i="3"/>
  <c r="S191" i="3"/>
  <c r="T191" i="3"/>
  <c r="U191" i="3"/>
  <c r="W191" i="3"/>
  <c r="X191" i="3"/>
  <c r="Y191" i="3"/>
  <c r="Z191" i="3"/>
  <c r="AA191" i="3"/>
  <c r="AB191" i="3"/>
  <c r="AC191" i="3"/>
  <c r="O192" i="3"/>
  <c r="P192" i="3"/>
  <c r="Q192" i="3"/>
  <c r="R192" i="3"/>
  <c r="S192" i="3"/>
  <c r="T192" i="3"/>
  <c r="U192" i="3"/>
  <c r="W192" i="3"/>
  <c r="X192" i="3"/>
  <c r="Y192" i="3"/>
  <c r="Z192" i="3"/>
  <c r="AA192" i="3"/>
  <c r="AB192" i="3"/>
  <c r="AC192" i="3"/>
  <c r="O193" i="3"/>
  <c r="P193" i="3"/>
  <c r="Q193" i="3"/>
  <c r="R193" i="3"/>
  <c r="S193" i="3"/>
  <c r="T193" i="3"/>
  <c r="U193" i="3"/>
  <c r="W193" i="3"/>
  <c r="X193" i="3"/>
  <c r="Y193" i="3"/>
  <c r="Z193" i="3"/>
  <c r="AA193" i="3"/>
  <c r="AB193" i="3"/>
  <c r="AC193" i="3"/>
  <c r="O194" i="3"/>
  <c r="P194" i="3"/>
  <c r="Q194" i="3"/>
  <c r="R194" i="3"/>
  <c r="S194" i="3"/>
  <c r="T194" i="3"/>
  <c r="U194" i="3"/>
  <c r="W194" i="3"/>
  <c r="X194" i="3"/>
  <c r="Y194" i="3"/>
  <c r="Z194" i="3"/>
  <c r="AA194" i="3"/>
  <c r="AB194" i="3"/>
  <c r="AC194" i="3"/>
  <c r="O195" i="3"/>
  <c r="P195" i="3"/>
  <c r="Q195" i="3"/>
  <c r="R195" i="3"/>
  <c r="S195" i="3"/>
  <c r="T195" i="3"/>
  <c r="U195" i="3"/>
  <c r="W195" i="3"/>
  <c r="X195" i="3"/>
  <c r="Y195" i="3"/>
  <c r="Z195" i="3"/>
  <c r="AA195" i="3"/>
  <c r="AB195" i="3"/>
  <c r="AC195" i="3"/>
  <c r="O196" i="3"/>
  <c r="P196" i="3"/>
  <c r="Q196" i="3"/>
  <c r="R196" i="3"/>
  <c r="S196" i="3"/>
  <c r="T196" i="3"/>
  <c r="U196" i="3"/>
  <c r="W196" i="3"/>
  <c r="X196" i="3"/>
  <c r="Y196" i="3"/>
  <c r="Z196" i="3"/>
  <c r="AA196" i="3"/>
  <c r="AB196" i="3"/>
  <c r="AC196" i="3"/>
  <c r="O197" i="3"/>
  <c r="P197" i="3"/>
  <c r="Q197" i="3"/>
  <c r="R197" i="3"/>
  <c r="S197" i="3"/>
  <c r="T197" i="3"/>
  <c r="U197" i="3"/>
  <c r="W197" i="3"/>
  <c r="X197" i="3"/>
  <c r="Y197" i="3"/>
  <c r="Z197" i="3"/>
  <c r="AA197" i="3"/>
  <c r="AB197" i="3"/>
  <c r="AC197" i="3"/>
  <c r="O198" i="3"/>
  <c r="P198" i="3"/>
  <c r="Q198" i="3"/>
  <c r="R198" i="3"/>
  <c r="S198" i="3"/>
  <c r="T198" i="3"/>
  <c r="U198" i="3"/>
  <c r="W198" i="3"/>
  <c r="X198" i="3"/>
  <c r="Y198" i="3"/>
  <c r="Z198" i="3"/>
  <c r="AA198" i="3"/>
  <c r="AB198" i="3"/>
  <c r="AC198" i="3"/>
  <c r="O199" i="3"/>
  <c r="P199" i="3"/>
  <c r="Q199" i="3"/>
  <c r="R199" i="3"/>
  <c r="S199" i="3"/>
  <c r="T199" i="3"/>
  <c r="U199" i="3"/>
  <c r="W199" i="3"/>
  <c r="X199" i="3"/>
  <c r="Y199" i="3"/>
  <c r="Z199" i="3"/>
  <c r="AA199" i="3"/>
  <c r="AB199" i="3"/>
  <c r="AC199" i="3"/>
  <c r="O200" i="3"/>
  <c r="P200" i="3"/>
  <c r="Q200" i="3"/>
  <c r="R200" i="3"/>
  <c r="S200" i="3"/>
  <c r="T200" i="3"/>
  <c r="U200" i="3"/>
  <c r="W200" i="3"/>
  <c r="X200" i="3"/>
  <c r="Y200" i="3"/>
  <c r="Z200" i="3"/>
  <c r="AA200" i="3"/>
  <c r="AB200" i="3"/>
  <c r="AC200" i="3"/>
  <c r="O201" i="3"/>
  <c r="P201" i="3"/>
  <c r="Q201" i="3"/>
  <c r="R201" i="3"/>
  <c r="S201" i="3"/>
  <c r="T201" i="3"/>
  <c r="U201" i="3"/>
  <c r="W201" i="3"/>
  <c r="X201" i="3"/>
  <c r="Y201" i="3"/>
  <c r="Z201" i="3"/>
  <c r="AA201" i="3"/>
  <c r="AB201" i="3"/>
  <c r="AC201" i="3"/>
  <c r="O202" i="3"/>
  <c r="P202" i="3"/>
  <c r="Q202" i="3"/>
  <c r="R202" i="3"/>
  <c r="S202" i="3"/>
  <c r="T202" i="3"/>
  <c r="U202" i="3"/>
  <c r="W202" i="3"/>
  <c r="X202" i="3"/>
  <c r="Y202" i="3"/>
  <c r="Z202" i="3"/>
  <c r="AA202" i="3"/>
  <c r="AB202" i="3"/>
  <c r="AC202" i="3"/>
  <c r="O203" i="3"/>
  <c r="P203" i="3"/>
  <c r="Q203" i="3"/>
  <c r="R203" i="3"/>
  <c r="S203" i="3"/>
  <c r="T203" i="3"/>
  <c r="U203" i="3"/>
  <c r="W203" i="3"/>
  <c r="X203" i="3"/>
  <c r="Y203" i="3"/>
  <c r="Z203" i="3"/>
  <c r="AA203" i="3"/>
  <c r="AB203" i="3"/>
  <c r="AC203" i="3"/>
  <c r="O204" i="3"/>
  <c r="P204" i="3"/>
  <c r="Q204" i="3"/>
  <c r="R204" i="3"/>
  <c r="S204" i="3"/>
  <c r="T204" i="3"/>
  <c r="U204" i="3"/>
  <c r="W204" i="3"/>
  <c r="X204" i="3"/>
  <c r="Y204" i="3"/>
  <c r="Z204" i="3"/>
  <c r="AA204" i="3"/>
  <c r="AB204" i="3"/>
  <c r="AC204" i="3"/>
  <c r="O205" i="3"/>
  <c r="P205" i="3"/>
  <c r="Q205" i="3"/>
  <c r="R205" i="3"/>
  <c r="S205" i="3"/>
  <c r="T205" i="3"/>
  <c r="U205" i="3"/>
  <c r="W205" i="3"/>
  <c r="X205" i="3"/>
  <c r="Y205" i="3"/>
  <c r="Z205" i="3"/>
  <c r="AA205" i="3"/>
  <c r="AB205" i="3"/>
  <c r="AC205" i="3"/>
  <c r="O206" i="3"/>
  <c r="P206" i="3"/>
  <c r="Q206" i="3"/>
  <c r="R206" i="3"/>
  <c r="S206" i="3"/>
  <c r="T206" i="3"/>
  <c r="U206" i="3"/>
  <c r="W206" i="3"/>
  <c r="X206" i="3"/>
  <c r="Y206" i="3"/>
  <c r="Z206" i="3"/>
  <c r="AA206" i="3"/>
  <c r="AB206" i="3"/>
  <c r="AC206" i="3"/>
  <c r="O207" i="3"/>
  <c r="P207" i="3"/>
  <c r="Q207" i="3"/>
  <c r="R207" i="3"/>
  <c r="S207" i="3"/>
  <c r="T207" i="3"/>
  <c r="U207" i="3"/>
  <c r="W207" i="3"/>
  <c r="X207" i="3"/>
  <c r="Y207" i="3"/>
  <c r="Z207" i="3"/>
  <c r="AA207" i="3"/>
  <c r="AB207" i="3"/>
  <c r="AC207" i="3"/>
  <c r="AB8" i="3"/>
  <c r="T8" i="3"/>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U32" i="2" s="1"/>
  <c r="T33" i="2"/>
  <c r="U33" i="2" s="1"/>
  <c r="T34" i="2"/>
  <c r="U34" i="2" s="1"/>
  <c r="T35" i="2"/>
  <c r="U35" i="2" s="1"/>
  <c r="T36" i="2"/>
  <c r="T37" i="2"/>
  <c r="T38" i="2"/>
  <c r="T39" i="2"/>
  <c r="T40" i="2"/>
  <c r="T41" i="2"/>
  <c r="T42" i="2"/>
  <c r="T43" i="2"/>
  <c r="T44" i="2"/>
  <c r="T45" i="2"/>
  <c r="T46" i="2"/>
  <c r="T47" i="2"/>
  <c r="T48" i="2"/>
  <c r="T49" i="2"/>
  <c r="T50" i="2"/>
  <c r="T51" i="2"/>
  <c r="U51" i="2" s="1"/>
  <c r="T52" i="2"/>
  <c r="T53" i="2"/>
  <c r="T54" i="2"/>
  <c r="T55" i="2"/>
  <c r="T56" i="2"/>
  <c r="T57" i="2"/>
  <c r="T58" i="2"/>
  <c r="T59" i="2"/>
  <c r="T60" i="2"/>
  <c r="T61" i="2"/>
  <c r="T62" i="2"/>
  <c r="T63" i="2"/>
  <c r="T64" i="2"/>
  <c r="T65" i="2"/>
  <c r="T66" i="2"/>
  <c r="T67" i="2"/>
  <c r="U67" i="2" s="1"/>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U98" i="2" s="1"/>
  <c r="T99" i="2"/>
  <c r="U99" i="2" s="1"/>
  <c r="T100" i="2"/>
  <c r="T101" i="2"/>
  <c r="T102" i="2"/>
  <c r="T103" i="2"/>
  <c r="T104" i="2"/>
  <c r="T105" i="2"/>
  <c r="T106" i="2"/>
  <c r="T107" i="2"/>
  <c r="T108" i="2"/>
  <c r="T109" i="2"/>
  <c r="T110" i="2"/>
  <c r="T111" i="2"/>
  <c r="T112" i="2"/>
  <c r="T113" i="2"/>
  <c r="T114" i="2"/>
  <c r="T115" i="2"/>
  <c r="T116" i="2"/>
  <c r="T117" i="2"/>
  <c r="T118" i="2"/>
  <c r="U118" i="2" s="1"/>
  <c r="T119" i="2"/>
  <c r="U119" i="2" s="1"/>
  <c r="T120" i="2"/>
  <c r="U120" i="2" s="1"/>
  <c r="T121" i="2"/>
  <c r="U121" i="2" s="1"/>
  <c r="T122" i="2"/>
  <c r="T123" i="2"/>
  <c r="U123" i="2" s="1"/>
  <c r="T124" i="2"/>
  <c r="T125" i="2"/>
  <c r="T126" i="2"/>
  <c r="U126" i="2" s="1"/>
  <c r="T127" i="2"/>
  <c r="U127" i="2" s="1"/>
  <c r="T128" i="2"/>
  <c r="T129" i="2"/>
  <c r="T130" i="2"/>
  <c r="U130" i="2" s="1"/>
  <c r="T131" i="2"/>
  <c r="U131" i="2" s="1"/>
  <c r="T132" i="2"/>
  <c r="T133" i="2"/>
  <c r="T134" i="2"/>
  <c r="T135" i="2"/>
  <c r="T136" i="2"/>
  <c r="T137" i="2"/>
  <c r="T138" i="2"/>
  <c r="T139" i="2"/>
  <c r="T140" i="2"/>
  <c r="T141" i="2"/>
  <c r="T142" i="2"/>
  <c r="T143" i="2"/>
  <c r="T144" i="2"/>
  <c r="T145" i="2"/>
  <c r="T146" i="2"/>
  <c r="T147" i="2"/>
  <c r="T148" i="2"/>
  <c r="T149" i="2"/>
  <c r="T150" i="2"/>
  <c r="T151" i="2"/>
  <c r="T152" i="2"/>
  <c r="T153" i="2"/>
  <c r="T154" i="2"/>
  <c r="T155" i="2"/>
  <c r="U155" i="2" s="1"/>
  <c r="T156" i="2"/>
  <c r="T157" i="2"/>
  <c r="T158" i="2"/>
  <c r="T159" i="2"/>
  <c r="T160" i="2"/>
  <c r="U160" i="2" s="1"/>
  <c r="T161" i="2"/>
  <c r="T162" i="2"/>
  <c r="U162" i="2" s="1"/>
  <c r="T163" i="2"/>
  <c r="U163" i="2" s="1"/>
  <c r="T164" i="2"/>
  <c r="T165" i="2"/>
  <c r="T166" i="2"/>
  <c r="T167" i="2"/>
  <c r="T168" i="2"/>
  <c r="T169" i="2"/>
  <c r="T170" i="2"/>
  <c r="T171" i="2"/>
  <c r="T172" i="2"/>
  <c r="T173" i="2"/>
  <c r="T174" i="2"/>
  <c r="T175" i="2"/>
  <c r="T176" i="2"/>
  <c r="T177" i="2"/>
  <c r="T178" i="2"/>
  <c r="T179" i="2"/>
  <c r="U179" i="2" s="1"/>
  <c r="T180" i="2"/>
  <c r="T181" i="2"/>
  <c r="U181" i="2" s="1"/>
  <c r="T182" i="2"/>
  <c r="U182" i="2" s="1"/>
  <c r="T183" i="2"/>
  <c r="U183" i="2" s="1"/>
  <c r="T184" i="2"/>
  <c r="T185" i="2"/>
  <c r="U185" i="2" s="1"/>
  <c r="T186" i="2"/>
  <c r="T187" i="2"/>
  <c r="T188" i="2"/>
  <c r="T189" i="2"/>
  <c r="T190" i="2"/>
  <c r="T191" i="2"/>
  <c r="T192" i="2"/>
  <c r="U192" i="2" s="1"/>
  <c r="T193" i="2"/>
  <c r="U193" i="2" s="1"/>
  <c r="T194" i="2"/>
  <c r="U194" i="2" s="1"/>
  <c r="T195" i="2"/>
  <c r="U195" i="2" s="1"/>
  <c r="T196" i="2"/>
  <c r="T197" i="2"/>
  <c r="T198" i="2"/>
  <c r="T199" i="2"/>
  <c r="T200" i="2"/>
  <c r="T201" i="2"/>
  <c r="T202" i="2"/>
  <c r="T203" i="2"/>
  <c r="U64" i="2"/>
  <c r="U65" i="2"/>
  <c r="U66" i="2"/>
  <c r="U93" i="2"/>
  <c r="U94" i="2"/>
  <c r="U95" i="2"/>
  <c r="U96" i="2"/>
  <c r="U97" i="2"/>
  <c r="U129" i="2"/>
  <c r="U161" i="2"/>
  <c r="U178" i="2"/>
  <c r="C23" i="3" a="1"/>
  <c r="C23" i="3" s="1"/>
  <c r="H23" i="3" a="1"/>
  <c r="J25" i="3" s="1"/>
  <c r="C28" i="3" a="1"/>
  <c r="C28" i="3" s="1"/>
  <c r="H28" i="3" a="1"/>
  <c r="C33" i="3" a="1"/>
  <c r="F35" i="3" s="1"/>
  <c r="H33" i="3" a="1"/>
  <c r="H33" i="3" s="1"/>
  <c r="C38" i="3" a="1"/>
  <c r="D38" i="3" s="1"/>
  <c r="H38" i="3" a="1"/>
  <c r="H41" i="3" s="1"/>
  <c r="C43" i="3" a="1"/>
  <c r="E43" i="3" s="1"/>
  <c r="H43" i="3" a="1"/>
  <c r="C48" i="3" a="1"/>
  <c r="D51" i="3" s="1"/>
  <c r="H48" i="3" a="1"/>
  <c r="H48" i="3" s="1"/>
  <c r="C53" i="3" a="1"/>
  <c r="F53" i="3" s="1"/>
  <c r="H53" i="3" a="1"/>
  <c r="J56" i="3" s="1"/>
  <c r="C58" i="3" a="1"/>
  <c r="D58" i="3" s="1"/>
  <c r="H58" i="3" a="1"/>
  <c r="H59" i="3" s="1"/>
  <c r="C63" i="3" a="1"/>
  <c r="F66" i="3" s="1"/>
  <c r="H63" i="3" a="1"/>
  <c r="H63" i="3" s="1"/>
  <c r="C68" i="3" a="1"/>
  <c r="D69" i="3" s="1"/>
  <c r="H68" i="3" a="1"/>
  <c r="C73" i="3" a="1"/>
  <c r="D73" i="3" s="1"/>
  <c r="H73" i="3" a="1"/>
  <c r="J74" i="3" s="1"/>
  <c r="C78" i="3" a="1"/>
  <c r="D82" i="3" s="1"/>
  <c r="H78" i="3" a="1"/>
  <c r="H78" i="3" s="1"/>
  <c r="C83" i="3" a="1"/>
  <c r="F84" i="3" s="1"/>
  <c r="H83" i="3" a="1"/>
  <c r="J87" i="3" s="1"/>
  <c r="C88" i="3" a="1"/>
  <c r="F88" i="3" s="1"/>
  <c r="H88" i="3" a="1"/>
  <c r="H90" i="3" s="1"/>
  <c r="C93" i="3" a="1"/>
  <c r="F97" i="3" s="1"/>
  <c r="H93" i="3" a="1"/>
  <c r="H93" i="3" s="1"/>
  <c r="C98" i="3" a="1"/>
  <c r="D100" i="3" s="1"/>
  <c r="H98" i="3" a="1"/>
  <c r="H98" i="3" s="1"/>
  <c r="C103" i="3" a="1"/>
  <c r="D103" i="3" s="1"/>
  <c r="H103" i="3" a="1"/>
  <c r="I103" i="3" s="1"/>
  <c r="C108" i="3" a="1"/>
  <c r="H108" i="3" a="1"/>
  <c r="I108" i="3" s="1"/>
  <c r="C113" i="3" a="1"/>
  <c r="F115" i="3" s="1"/>
  <c r="C113" i="3"/>
  <c r="H113" i="3" a="1"/>
  <c r="I113" i="3" s="1"/>
  <c r="C118" i="3" a="1"/>
  <c r="D118" i="3" s="1"/>
  <c r="H118" i="3" a="1"/>
  <c r="I118" i="3" s="1"/>
  <c r="C123" i="3" a="1"/>
  <c r="E124" i="3" s="1"/>
  <c r="H123" i="3" a="1"/>
  <c r="I123" i="3" s="1"/>
  <c r="C128" i="3" a="1"/>
  <c r="D131" i="3" s="1"/>
  <c r="H128" i="3" a="1"/>
  <c r="I128" i="3" s="1"/>
  <c r="C133" i="3" a="1"/>
  <c r="F133" i="3" s="1"/>
  <c r="H133" i="3" a="1"/>
  <c r="I133" i="3" s="1"/>
  <c r="C138" i="3" a="1"/>
  <c r="D138" i="3" s="1"/>
  <c r="H138" i="3" a="1"/>
  <c r="C143" i="3" a="1"/>
  <c r="E146" i="3" s="1"/>
  <c r="H143" i="3" a="1"/>
  <c r="I143" i="3" s="1"/>
  <c r="C148" i="3" a="1"/>
  <c r="D149" i="3" s="1"/>
  <c r="H148" i="3" a="1"/>
  <c r="I148" i="3" s="1"/>
  <c r="C153" i="3" a="1"/>
  <c r="D153" i="3" s="1"/>
  <c r="E154" i="3"/>
  <c r="H153" i="3" a="1"/>
  <c r="I153" i="3" s="1"/>
  <c r="C158" i="3" a="1"/>
  <c r="E158" i="3" s="1"/>
  <c r="H158" i="3" a="1"/>
  <c r="C163" i="3" a="1"/>
  <c r="C166" i="3" s="1"/>
  <c r="H163" i="3" a="1"/>
  <c r="I163" i="3" s="1"/>
  <c r="C168" i="3" a="1"/>
  <c r="D168" i="3" s="1"/>
  <c r="H168" i="3" a="1"/>
  <c r="I168" i="3" s="1"/>
  <c r="C173" i="3" a="1"/>
  <c r="E175" i="3" s="1"/>
  <c r="H173" i="3" a="1"/>
  <c r="I173" i="3" s="1"/>
  <c r="C178" i="3" a="1"/>
  <c r="C180" i="3" s="1"/>
  <c r="H178" i="3" a="1"/>
  <c r="K180" i="3" s="1"/>
  <c r="C183" i="3" a="1"/>
  <c r="D183" i="3" s="1"/>
  <c r="D186" i="3"/>
  <c r="H183" i="3" a="1"/>
  <c r="K183" i="3" s="1"/>
  <c r="C188" i="3" a="1"/>
  <c r="F188" i="3" s="1"/>
  <c r="H188" i="3" a="1"/>
  <c r="I188" i="3" s="1"/>
  <c r="C193" i="3" a="1"/>
  <c r="F195" i="3" s="1"/>
  <c r="H193" i="3" a="1"/>
  <c r="I193" i="3" s="1"/>
  <c r="C198" i="3" a="1"/>
  <c r="E201" i="3" s="1"/>
  <c r="H198" i="3" a="1"/>
  <c r="H198" i="3" s="1"/>
  <c r="C203" i="3" a="1"/>
  <c r="C204" i="3" s="1"/>
  <c r="H203" i="3" a="1"/>
  <c r="I203" i="3" s="1"/>
  <c r="C208" i="3" a="1"/>
  <c r="D211" i="3" s="1"/>
  <c r="H208" i="3" a="1"/>
  <c r="K208" i="3" s="1"/>
  <c r="C213" i="3" a="1"/>
  <c r="F213" i="3" s="1"/>
  <c r="H213" i="3" a="1"/>
  <c r="I213" i="3" s="1"/>
  <c r="C218" i="3" a="1"/>
  <c r="D218" i="3" s="1"/>
  <c r="E219" i="3"/>
  <c r="H218" i="3" a="1"/>
  <c r="H218" i="3" s="1"/>
  <c r="C223" i="3" a="1"/>
  <c r="F223" i="3" s="1"/>
  <c r="H223" i="3" a="1"/>
  <c r="I224" i="3" s="1"/>
  <c r="C228" i="3" a="1"/>
  <c r="D229" i="3" s="1"/>
  <c r="H228" i="3" a="1"/>
  <c r="H228" i="3" s="1"/>
  <c r="C233" i="3" a="1"/>
  <c r="D233" i="3" s="1"/>
  <c r="H233" i="3" a="1"/>
  <c r="I233" i="3" s="1"/>
  <c r="C238" i="3" a="1"/>
  <c r="D242" i="3" s="1"/>
  <c r="H238" i="3" a="1"/>
  <c r="I238" i="3" s="1"/>
  <c r="C243" i="3" a="1"/>
  <c r="F244" i="3" s="1"/>
  <c r="H243" i="3" a="1"/>
  <c r="H243" i="3" s="1"/>
  <c r="C248" i="3" a="1"/>
  <c r="D248" i="3" s="1"/>
  <c r="H248" i="3" a="1"/>
  <c r="H248" i="3" s="1"/>
  <c r="C253" i="3" a="1"/>
  <c r="C254" i="3" s="1"/>
  <c r="H253" i="3" a="1"/>
  <c r="I254" i="3" s="1"/>
  <c r="C258" i="3" a="1"/>
  <c r="D260" i="3" s="1"/>
  <c r="H258" i="3" a="1"/>
  <c r="I258" i="3" s="1"/>
  <c r="C263" i="3" a="1"/>
  <c r="F267" i="3" s="1"/>
  <c r="H263" i="3" a="1"/>
  <c r="H263" i="3" s="1"/>
  <c r="C268" i="3" a="1"/>
  <c r="D268" i="3" s="1"/>
  <c r="H268" i="3" a="1"/>
  <c r="C273" i="3" a="1"/>
  <c r="D274" i="3" s="1"/>
  <c r="E274" i="3"/>
  <c r="H273" i="3" a="1"/>
  <c r="H273" i="3" s="1"/>
  <c r="C278" i="3" a="1"/>
  <c r="C279" i="3" s="1"/>
  <c r="H278" i="3" a="1"/>
  <c r="I278" i="3" s="1"/>
  <c r="C283" i="3" a="1"/>
  <c r="H283" i="3" a="1"/>
  <c r="K284" i="3" s="1"/>
  <c r="C288" i="3" a="1"/>
  <c r="C288" i="3" s="1"/>
  <c r="H288" i="3" a="1"/>
  <c r="I288" i="3" s="1"/>
  <c r="C293" i="3" a="1"/>
  <c r="E295" i="3" s="1"/>
  <c r="H293" i="3" a="1"/>
  <c r="I293" i="3" s="1"/>
  <c r="C298" i="3" a="1"/>
  <c r="E302" i="3" s="1"/>
  <c r="H298" i="3" a="1"/>
  <c r="I298" i="3" s="1"/>
  <c r="C303" i="3" a="1"/>
  <c r="C303" i="3" s="1"/>
  <c r="H303" i="3" a="1"/>
  <c r="H303" i="3" s="1"/>
  <c r="C308" i="3" a="1"/>
  <c r="C312" i="3" s="1"/>
  <c r="H308" i="3" a="1"/>
  <c r="C313" i="3" a="1"/>
  <c r="F313" i="3" s="1"/>
  <c r="H313" i="3" a="1"/>
  <c r="J313" i="3" s="1"/>
  <c r="C318" i="3" a="1"/>
  <c r="F318" i="3" s="1"/>
  <c r="H318" i="3" a="1"/>
  <c r="J318" i="3" s="1"/>
  <c r="C323" i="3" a="1"/>
  <c r="F323" i="3" s="1"/>
  <c r="H323" i="3" a="1"/>
  <c r="I323" i="3" s="1"/>
  <c r="C328" i="3" a="1"/>
  <c r="D329" i="3" s="1"/>
  <c r="C329" i="3"/>
  <c r="F330" i="3"/>
  <c r="H328" i="3" a="1"/>
  <c r="J328" i="3" s="1"/>
  <c r="C333" i="3" a="1"/>
  <c r="F337" i="3" s="1"/>
  <c r="H333" i="3" a="1"/>
  <c r="H333" i="3" s="1"/>
  <c r="C338" i="3" a="1"/>
  <c r="F340" i="3" s="1"/>
  <c r="H338" i="3" a="1"/>
  <c r="C343" i="3" a="1"/>
  <c r="F344" i="3" s="1"/>
  <c r="H343" i="3" a="1"/>
  <c r="H343" i="3" s="1"/>
  <c r="C348" i="3" a="1"/>
  <c r="E348" i="3" s="1"/>
  <c r="H348" i="3" a="1"/>
  <c r="K349" i="3" s="1"/>
  <c r="C353" i="3" a="1"/>
  <c r="H353" i="3" a="1"/>
  <c r="I353" i="3" s="1"/>
  <c r="C358" i="3" a="1"/>
  <c r="D360" i="3" s="1"/>
  <c r="H358" i="3" a="1"/>
  <c r="J358" i="3" s="1"/>
  <c r="C363" i="3" a="1"/>
  <c r="C364" i="3" s="1"/>
  <c r="H363" i="3" a="1"/>
  <c r="I363" i="3" s="1"/>
  <c r="C368" i="3" a="1"/>
  <c r="D371" i="3" s="1"/>
  <c r="H368" i="3" a="1"/>
  <c r="K369" i="3" s="1"/>
  <c r="C373" i="3" a="1"/>
  <c r="D374" i="3" s="1"/>
  <c r="H373" i="3" a="1"/>
  <c r="J374" i="3" s="1"/>
  <c r="C378" i="3" a="1"/>
  <c r="C380" i="3" s="1"/>
  <c r="H378" i="3" a="1"/>
  <c r="H378" i="3" s="1"/>
  <c r="C383" i="3" a="1"/>
  <c r="F385" i="3" s="1"/>
  <c r="H383" i="3" a="1"/>
  <c r="H383" i="3" s="1"/>
  <c r="C388" i="3" a="1"/>
  <c r="C388" i="3" s="1"/>
  <c r="H388" i="3" a="1"/>
  <c r="H392" i="3" s="1"/>
  <c r="C393" i="3" a="1"/>
  <c r="F393" i="3" s="1"/>
  <c r="H393" i="3" a="1"/>
  <c r="I393" i="3" s="1"/>
  <c r="C398" i="3" a="1"/>
  <c r="F399" i="3" s="1"/>
  <c r="H398" i="3" a="1"/>
  <c r="J400" i="3" s="1"/>
  <c r="C403" i="3" a="1"/>
  <c r="E403" i="3" s="1"/>
  <c r="H403" i="3" a="1"/>
  <c r="H403" i="3" s="1"/>
  <c r="C408" i="3" a="1"/>
  <c r="E408" i="3" s="1"/>
  <c r="H408" i="3" a="1"/>
  <c r="I408" i="3" s="1"/>
  <c r="C413" i="3" a="1"/>
  <c r="C413" i="3" s="1"/>
  <c r="H413" i="3" a="1"/>
  <c r="I413" i="3" s="1"/>
  <c r="C418" i="3" a="1"/>
  <c r="H418" i="3" a="1"/>
  <c r="J422" i="3" s="1"/>
  <c r="I418" i="3"/>
  <c r="C423" i="3" a="1"/>
  <c r="C423" i="3" s="1"/>
  <c r="H423" i="3" a="1"/>
  <c r="H425" i="3" s="1"/>
  <c r="C428" i="3" a="1"/>
  <c r="D429" i="3" s="1"/>
  <c r="H428" i="3" a="1"/>
  <c r="I428" i="3" s="1"/>
  <c r="C433" i="3" a="1"/>
  <c r="D435" i="3" s="1"/>
  <c r="F433" i="3"/>
  <c r="H433" i="3" a="1"/>
  <c r="H433" i="3" s="1"/>
  <c r="C438" i="3" a="1"/>
  <c r="D438" i="3" s="1"/>
  <c r="E442" i="3"/>
  <c r="H438" i="3" a="1"/>
  <c r="K438" i="3" s="1"/>
  <c r="C443" i="3" a="1"/>
  <c r="C443" i="3" s="1"/>
  <c r="H443" i="3" a="1"/>
  <c r="H443" i="3" s="1"/>
  <c r="J447" i="3"/>
  <c r="C448" i="3" a="1"/>
  <c r="D451" i="3" s="1"/>
  <c r="E451" i="3"/>
  <c r="H448" i="3" a="1"/>
  <c r="K449" i="3" s="1"/>
  <c r="C453" i="3" a="1"/>
  <c r="C453" i="3" s="1"/>
  <c r="H453" i="3" a="1"/>
  <c r="H454" i="3" s="1"/>
  <c r="C458" i="3" a="1"/>
  <c r="E458" i="3" s="1"/>
  <c r="H458" i="3" a="1"/>
  <c r="C463" i="3" a="1"/>
  <c r="D464" i="3" s="1"/>
  <c r="H463" i="3" a="1"/>
  <c r="C468" i="3" a="1"/>
  <c r="H468" i="3" a="1"/>
  <c r="H472" i="3" s="1"/>
  <c r="C473" i="3" a="1"/>
  <c r="E473" i="3" s="1"/>
  <c r="H473" i="3" a="1"/>
  <c r="H474" i="3" s="1"/>
  <c r="C478" i="3" a="1"/>
  <c r="D480" i="3" s="1"/>
  <c r="H478" i="3" a="1"/>
  <c r="I478" i="3" s="1"/>
  <c r="C483" i="3" a="1"/>
  <c r="D483" i="3" s="1"/>
  <c r="H483" i="3" a="1"/>
  <c r="H483" i="3" s="1"/>
  <c r="C488" i="3" a="1"/>
  <c r="E489" i="3" s="1"/>
  <c r="H488" i="3" a="1"/>
  <c r="K491" i="3" s="1"/>
  <c r="C493" i="3" a="1"/>
  <c r="C494" i="3" s="1"/>
  <c r="H493" i="3" a="1"/>
  <c r="H493" i="3" s="1"/>
  <c r="C498" i="3" a="1"/>
  <c r="C498" i="3" s="1"/>
  <c r="H498" i="3" a="1"/>
  <c r="I498" i="3" s="1"/>
  <c r="C503" i="3" a="1"/>
  <c r="D504" i="3" s="1"/>
  <c r="H503" i="3" a="1"/>
  <c r="I503" i="3" s="1"/>
  <c r="C508" i="3" a="1"/>
  <c r="F510" i="3" s="1"/>
  <c r="H508" i="3" a="1"/>
  <c r="C513" i="3" a="1"/>
  <c r="F515" i="3" s="1"/>
  <c r="H513" i="3" a="1"/>
  <c r="I517" i="3" s="1"/>
  <c r="C518" i="3" a="1"/>
  <c r="D519" i="3" s="1"/>
  <c r="H518" i="3" a="1"/>
  <c r="J519" i="3" s="1"/>
  <c r="C523" i="3" a="1"/>
  <c r="F523" i="3" s="1"/>
  <c r="H523" i="3" a="1"/>
  <c r="H524" i="3" s="1"/>
  <c r="I525" i="3"/>
  <c r="C528" i="3" a="1"/>
  <c r="E529" i="3" s="1"/>
  <c r="H528" i="3" a="1"/>
  <c r="I528" i="3" s="1"/>
  <c r="C533" i="3" a="1"/>
  <c r="C533" i="3" s="1"/>
  <c r="C536" i="3"/>
  <c r="H533" i="3" a="1"/>
  <c r="J536" i="3" s="1"/>
  <c r="C538" i="3" a="1"/>
  <c r="C538" i="3" s="1"/>
  <c r="H538" i="3" a="1"/>
  <c r="H541" i="3" s="1"/>
  <c r="C543" i="3" a="1"/>
  <c r="D547" i="3" s="1"/>
  <c r="H543" i="3" a="1"/>
  <c r="J545" i="3" s="1"/>
  <c r="C548" i="3" a="1"/>
  <c r="D549" i="3" s="1"/>
  <c r="H548" i="3" a="1"/>
  <c r="J552" i="3" s="1"/>
  <c r="C553" i="3" a="1"/>
  <c r="E553" i="3" s="1"/>
  <c r="H553" i="3" a="1"/>
  <c r="I554" i="3" s="1"/>
  <c r="C558" i="3" a="1"/>
  <c r="D558" i="3" s="1"/>
  <c r="H558" i="3" a="1"/>
  <c r="J560" i="3" s="1"/>
  <c r="C563" i="3" a="1"/>
  <c r="D563" i="3" s="1"/>
  <c r="H563" i="3" a="1"/>
  <c r="K563" i="3" s="1"/>
  <c r="C568" i="3" a="1"/>
  <c r="E568" i="3" s="1"/>
  <c r="H568" i="3" a="1"/>
  <c r="J569" i="3" s="1"/>
  <c r="H568" i="3"/>
  <c r="J572" i="3"/>
  <c r="C573" i="3" a="1"/>
  <c r="C573" i="3" s="1"/>
  <c r="H573" i="3" a="1"/>
  <c r="H573" i="3" s="1"/>
  <c r="C578" i="3" a="1"/>
  <c r="C578" i="3" s="1"/>
  <c r="H578" i="3" a="1"/>
  <c r="I578" i="3" s="1"/>
  <c r="C583" i="3" a="1"/>
  <c r="F583" i="3" s="1"/>
  <c r="H583" i="3" a="1"/>
  <c r="J583" i="3" s="1"/>
  <c r="C588" i="3" a="1"/>
  <c r="D588" i="3" s="1"/>
  <c r="H588" i="3" a="1"/>
  <c r="H588" i="3" s="1"/>
  <c r="C593" i="3" a="1"/>
  <c r="E593" i="3" s="1"/>
  <c r="H593" i="3" a="1"/>
  <c r="H593" i="3" s="1"/>
  <c r="C598" i="3" a="1"/>
  <c r="D598" i="3" s="1"/>
  <c r="H598" i="3" a="1"/>
  <c r="H600" i="3" s="1"/>
  <c r="C603" i="3" a="1"/>
  <c r="C603" i="3" s="1"/>
  <c r="H603" i="3" a="1"/>
  <c r="H604" i="3" s="1"/>
  <c r="C608" i="3" a="1"/>
  <c r="C609" i="3" s="1"/>
  <c r="H608" i="3" a="1"/>
  <c r="J608" i="3" s="1"/>
  <c r="C613" i="3" a="1"/>
  <c r="C614" i="3" s="1"/>
  <c r="H613" i="3" a="1"/>
  <c r="H615" i="3" s="1"/>
  <c r="C618" i="3" a="1"/>
  <c r="E618" i="3" s="1"/>
  <c r="H618" i="3" a="1"/>
  <c r="K621" i="3" s="1"/>
  <c r="C623" i="3" a="1"/>
  <c r="F627" i="3" s="1"/>
  <c r="H623" i="3" a="1"/>
  <c r="I623" i="3" s="1"/>
  <c r="C628" i="3" a="1"/>
  <c r="F629" i="3" s="1"/>
  <c r="H628" i="3" a="1"/>
  <c r="J628" i="3" s="1"/>
  <c r="C633" i="3" a="1"/>
  <c r="D633" i="3" s="1"/>
  <c r="H633" i="3" a="1"/>
  <c r="H633" i="3" s="1"/>
  <c r="C638" i="3" a="1"/>
  <c r="D640" i="3" s="1"/>
  <c r="H638" i="3" a="1"/>
  <c r="I638" i="3" s="1"/>
  <c r="C643" i="3" a="1"/>
  <c r="C645" i="3" s="1"/>
  <c r="H643" i="3" a="1"/>
  <c r="H646" i="3" s="1"/>
  <c r="C648" i="3" a="1"/>
  <c r="C648" i="3" s="1"/>
  <c r="H648" i="3" a="1"/>
  <c r="H651" i="3" s="1"/>
  <c r="C653" i="3" a="1"/>
  <c r="F653" i="3" s="1"/>
  <c r="H653" i="3" a="1"/>
  <c r="I653" i="3" s="1"/>
  <c r="C658" i="3" a="1"/>
  <c r="C658" i="3" s="1"/>
  <c r="H658" i="3" a="1"/>
  <c r="K658" i="3" s="1"/>
  <c r="I661" i="3"/>
  <c r="J661" i="3"/>
  <c r="I662" i="3"/>
  <c r="C663" i="3" a="1"/>
  <c r="D663" i="3" s="1"/>
  <c r="H663" i="3" a="1"/>
  <c r="H663" i="3" s="1"/>
  <c r="C668" i="3" a="1"/>
  <c r="C668" i="3" s="1"/>
  <c r="H668" i="3" a="1"/>
  <c r="I668" i="3" s="1"/>
  <c r="C673" i="3" a="1"/>
  <c r="F673" i="3" s="1"/>
  <c r="H673" i="3" a="1"/>
  <c r="C678" i="3" a="1"/>
  <c r="C678" i="3" s="1"/>
  <c r="H678" i="3" a="1"/>
  <c r="H680" i="3" s="1"/>
  <c r="K678" i="3"/>
  <c r="K682" i="3"/>
  <c r="C683" i="3" a="1"/>
  <c r="F683" i="3" s="1"/>
  <c r="H683" i="3" a="1"/>
  <c r="H683" i="3" s="1"/>
  <c r="C688" i="3" a="1"/>
  <c r="F690" i="3" s="1"/>
  <c r="H688" i="3" a="1"/>
  <c r="H688" i="3" s="1"/>
  <c r="C693" i="3" a="1"/>
  <c r="C693" i="3" s="1"/>
  <c r="H693" i="3" a="1"/>
  <c r="H694" i="3" s="1"/>
  <c r="C698" i="3" a="1"/>
  <c r="F698" i="3" s="1"/>
  <c r="H698" i="3" a="1"/>
  <c r="J702" i="3" s="1"/>
  <c r="C703" i="3" a="1"/>
  <c r="D703" i="3" s="1"/>
  <c r="H703" i="3" a="1"/>
  <c r="I703" i="3" s="1"/>
  <c r="C708" i="3" a="1"/>
  <c r="H708" i="3" a="1"/>
  <c r="I708" i="3" s="1"/>
  <c r="C713" i="3" a="1"/>
  <c r="C713" i="3" s="1"/>
  <c r="H713" i="3" a="1"/>
  <c r="H716" i="3" s="1"/>
  <c r="C718" i="3" a="1"/>
  <c r="C718" i="3" s="1"/>
  <c r="H718" i="3" a="1"/>
  <c r="I718" i="3" s="1"/>
  <c r="C723" i="3" a="1"/>
  <c r="C724" i="3" s="1"/>
  <c r="H723" i="3" a="1"/>
  <c r="J723" i="3" s="1"/>
  <c r="C728" i="3" a="1"/>
  <c r="C728" i="3" s="1"/>
  <c r="H728" i="3" a="1"/>
  <c r="J728" i="3" s="1"/>
  <c r="C733" i="3" a="1"/>
  <c r="E734" i="3" s="1"/>
  <c r="H733" i="3" a="1"/>
  <c r="I733" i="3" s="1"/>
  <c r="C738" i="3" a="1"/>
  <c r="D740" i="3" s="1"/>
  <c r="H738" i="3" a="1"/>
  <c r="K738" i="3" s="1"/>
  <c r="C743" i="3" a="1"/>
  <c r="D743" i="3" s="1"/>
  <c r="H743" i="3" a="1"/>
  <c r="I743" i="3" s="1"/>
  <c r="C748" i="3" a="1"/>
  <c r="C748" i="3" s="1"/>
  <c r="H748" i="3" a="1"/>
  <c r="I748" i="3" s="1"/>
  <c r="C753" i="3" a="1"/>
  <c r="D753" i="3" s="1"/>
  <c r="H753" i="3" a="1"/>
  <c r="K753" i="3" s="1"/>
  <c r="C758" i="3" a="1"/>
  <c r="D761" i="3" s="1"/>
  <c r="H758" i="3" a="1"/>
  <c r="H760" i="3" s="1"/>
  <c r="C763" i="3" a="1"/>
  <c r="C763" i="3" s="1"/>
  <c r="H763" i="3" a="1"/>
  <c r="K763" i="3" s="1"/>
  <c r="C768" i="3" a="1"/>
  <c r="C769" i="3" s="1"/>
  <c r="H768" i="3" a="1"/>
  <c r="J768" i="3" s="1"/>
  <c r="C773" i="3" a="1"/>
  <c r="D773" i="3" s="1"/>
  <c r="H773" i="3" a="1"/>
  <c r="K773" i="3" s="1"/>
  <c r="C778" i="3" a="1"/>
  <c r="C778" i="3" s="1"/>
  <c r="H778" i="3" a="1"/>
  <c r="H779" i="3" s="1"/>
  <c r="C783" i="3" a="1"/>
  <c r="C783" i="3" s="1"/>
  <c r="H783" i="3" a="1"/>
  <c r="K783" i="3" s="1"/>
  <c r="C788" i="3" a="1"/>
  <c r="D788" i="3" s="1"/>
  <c r="H788" i="3" a="1"/>
  <c r="I788" i="3" s="1"/>
  <c r="C793" i="3" a="1"/>
  <c r="C793" i="3" s="1"/>
  <c r="H793" i="3" a="1"/>
  <c r="H793" i="3" s="1"/>
  <c r="C798" i="3" a="1"/>
  <c r="D798" i="3" s="1"/>
  <c r="H798" i="3" a="1"/>
  <c r="H798" i="3" s="1"/>
  <c r="C803" i="3" a="1"/>
  <c r="C803" i="3" s="1"/>
  <c r="H803" i="3" a="1"/>
  <c r="H803" i="3" s="1"/>
  <c r="C808" i="3" a="1"/>
  <c r="C808" i="3" s="1"/>
  <c r="H808" i="3" a="1"/>
  <c r="K811" i="3" s="1"/>
  <c r="C813" i="3" a="1"/>
  <c r="E813" i="3" s="1"/>
  <c r="H813" i="3" a="1"/>
  <c r="J813" i="3" s="1"/>
  <c r="C818" i="3" a="1"/>
  <c r="F818" i="3" s="1"/>
  <c r="H818" i="3" a="1"/>
  <c r="I820" i="3" s="1"/>
  <c r="C823" i="3" a="1"/>
  <c r="F823" i="3" s="1"/>
  <c r="H823" i="3" a="1"/>
  <c r="I824" i="3" s="1"/>
  <c r="C828" i="3" a="1"/>
  <c r="C831" i="3" s="1"/>
  <c r="H828" i="3" a="1"/>
  <c r="I828" i="3" s="1"/>
  <c r="C833" i="3" a="1"/>
  <c r="C834" i="3" s="1"/>
  <c r="H833" i="3" a="1"/>
  <c r="H834" i="3" s="1"/>
  <c r="C838" i="3" a="1"/>
  <c r="E838" i="3" s="1"/>
  <c r="H838" i="3" a="1"/>
  <c r="I842" i="3" s="1"/>
  <c r="C843" i="3" a="1"/>
  <c r="D843" i="3" s="1"/>
  <c r="H843" i="3" a="1"/>
  <c r="H843" i="3" s="1"/>
  <c r="C848" i="3" a="1"/>
  <c r="C848" i="3" s="1"/>
  <c r="H848" i="3" a="1"/>
  <c r="K851" i="3" s="1"/>
  <c r="J848" i="3"/>
  <c r="I852" i="3"/>
  <c r="C853" i="3" a="1"/>
  <c r="E856" i="3" s="1"/>
  <c r="H853" i="3" a="1"/>
  <c r="I853" i="3" s="1"/>
  <c r="C858" i="3" a="1"/>
  <c r="C858" i="3" s="1"/>
  <c r="H858" i="3" a="1"/>
  <c r="H859" i="3" s="1"/>
  <c r="C863" i="3" a="1"/>
  <c r="D863" i="3" s="1"/>
  <c r="H863" i="3" a="1"/>
  <c r="H863" i="3" s="1"/>
  <c r="C868" i="3" a="1"/>
  <c r="C868" i="3" s="1"/>
  <c r="H868" i="3" a="1"/>
  <c r="J869" i="3" s="1"/>
  <c r="C873" i="3" a="1"/>
  <c r="C873" i="3" s="1"/>
  <c r="H873" i="3" a="1"/>
  <c r="H873" i="3" s="1"/>
  <c r="C878" i="3" a="1"/>
  <c r="D880" i="3" s="1"/>
  <c r="H878" i="3" a="1"/>
  <c r="H878" i="3" s="1"/>
  <c r="C883" i="3" a="1"/>
  <c r="E886" i="3" s="1"/>
  <c r="H883" i="3" a="1"/>
  <c r="H883" i="3" s="1"/>
  <c r="C888" i="3" a="1"/>
  <c r="E892" i="3" s="1"/>
  <c r="H888" i="3" a="1"/>
  <c r="C893" i="3" a="1"/>
  <c r="C893" i="3" s="1"/>
  <c r="H893" i="3" a="1"/>
  <c r="H893" i="3" s="1"/>
  <c r="C898" i="3" a="1"/>
  <c r="C898" i="3" s="1"/>
  <c r="H898" i="3" a="1"/>
  <c r="I898" i="3" s="1"/>
  <c r="C903" i="3" a="1"/>
  <c r="C904" i="3" s="1"/>
  <c r="H903" i="3" a="1"/>
  <c r="I903" i="3" s="1"/>
  <c r="C908" i="3" a="1"/>
  <c r="F908" i="3" s="1"/>
  <c r="H908" i="3" a="1"/>
  <c r="K908" i="3" s="1"/>
  <c r="C913" i="3" a="1"/>
  <c r="E913" i="3" s="1"/>
  <c r="H913" i="3" a="1"/>
  <c r="H913" i="3" s="1"/>
  <c r="C918" i="3" a="1"/>
  <c r="D918" i="3" s="1"/>
  <c r="H918" i="3" a="1"/>
  <c r="H920" i="3" s="1"/>
  <c r="C923" i="3" a="1"/>
  <c r="C927" i="3" s="1"/>
  <c r="H923" i="3" a="1"/>
  <c r="H926" i="3" s="1"/>
  <c r="C928" i="3" a="1"/>
  <c r="D928" i="3" s="1"/>
  <c r="H928" i="3" a="1"/>
  <c r="J928" i="3" s="1"/>
  <c r="C933" i="3" a="1"/>
  <c r="D933" i="3" s="1"/>
  <c r="H933" i="3" a="1"/>
  <c r="K934" i="3" s="1"/>
  <c r="C938" i="3" a="1"/>
  <c r="D939" i="3" s="1"/>
  <c r="H938" i="3" a="1"/>
  <c r="J940" i="3" s="1"/>
  <c r="C943" i="3" a="1"/>
  <c r="E943" i="3" s="1"/>
  <c r="H943" i="3" a="1"/>
  <c r="I945" i="3" s="1"/>
  <c r="C948" i="3" a="1"/>
  <c r="D948" i="3" s="1"/>
  <c r="H948" i="3" a="1"/>
  <c r="H948" i="3" s="1"/>
  <c r="C953" i="3" a="1"/>
  <c r="C955" i="3" s="1"/>
  <c r="H953" i="3" a="1"/>
  <c r="H953" i="3" s="1"/>
  <c r="C958" i="3" a="1"/>
  <c r="E960" i="3" s="1"/>
  <c r="H958" i="3" a="1"/>
  <c r="H961" i="3" s="1"/>
  <c r="C963" i="3" a="1"/>
  <c r="E964" i="3" s="1"/>
  <c r="H963" i="3" a="1"/>
  <c r="H963" i="3" s="1"/>
  <c r="C968" i="3" a="1"/>
  <c r="E969" i="3" s="1"/>
  <c r="H968" i="3" a="1"/>
  <c r="I968" i="3" s="1"/>
  <c r="C973" i="3" a="1"/>
  <c r="D974" i="3" s="1"/>
  <c r="H973" i="3" a="1"/>
  <c r="J976" i="3" s="1"/>
  <c r="C978" i="3" a="1"/>
  <c r="F978" i="3" s="1"/>
  <c r="H978" i="3" a="1"/>
  <c r="I978" i="3" s="1"/>
  <c r="J978" i="3"/>
  <c r="C983" i="3" a="1"/>
  <c r="C984" i="3" s="1"/>
  <c r="H983" i="3" a="1"/>
  <c r="J983" i="3" s="1"/>
  <c r="C988" i="3" a="1"/>
  <c r="E988" i="3" s="1"/>
  <c r="H988" i="3" a="1"/>
  <c r="J989" i="3" s="1"/>
  <c r="C993" i="3" a="1"/>
  <c r="E996" i="3" s="1"/>
  <c r="H993" i="3" a="1"/>
  <c r="H994" i="3" s="1"/>
  <c r="C998" i="3" a="1"/>
  <c r="C998" i="3" s="1"/>
  <c r="H998" i="3" a="1"/>
  <c r="H1001" i="3" s="1"/>
  <c r="C1003" i="3" a="1"/>
  <c r="C1003" i="3" s="1"/>
  <c r="H1003" i="3" a="1"/>
  <c r="H1003" i="3" s="1"/>
  <c r="I1004" i="3"/>
  <c r="C13" i="3" a="1"/>
  <c r="C13" i="3" s="1"/>
  <c r="H13" i="3" a="1"/>
  <c r="K15" i="3" s="1"/>
  <c r="C18" i="3" a="1"/>
  <c r="C18" i="3" s="1"/>
  <c r="H18" i="3" a="1"/>
  <c r="I18" i="3" s="1"/>
  <c r="H8" i="3" a="1"/>
  <c r="H8" i="3" s="1"/>
  <c r="Y8" i="3" s="1"/>
  <c r="C8" i="3" a="1"/>
  <c r="C8" i="3" s="1"/>
  <c r="Q8" i="3" s="1"/>
  <c r="U4" i="2"/>
  <c r="U5" i="2"/>
  <c r="U6" i="2"/>
  <c r="U7" i="2"/>
  <c r="U8" i="2"/>
  <c r="U9" i="2"/>
  <c r="U27" i="2"/>
  <c r="U36" i="2"/>
  <c r="U37" i="2"/>
  <c r="U38" i="2"/>
  <c r="U39" i="2"/>
  <c r="U40" i="2"/>
  <c r="U59" i="2"/>
  <c r="U68" i="2"/>
  <c r="U69" i="2"/>
  <c r="U70" i="2"/>
  <c r="U71" i="2"/>
  <c r="U73" i="2"/>
  <c r="U91" i="2"/>
  <c r="U92" i="2"/>
  <c r="U100" i="2"/>
  <c r="U101" i="2"/>
  <c r="U102" i="2"/>
  <c r="U103" i="2"/>
  <c r="U104" i="2"/>
  <c r="U105" i="2"/>
  <c r="U132" i="2"/>
  <c r="U133" i="2"/>
  <c r="U134" i="2"/>
  <c r="U135" i="2"/>
  <c r="U137" i="2"/>
  <c r="U164" i="2"/>
  <c r="U165" i="2"/>
  <c r="U166" i="2"/>
  <c r="U167" i="2"/>
  <c r="U168" i="2"/>
  <c r="U169" i="2"/>
  <c r="U187" i="2"/>
  <c r="U188" i="2"/>
  <c r="U196" i="2"/>
  <c r="U197" i="2"/>
  <c r="U198" i="2"/>
  <c r="U199" i="2"/>
  <c r="U200" i="2"/>
  <c r="U10" i="2"/>
  <c r="U11" i="2"/>
  <c r="U12" i="2"/>
  <c r="U13" i="2"/>
  <c r="U14" i="2"/>
  <c r="U15" i="2"/>
  <c r="U16" i="2"/>
  <c r="U17" i="2"/>
  <c r="U18" i="2"/>
  <c r="U19" i="2"/>
  <c r="U20" i="2"/>
  <c r="U21" i="2"/>
  <c r="U22" i="2"/>
  <c r="U23" i="2"/>
  <c r="U24" i="2"/>
  <c r="U25" i="2"/>
  <c r="U26" i="2"/>
  <c r="U28" i="2"/>
  <c r="U29" i="2"/>
  <c r="U30" i="2"/>
  <c r="U31" i="2"/>
  <c r="U41" i="2"/>
  <c r="U42" i="2"/>
  <c r="U43" i="2"/>
  <c r="U44" i="2"/>
  <c r="U45" i="2"/>
  <c r="U46" i="2"/>
  <c r="U47" i="2"/>
  <c r="U48" i="2"/>
  <c r="U49" i="2"/>
  <c r="U50" i="2"/>
  <c r="U52" i="2"/>
  <c r="U53" i="2"/>
  <c r="U54" i="2"/>
  <c r="U55" i="2"/>
  <c r="U56" i="2"/>
  <c r="U57" i="2"/>
  <c r="U58" i="2"/>
  <c r="U60" i="2"/>
  <c r="U61" i="2"/>
  <c r="U62" i="2"/>
  <c r="U63" i="2"/>
  <c r="U72" i="2"/>
  <c r="U74" i="2"/>
  <c r="U75" i="2"/>
  <c r="U76" i="2"/>
  <c r="U77" i="2"/>
  <c r="U78" i="2"/>
  <c r="U79" i="2"/>
  <c r="U80" i="2"/>
  <c r="U81" i="2"/>
  <c r="U82" i="2"/>
  <c r="U83" i="2"/>
  <c r="U84" i="2"/>
  <c r="U85" i="2"/>
  <c r="U86" i="2"/>
  <c r="U87" i="2"/>
  <c r="U88" i="2"/>
  <c r="U89" i="2"/>
  <c r="U90" i="2"/>
  <c r="U106" i="2"/>
  <c r="U107" i="2"/>
  <c r="U108" i="2"/>
  <c r="U109" i="2"/>
  <c r="U110" i="2"/>
  <c r="U111" i="2"/>
  <c r="U112" i="2"/>
  <c r="U113" i="2"/>
  <c r="U114" i="2"/>
  <c r="U115" i="2"/>
  <c r="U116" i="2"/>
  <c r="U117" i="2"/>
  <c r="U122" i="2"/>
  <c r="U124" i="2"/>
  <c r="U125" i="2"/>
  <c r="U128" i="2"/>
  <c r="U136" i="2"/>
  <c r="U138" i="2"/>
  <c r="U139" i="2"/>
  <c r="U140" i="2"/>
  <c r="U141" i="2"/>
  <c r="U142" i="2"/>
  <c r="U143" i="2"/>
  <c r="U144" i="2"/>
  <c r="U145" i="2"/>
  <c r="U146" i="2"/>
  <c r="U147" i="2"/>
  <c r="U148" i="2"/>
  <c r="U149" i="2"/>
  <c r="U150" i="2"/>
  <c r="U151" i="2"/>
  <c r="U152" i="2"/>
  <c r="U153" i="2"/>
  <c r="U154" i="2"/>
  <c r="U156" i="2"/>
  <c r="U157" i="2"/>
  <c r="U158" i="2"/>
  <c r="U159" i="2"/>
  <c r="U170" i="2"/>
  <c r="U171" i="2"/>
  <c r="U172" i="2"/>
  <c r="U173" i="2"/>
  <c r="U174" i="2"/>
  <c r="U175" i="2"/>
  <c r="U176" i="2"/>
  <c r="U177" i="2"/>
  <c r="U180" i="2"/>
  <c r="U184" i="2"/>
  <c r="U186" i="2"/>
  <c r="U189" i="2"/>
  <c r="U190" i="2"/>
  <c r="U191" i="2"/>
  <c r="U201" i="2"/>
  <c r="U202" i="2"/>
  <c r="U203" i="2"/>
  <c r="U3" i="2"/>
  <c r="W2" i="2" a="1"/>
  <c r="W2" i="2" s="1"/>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3" i="2"/>
  <c r="H4" i="2"/>
  <c r="I4" i="2"/>
  <c r="K4" i="2"/>
  <c r="H5" i="2"/>
  <c r="I5" i="2"/>
  <c r="K5" i="2"/>
  <c r="H6" i="2"/>
  <c r="I6" i="2"/>
  <c r="K6" i="2"/>
  <c r="H7" i="2"/>
  <c r="I7" i="2"/>
  <c r="K7" i="2"/>
  <c r="H8" i="2"/>
  <c r="I8" i="2"/>
  <c r="K8" i="2"/>
  <c r="H9" i="2"/>
  <c r="I9" i="2"/>
  <c r="K9" i="2"/>
  <c r="H10" i="2"/>
  <c r="I10" i="2"/>
  <c r="K10" i="2"/>
  <c r="H11" i="2"/>
  <c r="I11" i="2"/>
  <c r="K11" i="2"/>
  <c r="H12" i="2"/>
  <c r="I12" i="2"/>
  <c r="K12" i="2"/>
  <c r="H13" i="2"/>
  <c r="I13" i="2"/>
  <c r="K13" i="2"/>
  <c r="H14" i="2"/>
  <c r="I14" i="2"/>
  <c r="K14" i="2"/>
  <c r="H15" i="2"/>
  <c r="I15" i="2"/>
  <c r="K15" i="2"/>
  <c r="H16" i="2"/>
  <c r="I16" i="2"/>
  <c r="K16" i="2"/>
  <c r="H17" i="2"/>
  <c r="I17" i="2"/>
  <c r="K17" i="2"/>
  <c r="H18" i="2"/>
  <c r="I18" i="2"/>
  <c r="K18" i="2"/>
  <c r="H19" i="2"/>
  <c r="I19" i="2"/>
  <c r="K19" i="2"/>
  <c r="H20" i="2"/>
  <c r="I20" i="2"/>
  <c r="K20" i="2"/>
  <c r="H21" i="2"/>
  <c r="I21" i="2"/>
  <c r="K21" i="2"/>
  <c r="H22" i="2"/>
  <c r="I22" i="2"/>
  <c r="K22" i="2"/>
  <c r="H23" i="2"/>
  <c r="I23" i="2"/>
  <c r="K23" i="2"/>
  <c r="H24" i="2"/>
  <c r="I24" i="2"/>
  <c r="K24" i="2"/>
  <c r="H25" i="2"/>
  <c r="I25" i="2"/>
  <c r="K25" i="2"/>
  <c r="H26" i="2"/>
  <c r="I26" i="2"/>
  <c r="J26" i="2"/>
  <c r="K26" i="2"/>
  <c r="H27" i="2"/>
  <c r="I27" i="2"/>
  <c r="K27" i="2"/>
  <c r="H28" i="2"/>
  <c r="I28" i="2"/>
  <c r="K28" i="2"/>
  <c r="H29" i="2"/>
  <c r="I29" i="2"/>
  <c r="K29" i="2"/>
  <c r="H30" i="2"/>
  <c r="I30" i="2"/>
  <c r="K30" i="2"/>
  <c r="H31" i="2"/>
  <c r="I31" i="2"/>
  <c r="K31" i="2"/>
  <c r="H32" i="2"/>
  <c r="I32" i="2"/>
  <c r="K32" i="2"/>
  <c r="H33" i="2"/>
  <c r="I33" i="2"/>
  <c r="K33" i="2"/>
  <c r="H34" i="2"/>
  <c r="I34" i="2"/>
  <c r="K34" i="2"/>
  <c r="H35" i="2"/>
  <c r="I35" i="2"/>
  <c r="K35" i="2"/>
  <c r="H36" i="2"/>
  <c r="I36" i="2"/>
  <c r="K36" i="2"/>
  <c r="H37" i="2"/>
  <c r="I37" i="2"/>
  <c r="K37" i="2"/>
  <c r="H38" i="2"/>
  <c r="I38" i="2"/>
  <c r="K38" i="2"/>
  <c r="H39" i="2"/>
  <c r="I39" i="2"/>
  <c r="K39" i="2"/>
  <c r="H40" i="2"/>
  <c r="I40" i="2"/>
  <c r="K40" i="2"/>
  <c r="H41" i="2"/>
  <c r="I41" i="2"/>
  <c r="K41" i="2"/>
  <c r="H42" i="2"/>
  <c r="I42" i="2"/>
  <c r="K42" i="2"/>
  <c r="H43" i="2"/>
  <c r="I43" i="2"/>
  <c r="K43" i="2"/>
  <c r="H44" i="2"/>
  <c r="I44" i="2"/>
  <c r="K44" i="2"/>
  <c r="H45" i="2"/>
  <c r="I45" i="2"/>
  <c r="K45" i="2"/>
  <c r="H46" i="2"/>
  <c r="I46" i="2"/>
  <c r="K46" i="2"/>
  <c r="H47" i="2"/>
  <c r="I47" i="2"/>
  <c r="K47" i="2"/>
  <c r="H48" i="2"/>
  <c r="I48" i="2"/>
  <c r="K48" i="2"/>
  <c r="H49" i="2"/>
  <c r="I49" i="2"/>
  <c r="K49" i="2"/>
  <c r="H50" i="2"/>
  <c r="I50" i="2"/>
  <c r="K50" i="2"/>
  <c r="H51" i="2"/>
  <c r="I51" i="2"/>
  <c r="J51" i="2"/>
  <c r="K51" i="2"/>
  <c r="H52" i="2"/>
  <c r="I52" i="2"/>
  <c r="K52" i="2"/>
  <c r="H53" i="2"/>
  <c r="I53" i="2"/>
  <c r="K53" i="2"/>
  <c r="H54" i="2"/>
  <c r="I54" i="2"/>
  <c r="K54" i="2"/>
  <c r="H55" i="2"/>
  <c r="I55" i="2"/>
  <c r="K55" i="2"/>
  <c r="H56" i="2"/>
  <c r="I56" i="2"/>
  <c r="K56" i="2"/>
  <c r="H57" i="2"/>
  <c r="I57" i="2"/>
  <c r="K57" i="2"/>
  <c r="H58" i="2"/>
  <c r="I58" i="2"/>
  <c r="K58" i="2"/>
  <c r="H59" i="2"/>
  <c r="I59" i="2"/>
  <c r="K59" i="2"/>
  <c r="H60" i="2"/>
  <c r="I60" i="2"/>
  <c r="K60" i="2"/>
  <c r="H61" i="2"/>
  <c r="I61" i="2"/>
  <c r="K61" i="2"/>
  <c r="H62" i="2"/>
  <c r="I62" i="2"/>
  <c r="K62" i="2"/>
  <c r="H63" i="2"/>
  <c r="I63" i="2"/>
  <c r="K63" i="2"/>
  <c r="H64" i="2"/>
  <c r="I64" i="2"/>
  <c r="K64" i="2"/>
  <c r="H65" i="2"/>
  <c r="I65" i="2"/>
  <c r="K65" i="2"/>
  <c r="H66" i="2"/>
  <c r="I66" i="2"/>
  <c r="K66" i="2"/>
  <c r="H67" i="2"/>
  <c r="I67" i="2"/>
  <c r="K67" i="2"/>
  <c r="H68" i="2"/>
  <c r="I68" i="2"/>
  <c r="K68" i="2"/>
  <c r="H69" i="2"/>
  <c r="I69" i="2"/>
  <c r="K69" i="2"/>
  <c r="H70" i="2"/>
  <c r="I70" i="2"/>
  <c r="K70" i="2"/>
  <c r="H71" i="2"/>
  <c r="I71" i="2"/>
  <c r="K71" i="2"/>
  <c r="H72" i="2"/>
  <c r="I72" i="2"/>
  <c r="K72" i="2"/>
  <c r="H73" i="2"/>
  <c r="I73" i="2"/>
  <c r="K73" i="2"/>
  <c r="H74" i="2"/>
  <c r="I74" i="2"/>
  <c r="K74" i="2"/>
  <c r="H75" i="2"/>
  <c r="I75" i="2"/>
  <c r="K75" i="2"/>
  <c r="H76" i="2"/>
  <c r="I76" i="2"/>
  <c r="K76" i="2"/>
  <c r="H77" i="2"/>
  <c r="I77" i="2"/>
  <c r="K77" i="2"/>
  <c r="H78" i="2"/>
  <c r="I78" i="2"/>
  <c r="K78" i="2"/>
  <c r="H79" i="2"/>
  <c r="I79" i="2"/>
  <c r="K79" i="2"/>
  <c r="H80" i="2"/>
  <c r="I80" i="2"/>
  <c r="K80" i="2"/>
  <c r="H81" i="2"/>
  <c r="I81" i="2"/>
  <c r="K81" i="2"/>
  <c r="H82" i="2"/>
  <c r="I82" i="2"/>
  <c r="K82" i="2"/>
  <c r="H83" i="2"/>
  <c r="I83" i="2"/>
  <c r="K83" i="2"/>
  <c r="H84" i="2"/>
  <c r="I84" i="2"/>
  <c r="K84" i="2"/>
  <c r="H85" i="2"/>
  <c r="I85" i="2"/>
  <c r="K85" i="2"/>
  <c r="H86" i="2"/>
  <c r="I86" i="2"/>
  <c r="K86" i="2"/>
  <c r="H87" i="2"/>
  <c r="I87" i="2"/>
  <c r="K87" i="2"/>
  <c r="H88" i="2"/>
  <c r="I88" i="2"/>
  <c r="K88" i="2"/>
  <c r="H89" i="2"/>
  <c r="I89" i="2"/>
  <c r="K89" i="2"/>
  <c r="H90" i="2"/>
  <c r="I90" i="2"/>
  <c r="K90" i="2"/>
  <c r="H91" i="2"/>
  <c r="I91" i="2"/>
  <c r="K91" i="2"/>
  <c r="H92" i="2"/>
  <c r="I92" i="2"/>
  <c r="K92" i="2"/>
  <c r="H93" i="2"/>
  <c r="I93" i="2"/>
  <c r="K93" i="2"/>
  <c r="H94" i="2"/>
  <c r="I94" i="2"/>
  <c r="K94" i="2"/>
  <c r="H95" i="2"/>
  <c r="I95" i="2"/>
  <c r="K95" i="2"/>
  <c r="H96" i="2"/>
  <c r="I96" i="2"/>
  <c r="K96" i="2"/>
  <c r="H97" i="2"/>
  <c r="I97" i="2"/>
  <c r="K97" i="2"/>
  <c r="H98" i="2"/>
  <c r="I98" i="2"/>
  <c r="K98" i="2"/>
  <c r="H99" i="2"/>
  <c r="I99" i="2"/>
  <c r="K99" i="2"/>
  <c r="H100" i="2"/>
  <c r="I100" i="2"/>
  <c r="K100" i="2"/>
  <c r="H101" i="2"/>
  <c r="I101" i="2"/>
  <c r="K101" i="2"/>
  <c r="H102" i="2"/>
  <c r="I102" i="2"/>
  <c r="K102" i="2"/>
  <c r="H103" i="2"/>
  <c r="I103" i="2"/>
  <c r="K103" i="2"/>
  <c r="H104" i="2"/>
  <c r="I104" i="2"/>
  <c r="K104" i="2"/>
  <c r="H105" i="2"/>
  <c r="I105" i="2"/>
  <c r="K105" i="2"/>
  <c r="H106" i="2"/>
  <c r="I106" i="2"/>
  <c r="K106" i="2"/>
  <c r="H107" i="2"/>
  <c r="I107" i="2"/>
  <c r="K107" i="2"/>
  <c r="H108" i="2"/>
  <c r="I108" i="2"/>
  <c r="K108" i="2"/>
  <c r="H109" i="2"/>
  <c r="I109" i="2"/>
  <c r="K109" i="2"/>
  <c r="H110" i="2"/>
  <c r="I110" i="2"/>
  <c r="K110" i="2"/>
  <c r="H111" i="2"/>
  <c r="I111" i="2"/>
  <c r="K111" i="2"/>
  <c r="H112" i="2"/>
  <c r="I112" i="2"/>
  <c r="K112" i="2"/>
  <c r="H113" i="2"/>
  <c r="I113" i="2"/>
  <c r="K113" i="2"/>
  <c r="H114" i="2"/>
  <c r="I114" i="2"/>
  <c r="K114" i="2"/>
  <c r="H115" i="2"/>
  <c r="I115" i="2"/>
  <c r="K115" i="2"/>
  <c r="H116" i="2"/>
  <c r="I116" i="2"/>
  <c r="K116" i="2"/>
  <c r="H117" i="2"/>
  <c r="I117" i="2"/>
  <c r="K117" i="2"/>
  <c r="H118" i="2"/>
  <c r="I118" i="2"/>
  <c r="K118" i="2"/>
  <c r="H119" i="2"/>
  <c r="I119" i="2"/>
  <c r="K119" i="2"/>
  <c r="H120" i="2"/>
  <c r="I120" i="2"/>
  <c r="K120" i="2"/>
  <c r="H121" i="2"/>
  <c r="I121" i="2"/>
  <c r="K121" i="2"/>
  <c r="H122" i="2"/>
  <c r="I122" i="2"/>
  <c r="K122" i="2"/>
  <c r="H123" i="2"/>
  <c r="I123" i="2"/>
  <c r="K123" i="2"/>
  <c r="H124" i="2"/>
  <c r="I124" i="2"/>
  <c r="K124" i="2"/>
  <c r="H125" i="2"/>
  <c r="I125" i="2"/>
  <c r="K125" i="2"/>
  <c r="H126" i="2"/>
  <c r="I126" i="2"/>
  <c r="K126" i="2"/>
  <c r="H127" i="2"/>
  <c r="I127" i="2"/>
  <c r="K127" i="2"/>
  <c r="H128" i="2"/>
  <c r="I128" i="2"/>
  <c r="K128" i="2"/>
  <c r="H129" i="2"/>
  <c r="I129" i="2"/>
  <c r="K129" i="2"/>
  <c r="H130" i="2"/>
  <c r="I130" i="2"/>
  <c r="K130" i="2"/>
  <c r="H131" i="2"/>
  <c r="I131" i="2"/>
  <c r="K131" i="2"/>
  <c r="H132" i="2"/>
  <c r="I132" i="2"/>
  <c r="K132" i="2"/>
  <c r="H133" i="2"/>
  <c r="I133" i="2"/>
  <c r="K133" i="2"/>
  <c r="H134" i="2"/>
  <c r="I134" i="2"/>
  <c r="K134" i="2"/>
  <c r="H135" i="2"/>
  <c r="I135" i="2"/>
  <c r="K135" i="2"/>
  <c r="H136" i="2"/>
  <c r="I136" i="2"/>
  <c r="K136" i="2"/>
  <c r="H137" i="2"/>
  <c r="I137" i="2"/>
  <c r="K137" i="2"/>
  <c r="H138" i="2"/>
  <c r="I138" i="2"/>
  <c r="K138" i="2"/>
  <c r="H139" i="2"/>
  <c r="I139" i="2"/>
  <c r="K139" i="2"/>
  <c r="H140" i="2"/>
  <c r="I140" i="2"/>
  <c r="K140" i="2"/>
  <c r="H141" i="2"/>
  <c r="I141" i="2"/>
  <c r="K141" i="2"/>
  <c r="H142" i="2"/>
  <c r="I142" i="2"/>
  <c r="K142" i="2"/>
  <c r="H143" i="2"/>
  <c r="I143" i="2"/>
  <c r="K143" i="2"/>
  <c r="H144" i="2"/>
  <c r="I144" i="2"/>
  <c r="K144" i="2"/>
  <c r="H145" i="2"/>
  <c r="I145" i="2"/>
  <c r="K145" i="2"/>
  <c r="H146" i="2"/>
  <c r="I146" i="2"/>
  <c r="K146" i="2"/>
  <c r="H147" i="2"/>
  <c r="I147" i="2"/>
  <c r="K147" i="2"/>
  <c r="H148" i="2"/>
  <c r="I148" i="2"/>
  <c r="K148" i="2"/>
  <c r="H149" i="2"/>
  <c r="I149" i="2"/>
  <c r="K149" i="2"/>
  <c r="H150" i="2"/>
  <c r="I150" i="2"/>
  <c r="K150" i="2"/>
  <c r="H151" i="2"/>
  <c r="I151" i="2"/>
  <c r="K151" i="2"/>
  <c r="H152" i="2"/>
  <c r="I152" i="2"/>
  <c r="K152" i="2"/>
  <c r="H153" i="2"/>
  <c r="I153" i="2"/>
  <c r="K153" i="2"/>
  <c r="H154" i="2"/>
  <c r="I154" i="2"/>
  <c r="K154" i="2"/>
  <c r="H155" i="2"/>
  <c r="I155" i="2"/>
  <c r="K155" i="2"/>
  <c r="H156" i="2"/>
  <c r="I156" i="2"/>
  <c r="K156" i="2"/>
  <c r="H157" i="2"/>
  <c r="I157" i="2"/>
  <c r="K157" i="2"/>
  <c r="H158" i="2"/>
  <c r="I158" i="2"/>
  <c r="K158" i="2"/>
  <c r="H159" i="2"/>
  <c r="I159" i="2"/>
  <c r="K159" i="2"/>
  <c r="H160" i="2"/>
  <c r="I160" i="2"/>
  <c r="K160" i="2"/>
  <c r="H161" i="2"/>
  <c r="I161" i="2"/>
  <c r="K161" i="2"/>
  <c r="H162" i="2"/>
  <c r="I162" i="2"/>
  <c r="K162" i="2"/>
  <c r="H163" i="2"/>
  <c r="I163" i="2"/>
  <c r="K163" i="2"/>
  <c r="H164" i="2"/>
  <c r="I164" i="2"/>
  <c r="K164" i="2"/>
  <c r="H165" i="2"/>
  <c r="I165" i="2"/>
  <c r="K165" i="2"/>
  <c r="H166" i="2"/>
  <c r="I166" i="2"/>
  <c r="K166" i="2"/>
  <c r="H167" i="2"/>
  <c r="I167" i="2"/>
  <c r="K167" i="2"/>
  <c r="H168" i="2"/>
  <c r="I168" i="2"/>
  <c r="K168" i="2"/>
  <c r="H169" i="2"/>
  <c r="I169" i="2"/>
  <c r="K169" i="2"/>
  <c r="H170" i="2"/>
  <c r="I170" i="2"/>
  <c r="K170" i="2"/>
  <c r="H171" i="2"/>
  <c r="I171" i="2"/>
  <c r="K171" i="2"/>
  <c r="H172" i="2"/>
  <c r="I172" i="2"/>
  <c r="K172" i="2"/>
  <c r="H173" i="2"/>
  <c r="I173" i="2"/>
  <c r="K173" i="2"/>
  <c r="H174" i="2"/>
  <c r="I174" i="2"/>
  <c r="K174" i="2"/>
  <c r="H175" i="2"/>
  <c r="I175" i="2"/>
  <c r="K175" i="2"/>
  <c r="H176" i="2"/>
  <c r="I176" i="2"/>
  <c r="K176" i="2"/>
  <c r="H177" i="2"/>
  <c r="I177" i="2"/>
  <c r="K177" i="2"/>
  <c r="H178" i="2"/>
  <c r="I178" i="2"/>
  <c r="K178" i="2"/>
  <c r="H179" i="2"/>
  <c r="I179" i="2"/>
  <c r="K179" i="2"/>
  <c r="H180" i="2"/>
  <c r="I180" i="2"/>
  <c r="K180" i="2"/>
  <c r="H181" i="2"/>
  <c r="I181" i="2"/>
  <c r="K181" i="2"/>
  <c r="H182" i="2"/>
  <c r="I182" i="2"/>
  <c r="K182" i="2"/>
  <c r="H183" i="2"/>
  <c r="I183" i="2"/>
  <c r="K183" i="2"/>
  <c r="H184" i="2"/>
  <c r="I184" i="2"/>
  <c r="K184" i="2"/>
  <c r="H185" i="2"/>
  <c r="I185" i="2"/>
  <c r="K185" i="2"/>
  <c r="H186" i="2"/>
  <c r="I186" i="2"/>
  <c r="K186" i="2"/>
  <c r="H187" i="2"/>
  <c r="I187" i="2"/>
  <c r="K187" i="2"/>
  <c r="H188" i="2"/>
  <c r="I188" i="2"/>
  <c r="K188" i="2"/>
  <c r="H189" i="2"/>
  <c r="I189" i="2"/>
  <c r="K189" i="2"/>
  <c r="H190" i="2"/>
  <c r="I190" i="2"/>
  <c r="K190" i="2"/>
  <c r="H191" i="2"/>
  <c r="I191" i="2"/>
  <c r="K191" i="2"/>
  <c r="H192" i="2"/>
  <c r="I192" i="2"/>
  <c r="K192" i="2"/>
  <c r="H193" i="2"/>
  <c r="I193" i="2"/>
  <c r="K193" i="2"/>
  <c r="H194" i="2"/>
  <c r="I194" i="2"/>
  <c r="K194" i="2"/>
  <c r="H195" i="2"/>
  <c r="I195" i="2"/>
  <c r="K195" i="2"/>
  <c r="H196" i="2"/>
  <c r="I196" i="2"/>
  <c r="K196" i="2"/>
  <c r="H197" i="2"/>
  <c r="I197" i="2"/>
  <c r="K197" i="2"/>
  <c r="H198" i="2"/>
  <c r="I198" i="2"/>
  <c r="K198" i="2"/>
  <c r="H199" i="2"/>
  <c r="I199" i="2"/>
  <c r="K199" i="2"/>
  <c r="H200" i="2"/>
  <c r="I200" i="2"/>
  <c r="K200" i="2"/>
  <c r="H201" i="2"/>
  <c r="I201" i="2"/>
  <c r="K201" i="2"/>
  <c r="H202" i="2"/>
  <c r="I202" i="2"/>
  <c r="K202" i="2"/>
  <c r="H203" i="2"/>
  <c r="I203" i="2"/>
  <c r="K203" i="2"/>
  <c r="K3" i="2"/>
  <c r="I3" i="2"/>
  <c r="H3" i="2"/>
  <c r="C18" i="2"/>
  <c r="C11" i="2"/>
  <c r="C12" i="2" s="1"/>
  <c r="J3" i="2" s="1"/>
  <c r="M27" i="1"/>
  <c r="M25" i="1"/>
  <c r="M24" i="1"/>
  <c r="M20" i="1"/>
  <c r="M13" i="1"/>
  <c r="M14" i="1" s="1"/>
  <c r="M26" i="1" s="1"/>
  <c r="H27" i="1"/>
  <c r="H25" i="1"/>
  <c r="H24" i="1"/>
  <c r="C13" i="1"/>
  <c r="C14" i="1" s="1"/>
  <c r="C26" i="1" s="1"/>
  <c r="C24" i="1"/>
  <c r="C27" i="1"/>
  <c r="C20" i="1"/>
  <c r="C25" i="1"/>
  <c r="I1003" i="3" l="1"/>
  <c r="K447" i="3"/>
  <c r="I443" i="3"/>
  <c r="K782" i="3"/>
  <c r="E249" i="3"/>
  <c r="I996" i="3"/>
  <c r="H782" i="3"/>
  <c r="K571" i="3"/>
  <c r="E505" i="3"/>
  <c r="C248" i="3"/>
  <c r="I700" i="3"/>
  <c r="D442" i="3"/>
  <c r="J699" i="3"/>
  <c r="E441" i="3"/>
  <c r="I699" i="3"/>
  <c r="D441" i="3"/>
  <c r="H769" i="3"/>
  <c r="H699" i="3"/>
  <c r="C441" i="3"/>
  <c r="F440" i="3"/>
  <c r="C439" i="3"/>
  <c r="I910" i="3"/>
  <c r="J908" i="3"/>
  <c r="I908" i="3"/>
  <c r="K483" i="3"/>
  <c r="F438" i="3"/>
  <c r="C161" i="3"/>
  <c r="C438" i="3"/>
  <c r="E482" i="3"/>
  <c r="C435" i="3"/>
  <c r="K283" i="3"/>
  <c r="I961" i="3"/>
  <c r="E276" i="3"/>
  <c r="F528" i="3"/>
  <c r="D273" i="3"/>
  <c r="D205" i="3"/>
  <c r="E136" i="3"/>
  <c r="H949" i="3"/>
  <c r="K390" i="3"/>
  <c r="K389" i="3"/>
  <c r="C330" i="3"/>
  <c r="I682" i="3"/>
  <c r="H471" i="3"/>
  <c r="E391" i="3"/>
  <c r="D328" i="3"/>
  <c r="E277" i="3"/>
  <c r="J469" i="3"/>
  <c r="K213" i="3"/>
  <c r="K620" i="3"/>
  <c r="I468" i="3"/>
  <c r="H213" i="3"/>
  <c r="F732" i="3"/>
  <c r="D731" i="3"/>
  <c r="I559" i="3"/>
  <c r="I379" i="3"/>
  <c r="H318" i="3"/>
  <c r="C101" i="3"/>
  <c r="J962" i="3"/>
  <c r="I782" i="3"/>
  <c r="E615" i="3"/>
  <c r="C504" i="3"/>
  <c r="C463" i="3"/>
  <c r="E96" i="3"/>
  <c r="K781" i="3"/>
  <c r="F556" i="3"/>
  <c r="F93" i="3"/>
  <c r="D556" i="3"/>
  <c r="K422" i="3"/>
  <c r="E149" i="3"/>
  <c r="K902" i="3"/>
  <c r="K662" i="3"/>
  <c r="I604" i="3"/>
  <c r="H422" i="3"/>
  <c r="C372" i="3"/>
  <c r="C91" i="3"/>
  <c r="J709" i="3"/>
  <c r="E951" i="3"/>
  <c r="I896" i="3"/>
  <c r="K824" i="3"/>
  <c r="H659" i="3"/>
  <c r="F602" i="3"/>
  <c r="K485" i="3"/>
  <c r="D252" i="3"/>
  <c r="F140" i="3"/>
  <c r="I704" i="3"/>
  <c r="F600" i="3"/>
  <c r="J485" i="3"/>
  <c r="H901" i="3"/>
  <c r="H999" i="3"/>
  <c r="I822" i="3"/>
  <c r="K656" i="3"/>
  <c r="J483" i="3"/>
  <c r="K445" i="3"/>
  <c r="F409" i="3"/>
  <c r="C297" i="3"/>
  <c r="F187" i="3"/>
  <c r="H822" i="3"/>
  <c r="J759" i="3"/>
  <c r="K702" i="3"/>
  <c r="I655" i="3"/>
  <c r="E537" i="3"/>
  <c r="I483" i="3"/>
  <c r="K444" i="3"/>
  <c r="C296" i="3"/>
  <c r="C187" i="3"/>
  <c r="K1000" i="3"/>
  <c r="C951" i="3"/>
  <c r="I1000" i="3"/>
  <c r="K998" i="3"/>
  <c r="H998" i="3"/>
  <c r="H819" i="3"/>
  <c r="J758" i="3"/>
  <c r="J592" i="3"/>
  <c r="C295" i="3"/>
  <c r="K818" i="3"/>
  <c r="E487" i="3"/>
  <c r="E294" i="3"/>
  <c r="C184" i="3"/>
  <c r="E130" i="3"/>
  <c r="J530" i="3"/>
  <c r="C294" i="3"/>
  <c r="E183" i="3"/>
  <c r="E756" i="3"/>
  <c r="K646" i="3"/>
  <c r="F531" i="3"/>
  <c r="F482" i="3"/>
  <c r="J395" i="3"/>
  <c r="H925" i="3"/>
  <c r="I749" i="3"/>
  <c r="C482" i="3"/>
  <c r="K285" i="3"/>
  <c r="C122" i="3"/>
  <c r="K924" i="3"/>
  <c r="E481" i="3"/>
  <c r="K391" i="3"/>
  <c r="E120" i="3"/>
  <c r="H924" i="3"/>
  <c r="C575" i="3"/>
  <c r="I523" i="3"/>
  <c r="E480" i="3"/>
  <c r="J391" i="3"/>
  <c r="E332" i="3"/>
  <c r="C225" i="3"/>
  <c r="F173" i="3"/>
  <c r="K923" i="3"/>
  <c r="D866" i="3"/>
  <c r="I391" i="3"/>
  <c r="D331" i="3"/>
  <c r="J868" i="3"/>
  <c r="J679" i="3"/>
  <c r="C605" i="3"/>
  <c r="D536" i="3"/>
  <c r="H447" i="3"/>
  <c r="K351" i="3"/>
  <c r="D298" i="3"/>
  <c r="E298" i="3"/>
  <c r="D424" i="3"/>
  <c r="D423" i="3"/>
  <c r="D180" i="3"/>
  <c r="E182" i="3"/>
  <c r="H764" i="3"/>
  <c r="K602" i="3"/>
  <c r="E534" i="3"/>
  <c r="I969" i="3"/>
  <c r="K968" i="3"/>
  <c r="J602" i="3"/>
  <c r="D534" i="3"/>
  <c r="K387" i="3"/>
  <c r="C177" i="3"/>
  <c r="J968" i="3"/>
  <c r="F866" i="3"/>
  <c r="K636" i="3"/>
  <c r="I601" i="3"/>
  <c r="E533" i="3"/>
  <c r="F503" i="3"/>
  <c r="C479" i="3"/>
  <c r="D481" i="3"/>
  <c r="K420" i="3"/>
  <c r="K385" i="3"/>
  <c r="F345" i="3"/>
  <c r="F255" i="3"/>
  <c r="E206" i="3"/>
  <c r="D176" i="3"/>
  <c r="I936" i="3"/>
  <c r="H636" i="3"/>
  <c r="I477" i="3"/>
  <c r="H444" i="3"/>
  <c r="I446" i="3"/>
  <c r="J418" i="3"/>
  <c r="J383" i="3"/>
  <c r="F205" i="3"/>
  <c r="J635" i="3"/>
  <c r="H566" i="3"/>
  <c r="K502" i="3"/>
  <c r="K475" i="3"/>
  <c r="F257" i="3"/>
  <c r="E253" i="3"/>
  <c r="H936" i="3"/>
  <c r="I966" i="3"/>
  <c r="I935" i="3"/>
  <c r="K862" i="3"/>
  <c r="I634" i="3"/>
  <c r="D602" i="3"/>
  <c r="K564" i="3"/>
  <c r="K501" i="3"/>
  <c r="J475" i="3"/>
  <c r="J441" i="3"/>
  <c r="H418" i="3"/>
  <c r="F204" i="3"/>
  <c r="F177" i="3"/>
  <c r="E173" i="3"/>
  <c r="F174" i="3"/>
  <c r="F175" i="3"/>
  <c r="E176" i="3"/>
  <c r="F176" i="3"/>
  <c r="E177" i="3"/>
  <c r="D126" i="3"/>
  <c r="H935" i="3"/>
  <c r="J665" i="3"/>
  <c r="I633" i="3"/>
  <c r="E601" i="3"/>
  <c r="I563" i="3"/>
  <c r="C532" i="3"/>
  <c r="I501" i="3"/>
  <c r="I473" i="3"/>
  <c r="E339" i="3"/>
  <c r="C339" i="3"/>
  <c r="C293" i="3"/>
  <c r="D296" i="3"/>
  <c r="E297" i="3"/>
  <c r="E204" i="3"/>
  <c r="D920" i="3"/>
  <c r="D204" i="3"/>
  <c r="D172" i="3"/>
  <c r="F123" i="3"/>
  <c r="C123" i="3"/>
  <c r="C125" i="3"/>
  <c r="E127" i="3"/>
  <c r="K933" i="3"/>
  <c r="K962" i="3"/>
  <c r="J933" i="3"/>
  <c r="J806" i="3"/>
  <c r="E757" i="3"/>
  <c r="H703" i="3"/>
  <c r="F667" i="3"/>
  <c r="E600" i="3"/>
  <c r="E567" i="3"/>
  <c r="F530" i="3"/>
  <c r="C499" i="3"/>
  <c r="E290" i="3"/>
  <c r="E168" i="3"/>
  <c r="F756" i="3"/>
  <c r="C663" i="3"/>
  <c r="C600" i="3"/>
  <c r="D530" i="3"/>
  <c r="F498" i="3"/>
  <c r="C416" i="3"/>
  <c r="F289" i="3"/>
  <c r="F203" i="3"/>
  <c r="F206" i="3"/>
  <c r="C207" i="3"/>
  <c r="F207" i="3"/>
  <c r="E203" i="3"/>
  <c r="C205" i="3"/>
  <c r="E205" i="3"/>
  <c r="C206" i="3"/>
  <c r="E599" i="3"/>
  <c r="C530" i="3"/>
  <c r="F415" i="3"/>
  <c r="I164" i="3"/>
  <c r="J994" i="3"/>
  <c r="K960" i="3"/>
  <c r="J850" i="3"/>
  <c r="C529" i="3"/>
  <c r="K493" i="3"/>
  <c r="K468" i="3"/>
  <c r="E415" i="3"/>
  <c r="F560" i="3"/>
  <c r="H369" i="3"/>
  <c r="D198" i="3"/>
  <c r="E200" i="3"/>
  <c r="F202" i="3"/>
  <c r="I368" i="3"/>
  <c r="E239" i="3"/>
  <c r="F164" i="3"/>
  <c r="C163" i="3"/>
  <c r="E164" i="3"/>
  <c r="E165" i="3"/>
  <c r="E167" i="3"/>
  <c r="F283" i="3"/>
  <c r="D285" i="3"/>
  <c r="I158" i="3"/>
  <c r="I161" i="3"/>
  <c r="E796" i="3"/>
  <c r="I592" i="3"/>
  <c r="K957" i="3"/>
  <c r="D892" i="3"/>
  <c r="I698" i="3"/>
  <c r="I658" i="3"/>
  <c r="H617" i="3"/>
  <c r="H592" i="3"/>
  <c r="K486" i="3"/>
  <c r="E466" i="3"/>
  <c r="K406" i="3"/>
  <c r="E370" i="3"/>
  <c r="E282" i="3"/>
  <c r="D192" i="3"/>
  <c r="H957" i="3"/>
  <c r="F891" i="3"/>
  <c r="K986" i="3"/>
  <c r="K956" i="3"/>
  <c r="E891" i="3"/>
  <c r="J986" i="3"/>
  <c r="J956" i="3"/>
  <c r="D891" i="3"/>
  <c r="F792" i="3"/>
  <c r="H616" i="3"/>
  <c r="K590" i="3"/>
  <c r="C527" i="3"/>
  <c r="H486" i="3"/>
  <c r="C466" i="3"/>
  <c r="J436" i="3"/>
  <c r="I404" i="3"/>
  <c r="I231" i="3"/>
  <c r="D189" i="3"/>
  <c r="D162" i="3"/>
  <c r="C160" i="3"/>
  <c r="E162" i="3"/>
  <c r="F890" i="3"/>
  <c r="C742" i="3"/>
  <c r="K615" i="3"/>
  <c r="K588" i="3"/>
  <c r="C526" i="3"/>
  <c r="J366" i="3"/>
  <c r="D278" i="3"/>
  <c r="C278" i="3"/>
  <c r="F280" i="3"/>
  <c r="H986" i="3"/>
  <c r="H955" i="3"/>
  <c r="J697" i="3"/>
  <c r="F525" i="3"/>
  <c r="D188" i="3"/>
  <c r="C191" i="3"/>
  <c r="H734" i="3"/>
  <c r="F617" i="3"/>
  <c r="F524" i="3"/>
  <c r="E367" i="3"/>
  <c r="I986" i="3"/>
  <c r="I955" i="3"/>
  <c r="E890" i="3"/>
  <c r="H985" i="3"/>
  <c r="K954" i="3"/>
  <c r="C922" i="3"/>
  <c r="D890" i="3"/>
  <c r="I983" i="3"/>
  <c r="J954" i="3"/>
  <c r="F921" i="3"/>
  <c r="E888" i="3"/>
  <c r="F616" i="3"/>
  <c r="I586" i="3"/>
  <c r="C546" i="3"/>
  <c r="F366" i="3"/>
  <c r="E921" i="3"/>
  <c r="F364" i="3"/>
  <c r="D921" i="3"/>
  <c r="I827" i="3"/>
  <c r="H732" i="3"/>
  <c r="K651" i="3"/>
  <c r="D613" i="3"/>
  <c r="F586" i="3"/>
  <c r="F226" i="3"/>
  <c r="C226" i="3"/>
  <c r="H979" i="3"/>
  <c r="F920" i="3"/>
  <c r="E540" i="3"/>
  <c r="C363" i="3"/>
  <c r="E366" i="3"/>
  <c r="H826" i="3"/>
  <c r="H729" i="3"/>
  <c r="I308" i="3"/>
  <c r="J311" i="3"/>
  <c r="K978" i="3"/>
  <c r="E920" i="3"/>
  <c r="K825" i="3"/>
  <c r="H728" i="3"/>
  <c r="D649" i="3"/>
  <c r="I582" i="3"/>
  <c r="C539" i="3"/>
  <c r="F514" i="3"/>
  <c r="C483" i="3"/>
  <c r="C452" i="3"/>
  <c r="E427" i="3"/>
  <c r="H362" i="3"/>
  <c r="E273" i="3"/>
  <c r="C273" i="3"/>
  <c r="F273" i="3"/>
  <c r="C275" i="3"/>
  <c r="C649" i="3"/>
  <c r="F608" i="3"/>
  <c r="C514" i="3"/>
  <c r="D427" i="3"/>
  <c r="F146" i="3"/>
  <c r="C143" i="3"/>
  <c r="E147" i="3"/>
  <c r="H978" i="3"/>
  <c r="D951" i="3"/>
  <c r="C918" i="3"/>
  <c r="H823" i="3"/>
  <c r="D648" i="3"/>
  <c r="C513" i="3"/>
  <c r="F424" i="3"/>
  <c r="E268" i="3"/>
  <c r="I138" i="3"/>
  <c r="K142" i="3"/>
  <c r="F423" i="3"/>
  <c r="I178" i="3"/>
  <c r="I180" i="3"/>
  <c r="F950" i="3"/>
  <c r="K872" i="3"/>
  <c r="H682" i="3"/>
  <c r="C537" i="3"/>
  <c r="E423" i="3"/>
  <c r="C353" i="3"/>
  <c r="E354" i="3"/>
  <c r="C181" i="3"/>
  <c r="E248" i="3"/>
  <c r="E91" i="3"/>
  <c r="I390" i="3"/>
  <c r="E78" i="3"/>
  <c r="E122" i="3"/>
  <c r="F121" i="3"/>
  <c r="C152" i="3"/>
  <c r="C119" i="3"/>
  <c r="E68" i="3"/>
  <c r="E150" i="3"/>
  <c r="E114" i="3"/>
  <c r="E106" i="3"/>
  <c r="I284" i="3"/>
  <c r="E187" i="3"/>
  <c r="D97" i="3"/>
  <c r="J322" i="3"/>
  <c r="I283" i="3"/>
  <c r="F186" i="3"/>
  <c r="E131" i="3"/>
  <c r="C96" i="3"/>
  <c r="D251" i="3"/>
  <c r="K451" i="3"/>
  <c r="D140" i="3"/>
  <c r="I907" i="3"/>
  <c r="I862" i="3"/>
  <c r="I826" i="3"/>
  <c r="H796" i="3"/>
  <c r="H747" i="3"/>
  <c r="C736" i="3"/>
  <c r="H709" i="3"/>
  <c r="H698" i="3"/>
  <c r="D681" i="3"/>
  <c r="H634" i="3"/>
  <c r="H601" i="3"/>
  <c r="J590" i="3"/>
  <c r="I571" i="3"/>
  <c r="H473" i="3"/>
  <c r="J451" i="3"/>
  <c r="I422" i="3"/>
  <c r="K403" i="3"/>
  <c r="F338" i="3"/>
  <c r="K311" i="3"/>
  <c r="F282" i="3"/>
  <c r="E247" i="3"/>
  <c r="F222" i="3"/>
  <c r="E186" i="3"/>
  <c r="D175" i="3"/>
  <c r="E138" i="3"/>
  <c r="C121" i="3"/>
  <c r="C97" i="3"/>
  <c r="D705" i="3"/>
  <c r="I964" i="3"/>
  <c r="K946" i="3"/>
  <c r="D925" i="3"/>
  <c r="H907" i="3"/>
  <c r="K887" i="3"/>
  <c r="K861" i="3"/>
  <c r="I793" i="3"/>
  <c r="D766" i="3"/>
  <c r="J746" i="3"/>
  <c r="F735" i="3"/>
  <c r="C681" i="3"/>
  <c r="K600" i="3"/>
  <c r="I590" i="3"/>
  <c r="H571" i="3"/>
  <c r="K450" i="3"/>
  <c r="K427" i="3"/>
  <c r="E261" i="3"/>
  <c r="C247" i="3"/>
  <c r="F758" i="3"/>
  <c r="H966" i="3"/>
  <c r="K981" i="3"/>
  <c r="C925" i="3"/>
  <c r="J906" i="3"/>
  <c r="J887" i="3"/>
  <c r="J861" i="3"/>
  <c r="I746" i="3"/>
  <c r="E735" i="3"/>
  <c r="C680" i="3"/>
  <c r="J600" i="3"/>
  <c r="H590" i="3"/>
  <c r="K570" i="3"/>
  <c r="C534" i="3"/>
  <c r="C523" i="3"/>
  <c r="J498" i="3"/>
  <c r="F486" i="3"/>
  <c r="I450" i="3"/>
  <c r="J444" i="3"/>
  <c r="J427" i="3"/>
  <c r="K421" i="3"/>
  <c r="C407" i="3"/>
  <c r="J361" i="3"/>
  <c r="K334" i="3"/>
  <c r="H311" i="3"/>
  <c r="E293" i="3"/>
  <c r="D282" i="3"/>
  <c r="C261" i="3"/>
  <c r="E244" i="3"/>
  <c r="F218" i="3"/>
  <c r="D203" i="3"/>
  <c r="C186" i="3"/>
  <c r="E174" i="3"/>
  <c r="E157" i="3"/>
  <c r="I137" i="3"/>
  <c r="E119" i="3"/>
  <c r="D96" i="3"/>
  <c r="C66" i="3"/>
  <c r="D736" i="3"/>
  <c r="J981" i="3"/>
  <c r="F924" i="3"/>
  <c r="K905" i="3"/>
  <c r="H887" i="3"/>
  <c r="I861" i="3"/>
  <c r="J825" i="3"/>
  <c r="I760" i="3"/>
  <c r="K745" i="3"/>
  <c r="D735" i="3"/>
  <c r="I707" i="3"/>
  <c r="C679" i="3"/>
  <c r="K611" i="3"/>
  <c r="I600" i="3"/>
  <c r="K589" i="3"/>
  <c r="J570" i="3"/>
  <c r="E486" i="3"/>
  <c r="K472" i="3"/>
  <c r="H450" i="3"/>
  <c r="I444" i="3"/>
  <c r="K426" i="3"/>
  <c r="J421" i="3"/>
  <c r="C404" i="3"/>
  <c r="E382" i="3"/>
  <c r="H310" i="3"/>
  <c r="D293" i="3"/>
  <c r="F281" i="3"/>
  <c r="E260" i="3"/>
  <c r="C244" i="3"/>
  <c r="C203" i="3"/>
  <c r="E185" i="3"/>
  <c r="D174" i="3"/>
  <c r="D157" i="3"/>
  <c r="K136" i="3"/>
  <c r="F992" i="3"/>
  <c r="H981" i="3"/>
  <c r="K942" i="3"/>
  <c r="E924" i="3"/>
  <c r="I905" i="3"/>
  <c r="I886" i="3"/>
  <c r="J858" i="3"/>
  <c r="H825" i="3"/>
  <c r="H745" i="3"/>
  <c r="D734" i="3"/>
  <c r="I705" i="3"/>
  <c r="F678" i="3"/>
  <c r="H610" i="3"/>
  <c r="K599" i="3"/>
  <c r="J589" i="3"/>
  <c r="J568" i="3"/>
  <c r="F552" i="3"/>
  <c r="K521" i="3"/>
  <c r="F502" i="3"/>
  <c r="D485" i="3"/>
  <c r="J472" i="3"/>
  <c r="J449" i="3"/>
  <c r="K443" i="3"/>
  <c r="I426" i="3"/>
  <c r="I421" i="3"/>
  <c r="E380" i="3"/>
  <c r="F361" i="3"/>
  <c r="F335" i="3"/>
  <c r="E281" i="3"/>
  <c r="C260" i="3"/>
  <c r="F243" i="3"/>
  <c r="J215" i="3"/>
  <c r="C185" i="3"/>
  <c r="C174" i="3"/>
  <c r="C157" i="3"/>
  <c r="I134" i="3"/>
  <c r="E118" i="3"/>
  <c r="E94" i="3"/>
  <c r="I61" i="3"/>
  <c r="J783" i="3"/>
  <c r="H743" i="3"/>
  <c r="D993" i="3"/>
  <c r="K904" i="3"/>
  <c r="J885" i="3"/>
  <c r="J744" i="3"/>
  <c r="C734" i="3"/>
  <c r="D678" i="3"/>
  <c r="H608" i="3"/>
  <c r="I599" i="3"/>
  <c r="H589" i="3"/>
  <c r="I568" i="3"/>
  <c r="E552" i="3"/>
  <c r="H531" i="3"/>
  <c r="E502" i="3"/>
  <c r="D484" i="3"/>
  <c r="I472" i="3"/>
  <c r="I449" i="3"/>
  <c r="H426" i="3"/>
  <c r="H421" i="3"/>
  <c r="C379" i="3"/>
  <c r="E361" i="3"/>
  <c r="E334" i="3"/>
  <c r="F311" i="3"/>
  <c r="K292" i="3"/>
  <c r="C281" i="3"/>
  <c r="E259" i="3"/>
  <c r="E243" i="3"/>
  <c r="D156" i="3"/>
  <c r="D94" i="3"/>
  <c r="K58" i="3"/>
  <c r="H599" i="3"/>
  <c r="D552" i="3"/>
  <c r="C502" i="3"/>
  <c r="H449" i="3"/>
  <c r="K425" i="3"/>
  <c r="D361" i="3"/>
  <c r="H292" i="3"/>
  <c r="D259" i="3"/>
  <c r="C156" i="3"/>
  <c r="I744" i="3"/>
  <c r="F733" i="3"/>
  <c r="J979" i="3"/>
  <c r="I938" i="3"/>
  <c r="E922" i="3"/>
  <c r="I904" i="3"/>
  <c r="J883" i="3"/>
  <c r="J855" i="3"/>
  <c r="H744" i="3"/>
  <c r="E733" i="3"/>
  <c r="D550" i="3"/>
  <c r="H530" i="3"/>
  <c r="E501" i="3"/>
  <c r="K470" i="3"/>
  <c r="K448" i="3"/>
  <c r="I425" i="3"/>
  <c r="K419" i="3"/>
  <c r="C402" i="3"/>
  <c r="E360" i="3"/>
  <c r="J330" i="3"/>
  <c r="J307" i="3"/>
  <c r="H291" i="3"/>
  <c r="E280" i="3"/>
  <c r="C259" i="3"/>
  <c r="K238" i="3"/>
  <c r="D202" i="3"/>
  <c r="C183" i="3"/>
  <c r="C173" i="3"/>
  <c r="F155" i="3"/>
  <c r="E135" i="3"/>
  <c r="E117" i="3"/>
  <c r="E93" i="3"/>
  <c r="E61" i="3"/>
  <c r="F948" i="3"/>
  <c r="J907" i="3"/>
  <c r="K980" i="3"/>
  <c r="J941" i="3"/>
  <c r="K979" i="3"/>
  <c r="I941" i="3"/>
  <c r="J904" i="3"/>
  <c r="K884" i="3"/>
  <c r="C626" i="3"/>
  <c r="E612" i="3"/>
  <c r="K598" i="3"/>
  <c r="J588" i="3"/>
  <c r="D997" i="3"/>
  <c r="I979" i="3"/>
  <c r="H938" i="3"/>
  <c r="D922" i="3"/>
  <c r="H903" i="3"/>
  <c r="I883" i="3"/>
  <c r="I855" i="3"/>
  <c r="F827" i="3"/>
  <c r="K784" i="3"/>
  <c r="F762" i="3"/>
  <c r="K743" i="3"/>
  <c r="D733" i="3"/>
  <c r="F707" i="3"/>
  <c r="F676" i="3"/>
  <c r="E652" i="3"/>
  <c r="D623" i="3"/>
  <c r="D612" i="3"/>
  <c r="H598" i="3"/>
  <c r="I588" i="3"/>
  <c r="F549" i="3"/>
  <c r="H528" i="3"/>
  <c r="D516" i="3"/>
  <c r="F500" i="3"/>
  <c r="K482" i="3"/>
  <c r="J470" i="3"/>
  <c r="J448" i="3"/>
  <c r="E447" i="3"/>
  <c r="K424" i="3"/>
  <c r="I419" i="3"/>
  <c r="C399" i="3"/>
  <c r="C359" i="3"/>
  <c r="K329" i="3"/>
  <c r="K306" i="3"/>
  <c r="I290" i="3"/>
  <c r="C280" i="3"/>
  <c r="E258" i="3"/>
  <c r="C215" i="3"/>
  <c r="F201" i="3"/>
  <c r="E155" i="3"/>
  <c r="C117" i="3"/>
  <c r="C93" i="3"/>
  <c r="D61" i="3"/>
  <c r="H855" i="3"/>
  <c r="J784" i="3"/>
  <c r="E762" i="3"/>
  <c r="J743" i="3"/>
  <c r="C733" i="3"/>
  <c r="E707" i="3"/>
  <c r="C673" i="3"/>
  <c r="F611" i="3"/>
  <c r="K566" i="3"/>
  <c r="E548" i="3"/>
  <c r="E515" i="3"/>
  <c r="E499" i="3"/>
  <c r="H470" i="3"/>
  <c r="I448" i="3"/>
  <c r="C445" i="3"/>
  <c r="I424" i="3"/>
  <c r="H419" i="3"/>
  <c r="D398" i="3"/>
  <c r="K370" i="3"/>
  <c r="F358" i="3"/>
  <c r="J329" i="3"/>
  <c r="J305" i="3"/>
  <c r="E279" i="3"/>
  <c r="C258" i="3"/>
  <c r="D241" i="3"/>
  <c r="C214" i="3"/>
  <c r="D155" i="3"/>
  <c r="C116" i="3"/>
  <c r="C60" i="3"/>
  <c r="E705" i="3"/>
  <c r="E683" i="3"/>
  <c r="I622" i="3"/>
  <c r="E610" i="3"/>
  <c r="H448" i="3"/>
  <c r="H424" i="3"/>
  <c r="E358" i="3"/>
  <c r="I328" i="3"/>
  <c r="I303" i="3"/>
  <c r="H622" i="3"/>
  <c r="C610" i="3"/>
  <c r="J423" i="3"/>
  <c r="E199" i="3"/>
  <c r="K178" i="3"/>
  <c r="E171" i="3"/>
  <c r="E153" i="3"/>
  <c r="E746" i="3"/>
  <c r="K730" i="3"/>
  <c r="C705" i="3"/>
  <c r="J621" i="3"/>
  <c r="F609" i="3"/>
  <c r="K585" i="3"/>
  <c r="H564" i="3"/>
  <c r="E513" i="3"/>
  <c r="E452" i="3"/>
  <c r="I423" i="3"/>
  <c r="I394" i="3"/>
  <c r="H357" i="3"/>
  <c r="D289" i="3"/>
  <c r="F256" i="3"/>
  <c r="I237" i="3"/>
  <c r="C212" i="3"/>
  <c r="C171" i="3"/>
  <c r="C153" i="3"/>
  <c r="K900" i="3"/>
  <c r="K850" i="3"/>
  <c r="K821" i="3"/>
  <c r="F745" i="3"/>
  <c r="H730" i="3"/>
  <c r="D704" i="3"/>
  <c r="J682" i="3"/>
  <c r="K665" i="3"/>
  <c r="K647" i="3"/>
  <c r="I621" i="3"/>
  <c r="D609" i="3"/>
  <c r="J563" i="3"/>
  <c r="D513" i="3"/>
  <c r="J494" i="3"/>
  <c r="D452" i="3"/>
  <c r="H423" i="3"/>
  <c r="J393" i="3"/>
  <c r="D372" i="3"/>
  <c r="K355" i="3"/>
  <c r="K300" i="3"/>
  <c r="H274" i="3"/>
  <c r="D256" i="3"/>
  <c r="H233" i="3"/>
  <c r="E210" i="3"/>
  <c r="I195" i="3"/>
  <c r="E90" i="3"/>
  <c r="I51" i="3"/>
  <c r="D996" i="3"/>
  <c r="C996" i="3"/>
  <c r="J354" i="3"/>
  <c r="J300" i="3"/>
  <c r="C209" i="3"/>
  <c r="E181" i="3"/>
  <c r="F127" i="3"/>
  <c r="I48" i="3"/>
  <c r="J620" i="3"/>
  <c r="E608" i="3"/>
  <c r="I493" i="3"/>
  <c r="F451" i="3"/>
  <c r="F395" i="3"/>
  <c r="F370" i="3"/>
  <c r="K353" i="3"/>
  <c r="K298" i="3"/>
  <c r="C235" i="3"/>
  <c r="I87" i="3"/>
  <c r="K681" i="3"/>
  <c r="E180" i="3"/>
  <c r="F126" i="3"/>
  <c r="D107" i="3"/>
  <c r="I84" i="3"/>
  <c r="J895" i="3"/>
  <c r="I872" i="3"/>
  <c r="J781" i="3"/>
  <c r="D756" i="3"/>
  <c r="I702" i="3"/>
  <c r="J681" i="3"/>
  <c r="F495" i="3"/>
  <c r="F479" i="3"/>
  <c r="C451" i="3"/>
  <c r="F426" i="3"/>
  <c r="D370" i="3"/>
  <c r="D992" i="3"/>
  <c r="C992" i="3"/>
  <c r="K972" i="3"/>
  <c r="H620" i="3"/>
  <c r="D599" i="3"/>
  <c r="K581" i="3"/>
  <c r="F991" i="3"/>
  <c r="H972" i="3"/>
  <c r="C937" i="3"/>
  <c r="J915" i="3"/>
  <c r="K894" i="3"/>
  <c r="H871" i="3"/>
  <c r="K847" i="3"/>
  <c r="H813" i="3"/>
  <c r="H781" i="3"/>
  <c r="F754" i="3"/>
  <c r="F738" i="3"/>
  <c r="E732" i="3"/>
  <c r="H702" i="3"/>
  <c r="I681" i="3"/>
  <c r="C667" i="3"/>
  <c r="F642" i="3"/>
  <c r="K619" i="3"/>
  <c r="I603" i="3"/>
  <c r="C599" i="3"/>
  <c r="I581" i="3"/>
  <c r="J562" i="3"/>
  <c r="H537" i="3"/>
  <c r="J527" i="3"/>
  <c r="C493" i="3"/>
  <c r="E478" i="3"/>
  <c r="F450" i="3"/>
  <c r="E426" i="3"/>
  <c r="F369" i="3"/>
  <c r="F300" i="3"/>
  <c r="K229" i="3"/>
  <c r="E207" i="3"/>
  <c r="C192" i="3"/>
  <c r="E179" i="3"/>
  <c r="C167" i="3"/>
  <c r="C148" i="3"/>
  <c r="C126" i="3"/>
  <c r="C106" i="3"/>
  <c r="E86" i="3"/>
  <c r="F47" i="3"/>
  <c r="C935" i="3"/>
  <c r="H894" i="3"/>
  <c r="I870" i="3"/>
  <c r="J780" i="3"/>
  <c r="E754" i="3"/>
  <c r="F731" i="3"/>
  <c r="K701" i="3"/>
  <c r="H681" i="3"/>
  <c r="C666" i="3"/>
  <c r="E642" i="3"/>
  <c r="J619" i="3"/>
  <c r="F598" i="3"/>
  <c r="K580" i="3"/>
  <c r="I561" i="3"/>
  <c r="K536" i="3"/>
  <c r="I527" i="3"/>
  <c r="E507" i="3"/>
  <c r="D478" i="3"/>
  <c r="E450" i="3"/>
  <c r="D439" i="3"/>
  <c r="C426" i="3"/>
  <c r="C414" i="3"/>
  <c r="D369" i="3"/>
  <c r="D300" i="3"/>
  <c r="F287" i="3"/>
  <c r="F252" i="3"/>
  <c r="D207" i="3"/>
  <c r="E191" i="3"/>
  <c r="C179" i="3"/>
  <c r="E166" i="3"/>
  <c r="F125" i="3"/>
  <c r="E104" i="3"/>
  <c r="E84" i="3"/>
  <c r="E46" i="3"/>
  <c r="E992" i="3"/>
  <c r="I779" i="3"/>
  <c r="F753" i="3"/>
  <c r="I737" i="3"/>
  <c r="J701" i="3"/>
  <c r="K680" i="3"/>
  <c r="D665" i="3"/>
  <c r="E641" i="3"/>
  <c r="I619" i="3"/>
  <c r="E607" i="3"/>
  <c r="J580" i="3"/>
  <c r="H561" i="3"/>
  <c r="I536" i="3"/>
  <c r="H527" i="3"/>
  <c r="D507" i="3"/>
  <c r="C478" i="3"/>
  <c r="D450" i="3"/>
  <c r="F425" i="3"/>
  <c r="C369" i="3"/>
  <c r="D323" i="3"/>
  <c r="E299" i="3"/>
  <c r="E287" i="3"/>
  <c r="E252" i="3"/>
  <c r="D228" i="3"/>
  <c r="E178" i="3"/>
  <c r="D125" i="3"/>
  <c r="E103" i="3"/>
  <c r="E83" i="3"/>
  <c r="H870" i="3"/>
  <c r="J1005" i="3"/>
  <c r="D990" i="3"/>
  <c r="I970" i="3"/>
  <c r="J952" i="3"/>
  <c r="D934" i="3"/>
  <c r="K912" i="3"/>
  <c r="K869" i="3"/>
  <c r="J778" i="3"/>
  <c r="C753" i="3"/>
  <c r="J736" i="3"/>
  <c r="I701" i="3"/>
  <c r="J680" i="3"/>
  <c r="C665" i="3"/>
  <c r="C641" i="3"/>
  <c r="K618" i="3"/>
  <c r="E606" i="3"/>
  <c r="H597" i="3"/>
  <c r="I580" i="3"/>
  <c r="K560" i="3"/>
  <c r="H536" i="3"/>
  <c r="I526" i="3"/>
  <c r="C507" i="3"/>
  <c r="C489" i="3"/>
  <c r="C462" i="3"/>
  <c r="F449" i="3"/>
  <c r="E425" i="3"/>
  <c r="I409" i="3"/>
  <c r="F368" i="3"/>
  <c r="C287" i="3"/>
  <c r="D758" i="3"/>
  <c r="C745" i="3"/>
  <c r="C704" i="3"/>
  <c r="I620" i="3"/>
  <c r="K735" i="3"/>
  <c r="H560" i="3"/>
  <c r="K535" i="3"/>
  <c r="H526" i="3"/>
  <c r="C506" i="3"/>
  <c r="E286" i="3"/>
  <c r="C252" i="3"/>
  <c r="I225" i="3"/>
  <c r="K177" i="3"/>
  <c r="K102" i="3"/>
  <c r="E42" i="3"/>
  <c r="I1007" i="3"/>
  <c r="F990" i="3"/>
  <c r="H971" i="3"/>
  <c r="H1006" i="3"/>
  <c r="E990" i="3"/>
  <c r="K970" i="3"/>
  <c r="K952" i="3"/>
  <c r="F934" i="3"/>
  <c r="I1005" i="3"/>
  <c r="C990" i="3"/>
  <c r="K969" i="3"/>
  <c r="I952" i="3"/>
  <c r="C934" i="3"/>
  <c r="J912" i="3"/>
  <c r="I869" i="3"/>
  <c r="H701" i="3"/>
  <c r="I680" i="3"/>
  <c r="F664" i="3"/>
  <c r="E640" i="3"/>
  <c r="J618" i="3"/>
  <c r="C606" i="3"/>
  <c r="J596" i="3"/>
  <c r="K477" i="3"/>
  <c r="E449" i="3"/>
  <c r="D425" i="3"/>
  <c r="J1004" i="3"/>
  <c r="D988" i="3"/>
  <c r="J969" i="3"/>
  <c r="J949" i="3"/>
  <c r="C933" i="3"/>
  <c r="I912" i="3"/>
  <c r="F892" i="3"/>
  <c r="H869" i="3"/>
  <c r="J807" i="3"/>
  <c r="J749" i="3"/>
  <c r="I734" i="3"/>
  <c r="E723" i="3"/>
  <c r="J700" i="3"/>
  <c r="K679" i="3"/>
  <c r="E664" i="3"/>
  <c r="F639" i="3"/>
  <c r="I618" i="3"/>
  <c r="F605" i="3"/>
  <c r="J593" i="3"/>
  <c r="D581" i="3"/>
  <c r="J559" i="3"/>
  <c r="H535" i="3"/>
  <c r="K525" i="3"/>
  <c r="F505" i="3"/>
  <c r="H487" i="3"/>
  <c r="J477" i="3"/>
  <c r="I457" i="3"/>
  <c r="D449" i="3"/>
  <c r="C425" i="3"/>
  <c r="F410" i="3"/>
  <c r="J367" i="3"/>
  <c r="D346" i="3"/>
  <c r="I318" i="3"/>
  <c r="I296" i="3"/>
  <c r="F285" i="3"/>
  <c r="F251" i="3"/>
  <c r="I223" i="3"/>
  <c r="D206" i="3"/>
  <c r="I176" i="3"/>
  <c r="E163" i="3"/>
  <c r="E145" i="3"/>
  <c r="C124" i="3"/>
  <c r="I101" i="3"/>
  <c r="C79" i="3"/>
  <c r="E639" i="3"/>
  <c r="H534" i="3"/>
  <c r="C449" i="3"/>
  <c r="K185" i="3"/>
  <c r="E123" i="3"/>
  <c r="I100" i="3"/>
  <c r="J1003" i="3"/>
  <c r="H969" i="3"/>
  <c r="K931" i="3"/>
  <c r="I909" i="3"/>
  <c r="H804" i="3"/>
  <c r="H733" i="3"/>
  <c r="H700" i="3"/>
  <c r="I679" i="3"/>
  <c r="D639" i="3"/>
  <c r="E604" i="3"/>
  <c r="J577" i="3"/>
  <c r="H559" i="3"/>
  <c r="J533" i="3"/>
  <c r="K524" i="3"/>
  <c r="C505" i="3"/>
  <c r="I486" i="3"/>
  <c r="K476" i="3"/>
  <c r="D457" i="3"/>
  <c r="F448" i="3"/>
  <c r="C424" i="3"/>
  <c r="D409" i="3"/>
  <c r="C389" i="3"/>
  <c r="K363" i="3"/>
  <c r="C345" i="3"/>
  <c r="F297" i="3"/>
  <c r="F284" i="3"/>
  <c r="F271" i="3"/>
  <c r="F250" i="3"/>
  <c r="C227" i="3"/>
  <c r="I185" i="3"/>
  <c r="D123" i="3"/>
  <c r="I99" i="3"/>
  <c r="C35" i="3"/>
  <c r="F830" i="3"/>
  <c r="J803" i="3"/>
  <c r="K772" i="3"/>
  <c r="F752" i="3"/>
  <c r="E722" i="3"/>
  <c r="H679" i="3"/>
  <c r="E638" i="3"/>
  <c r="H533" i="3"/>
  <c r="I524" i="3"/>
  <c r="E504" i="3"/>
  <c r="I476" i="3"/>
  <c r="D453" i="3"/>
  <c r="C448" i="3"/>
  <c r="F437" i="3"/>
  <c r="D408" i="3"/>
  <c r="C343" i="3"/>
  <c r="E284" i="3"/>
  <c r="D271" i="3"/>
  <c r="I183" i="3"/>
  <c r="F829" i="3"/>
  <c r="K315" i="3"/>
  <c r="E283" i="3"/>
  <c r="K141" i="3"/>
  <c r="D77" i="3"/>
  <c r="D751" i="3"/>
  <c r="F737" i="3"/>
  <c r="F828" i="3"/>
  <c r="E806" i="3"/>
  <c r="C751" i="3"/>
  <c r="D737" i="3"/>
  <c r="J678" i="3"/>
  <c r="H523" i="3"/>
  <c r="K452" i="3"/>
  <c r="C283" i="3"/>
  <c r="D75" i="3"/>
  <c r="K698" i="3"/>
  <c r="I678" i="3"/>
  <c r="I602" i="3"/>
  <c r="K591" i="3"/>
  <c r="I557" i="3"/>
  <c r="D503" i="3"/>
  <c r="I474" i="3"/>
  <c r="I452" i="3"/>
  <c r="K405" i="3"/>
  <c r="E317" i="3"/>
  <c r="E141" i="3"/>
  <c r="I94" i="3"/>
  <c r="F750" i="3"/>
  <c r="C737" i="3"/>
  <c r="J1000" i="3"/>
  <c r="I984" i="3"/>
  <c r="J966" i="3"/>
  <c r="E950" i="3"/>
  <c r="K907" i="3"/>
  <c r="J827" i="3"/>
  <c r="K766" i="3"/>
  <c r="D750" i="3"/>
  <c r="E736" i="3"/>
  <c r="H712" i="3"/>
  <c r="J698" i="3"/>
  <c r="H678" i="3"/>
  <c r="H602" i="3"/>
  <c r="H591" i="3"/>
  <c r="I572" i="3"/>
  <c r="I553" i="3"/>
  <c r="K473" i="3"/>
  <c r="H452" i="3"/>
  <c r="H429" i="3"/>
  <c r="I405" i="3"/>
  <c r="D339" i="3"/>
  <c r="D316" i="3"/>
  <c r="K282" i="3"/>
  <c r="I246" i="3"/>
  <c r="I222" i="3"/>
  <c r="C959" i="3"/>
  <c r="K828" i="3"/>
  <c r="H1005" i="3"/>
  <c r="H1000" i="3"/>
  <c r="I962" i="3"/>
  <c r="E958" i="3"/>
  <c r="D954" i="3"/>
  <c r="J942" i="3"/>
  <c r="K935" i="3"/>
  <c r="J924" i="3"/>
  <c r="H908" i="3"/>
  <c r="J902" i="3"/>
  <c r="I895" i="3"/>
  <c r="D867" i="3"/>
  <c r="J842" i="3"/>
  <c r="J828" i="3"/>
  <c r="J821" i="3"/>
  <c r="F813" i="3"/>
  <c r="K785" i="3"/>
  <c r="H774" i="3"/>
  <c r="D771" i="3"/>
  <c r="K750" i="3"/>
  <c r="J721" i="3"/>
  <c r="H706" i="3"/>
  <c r="D658" i="3"/>
  <c r="D631" i="3"/>
  <c r="H587" i="3"/>
  <c r="E547" i="3"/>
  <c r="I463" i="3"/>
  <c r="J463" i="3"/>
  <c r="K463" i="3"/>
  <c r="H465" i="3"/>
  <c r="J465" i="3"/>
  <c r="I466" i="3"/>
  <c r="K467" i="3"/>
  <c r="D263" i="3"/>
  <c r="E263" i="3"/>
  <c r="C264" i="3"/>
  <c r="E264" i="3"/>
  <c r="C265" i="3"/>
  <c r="E265" i="3"/>
  <c r="C266" i="3"/>
  <c r="D266" i="3"/>
  <c r="E266" i="3"/>
  <c r="F266" i="3"/>
  <c r="C267" i="3"/>
  <c r="D267" i="3"/>
  <c r="E267" i="3"/>
  <c r="C263" i="3"/>
  <c r="H889" i="3"/>
  <c r="J892" i="3"/>
  <c r="K888" i="3"/>
  <c r="H786" i="3"/>
  <c r="I774" i="3"/>
  <c r="C772" i="3"/>
  <c r="H751" i="3"/>
  <c r="K1004" i="3"/>
  <c r="J999" i="3"/>
  <c r="K961" i="3"/>
  <c r="D958" i="3"/>
  <c r="C954" i="3"/>
  <c r="I942" i="3"/>
  <c r="J935" i="3"/>
  <c r="I924" i="3"/>
  <c r="J901" i="3"/>
  <c r="H895" i="3"/>
  <c r="F875" i="3"/>
  <c r="C867" i="3"/>
  <c r="H853" i="3"/>
  <c r="K854" i="3"/>
  <c r="J785" i="3"/>
  <c r="F770" i="3"/>
  <c r="I758" i="3"/>
  <c r="H759" i="3"/>
  <c r="I750" i="3"/>
  <c r="I720" i="3"/>
  <c r="K705" i="3"/>
  <c r="C689" i="3"/>
  <c r="F692" i="3"/>
  <c r="J663" i="3"/>
  <c r="I665" i="3"/>
  <c r="J667" i="3"/>
  <c r="F641" i="3"/>
  <c r="K616" i="3"/>
  <c r="K586" i="3"/>
  <c r="I532" i="3"/>
  <c r="D467" i="3"/>
  <c r="D403" i="3"/>
  <c r="F407" i="3"/>
  <c r="C403" i="3"/>
  <c r="F403" i="3"/>
  <c r="E404" i="3"/>
  <c r="F628" i="3"/>
  <c r="C628" i="3"/>
  <c r="C629" i="3"/>
  <c r="E631" i="3"/>
  <c r="F631" i="3"/>
  <c r="E632" i="3"/>
  <c r="E488" i="3"/>
  <c r="C488" i="3"/>
  <c r="D488" i="3"/>
  <c r="D489" i="3"/>
  <c r="F489" i="3"/>
  <c r="C490" i="3"/>
  <c r="D490" i="3"/>
  <c r="E490" i="3"/>
  <c r="F490" i="3"/>
  <c r="D491" i="3"/>
  <c r="H1004" i="3"/>
  <c r="J998" i="3"/>
  <c r="D991" i="3"/>
  <c r="J960" i="3"/>
  <c r="J957" i="3"/>
  <c r="D953" i="3"/>
  <c r="H941" i="3"/>
  <c r="J934" i="3"/>
  <c r="J923" i="3"/>
  <c r="J914" i="3"/>
  <c r="F909" i="3"/>
  <c r="H899" i="3"/>
  <c r="K893" i="3"/>
  <c r="F865" i="3"/>
  <c r="H852" i="3"/>
  <c r="E842" i="3"/>
  <c r="F832" i="3"/>
  <c r="H818" i="3"/>
  <c r="J818" i="3"/>
  <c r="C811" i="3"/>
  <c r="I784" i="3"/>
  <c r="F777" i="3"/>
  <c r="C770" i="3"/>
  <c r="D762" i="3"/>
  <c r="H749" i="3"/>
  <c r="D722" i="3"/>
  <c r="H704" i="3"/>
  <c r="D687" i="3"/>
  <c r="J656" i="3"/>
  <c r="I615" i="3"/>
  <c r="K584" i="3"/>
  <c r="D559" i="3"/>
  <c r="I530" i="3"/>
  <c r="I521" i="3"/>
  <c r="C376" i="3"/>
  <c r="I776" i="3"/>
  <c r="I773" i="3"/>
  <c r="J773" i="3"/>
  <c r="K775" i="3"/>
  <c r="H777" i="3"/>
  <c r="K777" i="3"/>
  <c r="D770" i="3"/>
  <c r="E543" i="3"/>
  <c r="C543" i="3"/>
  <c r="C547" i="3"/>
  <c r="K1003" i="3"/>
  <c r="I998" i="3"/>
  <c r="I960" i="3"/>
  <c r="I957" i="3"/>
  <c r="C953" i="3"/>
  <c r="K940" i="3"/>
  <c r="H934" i="3"/>
  <c r="I923" i="3"/>
  <c r="H914" i="3"/>
  <c r="C909" i="3"/>
  <c r="I893" i="3"/>
  <c r="E865" i="3"/>
  <c r="D841" i="3"/>
  <c r="F822" i="3"/>
  <c r="F809" i="3"/>
  <c r="J792" i="3"/>
  <c r="H784" i="3"/>
  <c r="E777" i="3"/>
  <c r="F769" i="3"/>
  <c r="C762" i="3"/>
  <c r="J748" i="3"/>
  <c r="C722" i="3"/>
  <c r="J703" i="3"/>
  <c r="C685" i="3"/>
  <c r="F677" i="3"/>
  <c r="F665" i="3"/>
  <c r="K655" i="3"/>
  <c r="I584" i="3"/>
  <c r="F542" i="3"/>
  <c r="I520" i="3"/>
  <c r="D418" i="3"/>
  <c r="F420" i="3"/>
  <c r="C421" i="3"/>
  <c r="D421" i="3"/>
  <c r="F374" i="3"/>
  <c r="I940" i="3"/>
  <c r="H923" i="3"/>
  <c r="H898" i="3"/>
  <c r="H902" i="3"/>
  <c r="D865" i="3"/>
  <c r="D839" i="3"/>
  <c r="E822" i="3"/>
  <c r="I792" i="3"/>
  <c r="C777" i="3"/>
  <c r="E721" i="3"/>
  <c r="E677" i="3"/>
  <c r="J655" i="3"/>
  <c r="H613" i="3"/>
  <c r="I617" i="3"/>
  <c r="J617" i="3"/>
  <c r="J613" i="3"/>
  <c r="C558" i="3"/>
  <c r="E558" i="3"/>
  <c r="C559" i="3"/>
  <c r="E559" i="3"/>
  <c r="E562" i="3"/>
  <c r="C541" i="3"/>
  <c r="E463" i="3"/>
  <c r="E464" i="3"/>
  <c r="C465" i="3"/>
  <c r="D465" i="3"/>
  <c r="E465" i="3"/>
  <c r="F467" i="3"/>
  <c r="K413" i="3"/>
  <c r="H583" i="3"/>
  <c r="I583" i="3"/>
  <c r="K583" i="3"/>
  <c r="H584" i="3"/>
  <c r="H586" i="3"/>
  <c r="J586" i="3"/>
  <c r="I518" i="3"/>
  <c r="K518" i="3"/>
  <c r="H520" i="3"/>
  <c r="I458" i="3"/>
  <c r="J459" i="3"/>
  <c r="J413" i="3"/>
  <c r="D373" i="3"/>
  <c r="D376" i="3"/>
  <c r="F376" i="3"/>
  <c r="C377" i="3"/>
  <c r="D377" i="3"/>
  <c r="F377" i="3"/>
  <c r="C373" i="3"/>
  <c r="E373" i="3"/>
  <c r="C374" i="3"/>
  <c r="E374" i="3"/>
  <c r="F375" i="3"/>
  <c r="J959" i="3"/>
  <c r="K939" i="3"/>
  <c r="H707" i="3"/>
  <c r="K703" i="3"/>
  <c r="J704" i="3"/>
  <c r="K704" i="3"/>
  <c r="J705" i="3"/>
  <c r="K706" i="3"/>
  <c r="K707" i="3"/>
  <c r="D683" i="3"/>
  <c r="F686" i="3"/>
  <c r="E676" i="3"/>
  <c r="H655" i="3"/>
  <c r="C623" i="3"/>
  <c r="F623" i="3"/>
  <c r="D625" i="3"/>
  <c r="E617" i="3"/>
  <c r="D587" i="3"/>
  <c r="F539" i="3"/>
  <c r="I531" i="3"/>
  <c r="K528" i="3"/>
  <c r="H529" i="3"/>
  <c r="I529" i="3"/>
  <c r="H532" i="3"/>
  <c r="K532" i="3"/>
  <c r="E462" i="3"/>
  <c r="H989" i="3"/>
  <c r="K838" i="3"/>
  <c r="K841" i="3"/>
  <c r="H842" i="3"/>
  <c r="H960" i="3"/>
  <c r="K959" i="3"/>
  <c r="H940" i="3"/>
  <c r="I894" i="3"/>
  <c r="K895" i="3"/>
  <c r="C865" i="3"/>
  <c r="C839" i="3"/>
  <c r="D822" i="3"/>
  <c r="J791" i="3"/>
  <c r="D776" i="3"/>
  <c r="I785" i="3"/>
  <c r="H783" i="3"/>
  <c r="I783" i="3"/>
  <c r="H785" i="3"/>
  <c r="I786" i="3"/>
  <c r="K786" i="3"/>
  <c r="C776" i="3"/>
  <c r="E758" i="3"/>
  <c r="C761" i="3"/>
  <c r="F761" i="3"/>
  <c r="E720" i="3"/>
  <c r="I697" i="3"/>
  <c r="F675" i="3"/>
  <c r="J654" i="3"/>
  <c r="F597" i="3"/>
  <c r="J414" i="3"/>
  <c r="K414" i="3"/>
  <c r="H415" i="3"/>
  <c r="J415" i="3"/>
  <c r="H416" i="3"/>
  <c r="J416" i="3"/>
  <c r="K416" i="3"/>
  <c r="H413" i="3"/>
  <c r="D775" i="3"/>
  <c r="E752" i="3"/>
  <c r="C743" i="3"/>
  <c r="D720" i="3"/>
  <c r="H697" i="3"/>
  <c r="C675" i="3"/>
  <c r="D664" i="3"/>
  <c r="H654" i="3"/>
  <c r="D642" i="3"/>
  <c r="C638" i="3"/>
  <c r="D638" i="3"/>
  <c r="F638" i="3"/>
  <c r="C640" i="3"/>
  <c r="F640" i="3"/>
  <c r="C642" i="3"/>
  <c r="E616" i="3"/>
  <c r="D594" i="3"/>
  <c r="F585" i="3"/>
  <c r="E572" i="3"/>
  <c r="E557" i="3"/>
  <c r="E538" i="3"/>
  <c r="F459" i="3"/>
  <c r="E911" i="3"/>
  <c r="D911" i="3"/>
  <c r="F902" i="3"/>
  <c r="H750" i="3"/>
  <c r="K748" i="3"/>
  <c r="K749" i="3"/>
  <c r="J750" i="3"/>
  <c r="I752" i="3"/>
  <c r="F720" i="3"/>
  <c r="F1006" i="3"/>
  <c r="I959" i="3"/>
  <c r="I956" i="3"/>
  <c r="J939" i="3"/>
  <c r="E927" i="3"/>
  <c r="E916" i="3"/>
  <c r="D902" i="3"/>
  <c r="F896" i="3"/>
  <c r="E864" i="3"/>
  <c r="D829" i="3"/>
  <c r="C829" i="3"/>
  <c r="E821" i="3"/>
  <c r="I790" i="3"/>
  <c r="E785" i="3"/>
  <c r="E775" i="3"/>
  <c r="F1005" i="3"/>
  <c r="C988" i="3"/>
  <c r="H959" i="3"/>
  <c r="H956" i="3"/>
  <c r="I939" i="3"/>
  <c r="F936" i="3"/>
  <c r="D926" i="3"/>
  <c r="F914" i="3"/>
  <c r="C902" i="3"/>
  <c r="F895" i="3"/>
  <c r="F863" i="3"/>
  <c r="C852" i="3"/>
  <c r="J837" i="3"/>
  <c r="D820" i="3"/>
  <c r="H790" i="3"/>
  <c r="E1005" i="3"/>
  <c r="K789" i="3"/>
  <c r="C775" i="3"/>
  <c r="F767" i="3"/>
  <c r="F751" i="3"/>
  <c r="F719" i="3"/>
  <c r="D706" i="3"/>
  <c r="J696" i="3"/>
  <c r="E674" i="3"/>
  <c r="C664" i="3"/>
  <c r="K653" i="3"/>
  <c r="I637" i="3"/>
  <c r="C616" i="3"/>
  <c r="C594" i="3"/>
  <c r="E585" i="3"/>
  <c r="F571" i="3"/>
  <c r="D557" i="3"/>
  <c r="D538" i="3"/>
  <c r="C768" i="3"/>
  <c r="D769" i="3"/>
  <c r="H748" i="3"/>
  <c r="D721" i="3"/>
  <c r="F927" i="3"/>
  <c r="D917" i="3"/>
  <c r="E902" i="3"/>
  <c r="C897" i="3"/>
  <c r="F864" i="3"/>
  <c r="D838" i="3"/>
  <c r="F821" i="3"/>
  <c r="J790" i="3"/>
  <c r="H848" i="3"/>
  <c r="H851" i="3"/>
  <c r="I851" i="3"/>
  <c r="K958" i="3"/>
  <c r="K955" i="3"/>
  <c r="H939" i="3"/>
  <c r="F935" i="3"/>
  <c r="F925" i="3"/>
  <c r="F913" i="3"/>
  <c r="F901" i="3"/>
  <c r="E895" i="3"/>
  <c r="E863" i="3"/>
  <c r="F850" i="3"/>
  <c r="K836" i="3"/>
  <c r="F819" i="3"/>
  <c r="D1005" i="3"/>
  <c r="F997" i="3"/>
  <c r="J958" i="3"/>
  <c r="J955" i="3"/>
  <c r="K938" i="3"/>
  <c r="D935" i="3"/>
  <c r="E925" i="3"/>
  <c r="D913" i="3"/>
  <c r="K906" i="3"/>
  <c r="E901" i="3"/>
  <c r="C895" i="3"/>
  <c r="E848" i="3"/>
  <c r="I836" i="3"/>
  <c r="J826" i="3"/>
  <c r="E819" i="3"/>
  <c r="E807" i="3"/>
  <c r="J789" i="3"/>
  <c r="E774" i="3"/>
  <c r="D767" i="3"/>
  <c r="D757" i="3"/>
  <c r="E751" i="3"/>
  <c r="K741" i="3"/>
  <c r="F718" i="3"/>
  <c r="F705" i="3"/>
  <c r="I696" i="3"/>
  <c r="F615" i="3"/>
  <c r="C585" i="3"/>
  <c r="D571" i="3"/>
  <c r="C460" i="3"/>
  <c r="C458" i="3"/>
  <c r="D458" i="3"/>
  <c r="F458" i="3"/>
  <c r="C459" i="3"/>
  <c r="D459" i="3"/>
  <c r="E459" i="3"/>
  <c r="D460" i="3"/>
  <c r="E460" i="3"/>
  <c r="F460" i="3"/>
  <c r="C461" i="3"/>
  <c r="D461" i="3"/>
  <c r="F461" i="3"/>
  <c r="D462" i="3"/>
  <c r="F462" i="3"/>
  <c r="E917" i="3"/>
  <c r="C1005" i="3"/>
  <c r="E997" i="3"/>
  <c r="I958" i="3"/>
  <c r="J938" i="3"/>
  <c r="C913" i="3"/>
  <c r="D901" i="3"/>
  <c r="E894" i="3"/>
  <c r="C864" i="3"/>
  <c r="D864" i="3"/>
  <c r="C866" i="3"/>
  <c r="D848" i="3"/>
  <c r="H836" i="3"/>
  <c r="C819" i="3"/>
  <c r="C807" i="3"/>
  <c r="I789" i="3"/>
  <c r="C774" i="3"/>
  <c r="F766" i="3"/>
  <c r="H738" i="3"/>
  <c r="E718" i="3"/>
  <c r="I694" i="3"/>
  <c r="H653" i="3"/>
  <c r="J657" i="3"/>
  <c r="K657" i="3"/>
  <c r="J653" i="3"/>
  <c r="K654" i="3"/>
  <c r="C593" i="3"/>
  <c r="D593" i="3"/>
  <c r="C596" i="3"/>
  <c r="E584" i="3"/>
  <c r="E570" i="3"/>
  <c r="F538" i="3"/>
  <c r="D539" i="3"/>
  <c r="E539" i="3"/>
  <c r="C540" i="3"/>
  <c r="D540" i="3"/>
  <c r="F540" i="3"/>
  <c r="D541" i="3"/>
  <c r="E541" i="3"/>
  <c r="F541" i="3"/>
  <c r="C542" i="3"/>
  <c r="D542" i="3"/>
  <c r="E542" i="3"/>
  <c r="E658" i="3"/>
  <c r="F660" i="3"/>
  <c r="D662" i="3"/>
  <c r="F662" i="3"/>
  <c r="E628" i="3"/>
  <c r="E1004" i="3"/>
  <c r="H958" i="3"/>
  <c r="K835" i="3"/>
  <c r="F806" i="3"/>
  <c r="F773" i="3"/>
  <c r="E766" i="3"/>
  <c r="C674" i="3"/>
  <c r="D673" i="3"/>
  <c r="E673" i="3"/>
  <c r="D674" i="3"/>
  <c r="D676" i="3"/>
  <c r="D677" i="3"/>
  <c r="D666" i="3"/>
  <c r="E663" i="3"/>
  <c r="F663" i="3"/>
  <c r="E665" i="3"/>
  <c r="E666" i="3"/>
  <c r="F666" i="3"/>
  <c r="D667" i="3"/>
  <c r="K635" i="3"/>
  <c r="C615" i="3"/>
  <c r="D584" i="3"/>
  <c r="C554" i="3"/>
  <c r="F958" i="3"/>
  <c r="E954" i="3"/>
  <c r="I829" i="3"/>
  <c r="J829" i="3"/>
  <c r="I831" i="3"/>
  <c r="J788" i="3"/>
  <c r="K788" i="3"/>
  <c r="H789" i="3"/>
  <c r="I791" i="3"/>
  <c r="C719" i="3"/>
  <c r="D718" i="3"/>
  <c r="D719" i="3"/>
  <c r="E719" i="3"/>
  <c r="C720" i="3"/>
  <c r="C721" i="3"/>
  <c r="F721" i="3"/>
  <c r="F722" i="3"/>
  <c r="H693" i="3"/>
  <c r="J694" i="3"/>
  <c r="K670" i="3"/>
  <c r="C654" i="3"/>
  <c r="D655" i="3"/>
  <c r="D614" i="3"/>
  <c r="C584" i="3"/>
  <c r="D568" i="3"/>
  <c r="C568" i="3"/>
  <c r="F568" i="3"/>
  <c r="C569" i="3"/>
  <c r="D569" i="3"/>
  <c r="E569" i="3"/>
  <c r="D572" i="3"/>
  <c r="F553" i="3"/>
  <c r="E477" i="3"/>
  <c r="D108" i="3"/>
  <c r="E108" i="3"/>
  <c r="F108" i="3"/>
  <c r="C109" i="3"/>
  <c r="D109" i="3"/>
  <c r="E109" i="3"/>
  <c r="F109" i="3"/>
  <c r="C110" i="3"/>
  <c r="D110" i="3"/>
  <c r="E110" i="3"/>
  <c r="F110" i="3"/>
  <c r="C111" i="3"/>
  <c r="D111" i="3"/>
  <c r="E111" i="3"/>
  <c r="F111" i="3"/>
  <c r="C112" i="3"/>
  <c r="D112" i="3"/>
  <c r="E112" i="3"/>
  <c r="C108" i="3"/>
  <c r="C773" i="3"/>
  <c r="F774" i="3"/>
  <c r="F765" i="3"/>
  <c r="F755" i="3"/>
  <c r="E750" i="3"/>
  <c r="F704" i="3"/>
  <c r="E697" i="3"/>
  <c r="J662" i="3"/>
  <c r="I635" i="3"/>
  <c r="F474" i="3"/>
  <c r="D819" i="3"/>
  <c r="D818" i="3"/>
  <c r="D806" i="3"/>
  <c r="D21" i="3"/>
  <c r="F1003" i="3"/>
  <c r="F995" i="3"/>
  <c r="E962" i="3"/>
  <c r="I954" i="3"/>
  <c r="F942" i="3"/>
  <c r="C924" i="3"/>
  <c r="D900" i="3"/>
  <c r="K892" i="3"/>
  <c r="C697" i="3"/>
  <c r="H668" i="3"/>
  <c r="I671" i="3"/>
  <c r="D586" i="3"/>
  <c r="C583" i="3"/>
  <c r="D583" i="3"/>
  <c r="E583" i="3"/>
  <c r="F584" i="3"/>
  <c r="D585" i="3"/>
  <c r="C586" i="3"/>
  <c r="E586" i="3"/>
  <c r="C587" i="3"/>
  <c r="F587" i="3"/>
  <c r="C553" i="3"/>
  <c r="D554" i="3"/>
  <c r="D555" i="3"/>
  <c r="E555" i="3"/>
  <c r="D553" i="3"/>
  <c r="F954" i="3"/>
  <c r="H847" i="3"/>
  <c r="F923" i="3"/>
  <c r="H912" i="3"/>
  <c r="C900" i="3"/>
  <c r="I892" i="3"/>
  <c r="K867" i="3"/>
  <c r="J846" i="3"/>
  <c r="K832" i="3"/>
  <c r="J817" i="3"/>
  <c r="C805" i="3"/>
  <c r="F791" i="3"/>
  <c r="H772" i="3"/>
  <c r="D765" i="3"/>
  <c r="C750" i="3"/>
  <c r="F613" i="3"/>
  <c r="C613" i="3"/>
  <c r="E613" i="3"/>
  <c r="E614" i="3"/>
  <c r="F614" i="3"/>
  <c r="D615" i="3"/>
  <c r="D616" i="3"/>
  <c r="C617" i="3"/>
  <c r="C474" i="3"/>
  <c r="C473" i="3"/>
  <c r="F473" i="3"/>
  <c r="D474" i="3"/>
  <c r="D475" i="3"/>
  <c r="F475" i="3"/>
  <c r="C476" i="3"/>
  <c r="D477" i="3"/>
  <c r="D868" i="3"/>
  <c r="I847" i="3"/>
  <c r="K817" i="3"/>
  <c r="C806" i="3"/>
  <c r="D792" i="3"/>
  <c r="E765" i="3"/>
  <c r="E20" i="3"/>
  <c r="E1003" i="3"/>
  <c r="E995" i="3"/>
  <c r="D962" i="3"/>
  <c r="H954" i="3"/>
  <c r="D950" i="3"/>
  <c r="D942" i="3"/>
  <c r="D738" i="3"/>
  <c r="E739" i="3"/>
  <c r="E696" i="3"/>
  <c r="E672" i="3"/>
  <c r="D20" i="3"/>
  <c r="D1003" i="3"/>
  <c r="D995" i="3"/>
  <c r="C962" i="3"/>
  <c r="K953" i="3"/>
  <c r="C950" i="3"/>
  <c r="C942" i="3"/>
  <c r="H932" i="3"/>
  <c r="E923" i="3"/>
  <c r="K911" i="3"/>
  <c r="H904" i="3"/>
  <c r="F899" i="3"/>
  <c r="H892" i="3"/>
  <c r="K883" i="3"/>
  <c r="H884" i="3"/>
  <c r="I867" i="3"/>
  <c r="K860" i="3"/>
  <c r="I846" i="3"/>
  <c r="J832" i="3"/>
  <c r="J824" i="3"/>
  <c r="I817" i="3"/>
  <c r="C804" i="3"/>
  <c r="E791" i="3"/>
  <c r="I771" i="3"/>
  <c r="C765" i="3"/>
  <c r="C754" i="3"/>
  <c r="F749" i="3"/>
  <c r="K711" i="3"/>
  <c r="D696" i="3"/>
  <c r="C672" i="3"/>
  <c r="I508" i="3"/>
  <c r="J508" i="3"/>
  <c r="I512" i="3"/>
  <c r="K512" i="3"/>
  <c r="C901" i="3"/>
  <c r="D894" i="3"/>
  <c r="D871" i="3"/>
  <c r="D1004" i="3"/>
  <c r="E900" i="3"/>
  <c r="J911" i="3"/>
  <c r="D899" i="3"/>
  <c r="K891" i="3"/>
  <c r="H867" i="3"/>
  <c r="K859" i="3"/>
  <c r="K845" i="3"/>
  <c r="I832" i="3"/>
  <c r="H824" i="3"/>
  <c r="H817" i="3"/>
  <c r="F803" i="3"/>
  <c r="D791" i="3"/>
  <c r="H771" i="3"/>
  <c r="F764" i="3"/>
  <c r="E749" i="3"/>
  <c r="K710" i="3"/>
  <c r="E703" i="3"/>
  <c r="F706" i="3"/>
  <c r="C707" i="3"/>
  <c r="C703" i="3"/>
  <c r="E704" i="3"/>
  <c r="C696" i="3"/>
  <c r="E671" i="3"/>
  <c r="H661" i="3"/>
  <c r="E512" i="3"/>
  <c r="D349" i="3"/>
  <c r="I683" i="3"/>
  <c r="K1002" i="3"/>
  <c r="F994" i="3"/>
  <c r="J982" i="3"/>
  <c r="I967" i="3"/>
  <c r="E961" i="3"/>
  <c r="I953" i="3"/>
  <c r="D949" i="3"/>
  <c r="C940" i="3"/>
  <c r="K919" i="3"/>
  <c r="I911" i="3"/>
  <c r="C899" i="3"/>
  <c r="J891" i="3"/>
  <c r="I881" i="3"/>
  <c r="K866" i="3"/>
  <c r="J859" i="3"/>
  <c r="J845" i="3"/>
  <c r="H832" i="3"/>
  <c r="J823" i="3"/>
  <c r="K816" i="3"/>
  <c r="E803" i="3"/>
  <c r="F790" i="3"/>
  <c r="I778" i="3"/>
  <c r="K779" i="3"/>
  <c r="K770" i="3"/>
  <c r="E764" i="3"/>
  <c r="E753" i="3"/>
  <c r="C749" i="3"/>
  <c r="H725" i="3"/>
  <c r="J710" i="3"/>
  <c r="E695" i="3"/>
  <c r="F670" i="3"/>
  <c r="I660" i="3"/>
  <c r="K633" i="3"/>
  <c r="K634" i="3"/>
  <c r="H635" i="3"/>
  <c r="J636" i="3"/>
  <c r="H637" i="3"/>
  <c r="D512" i="3"/>
  <c r="C1004" i="3"/>
  <c r="F962" i="3"/>
  <c r="F961" i="3"/>
  <c r="J953" i="3"/>
  <c r="F949" i="3"/>
  <c r="D940" i="3"/>
  <c r="J1002" i="3"/>
  <c r="E994" i="3"/>
  <c r="H982" i="3"/>
  <c r="K966" i="3"/>
  <c r="D961" i="3"/>
  <c r="C949" i="3"/>
  <c r="E939" i="3"/>
  <c r="H919" i="3"/>
  <c r="H911" i="3"/>
  <c r="F907" i="3"/>
  <c r="F898" i="3"/>
  <c r="I891" i="3"/>
  <c r="K880" i="3"/>
  <c r="I866" i="3"/>
  <c r="I845" i="3"/>
  <c r="K831" i="3"/>
  <c r="I823" i="3"/>
  <c r="H816" i="3"/>
  <c r="F789" i="3"/>
  <c r="C780" i="3"/>
  <c r="I770" i="3"/>
  <c r="F763" i="3"/>
  <c r="F748" i="3"/>
  <c r="I710" i="3"/>
  <c r="F694" i="3"/>
  <c r="E670" i="3"/>
  <c r="J659" i="3"/>
  <c r="F637" i="3"/>
  <c r="E351" i="3"/>
  <c r="C350" i="3"/>
  <c r="D350" i="3"/>
  <c r="E350" i="3"/>
  <c r="F350" i="3"/>
  <c r="C351" i="3"/>
  <c r="D351" i="3"/>
  <c r="F351" i="3"/>
  <c r="F352" i="3"/>
  <c r="C348" i="3"/>
  <c r="F348" i="3"/>
  <c r="I833" i="3"/>
  <c r="J836" i="3"/>
  <c r="D803" i="3"/>
  <c r="D805" i="3"/>
  <c r="F805" i="3"/>
  <c r="F807" i="3"/>
  <c r="E789" i="3"/>
  <c r="K769" i="3"/>
  <c r="E763" i="3"/>
  <c r="E748" i="3"/>
  <c r="E727" i="3"/>
  <c r="E694" i="3"/>
  <c r="D670" i="3"/>
  <c r="D636" i="3"/>
  <c r="C508" i="3"/>
  <c r="E508" i="3"/>
  <c r="C511" i="3"/>
  <c r="C428" i="3"/>
  <c r="E429" i="3"/>
  <c r="C430" i="3"/>
  <c r="C431" i="3"/>
  <c r="D432" i="3"/>
  <c r="C995" i="3"/>
  <c r="K1007" i="3"/>
  <c r="I1002" i="3"/>
  <c r="D994" i="3"/>
  <c r="C961" i="3"/>
  <c r="E938" i="3"/>
  <c r="J927" i="3"/>
  <c r="K910" i="3"/>
  <c r="C907" i="3"/>
  <c r="D898" i="3"/>
  <c r="H891" i="3"/>
  <c r="I880" i="3"/>
  <c r="K865" i="3"/>
  <c r="H845" i="3"/>
  <c r="J831" i="3"/>
  <c r="J815" i="3"/>
  <c r="J1007" i="3"/>
  <c r="H1002" i="3"/>
  <c r="E993" i="3"/>
  <c r="F960" i="3"/>
  <c r="E957" i="3"/>
  <c r="D938" i="3"/>
  <c r="I927" i="3"/>
  <c r="J910" i="3"/>
  <c r="E906" i="3"/>
  <c r="K890" i="3"/>
  <c r="H880" i="3"/>
  <c r="K864" i="3"/>
  <c r="H858" i="3"/>
  <c r="H860" i="3"/>
  <c r="K844" i="3"/>
  <c r="H831" i="3"/>
  <c r="I815" i="3"/>
  <c r="J802" i="3"/>
  <c r="J777" i="3"/>
  <c r="J769" i="3"/>
  <c r="D763" i="3"/>
  <c r="D754" i="3"/>
  <c r="C755" i="3"/>
  <c r="D755" i="3"/>
  <c r="D748" i="3"/>
  <c r="F726" i="3"/>
  <c r="I709" i="3"/>
  <c r="C694" i="3"/>
  <c r="F669" i="3"/>
  <c r="I647" i="3"/>
  <c r="D622" i="3"/>
  <c r="F566" i="3"/>
  <c r="K507" i="3"/>
  <c r="F953" i="3"/>
  <c r="E910" i="3"/>
  <c r="E873" i="3"/>
  <c r="H828" i="3"/>
  <c r="J844" i="3"/>
  <c r="K830" i="3"/>
  <c r="H815" i="3"/>
  <c r="J801" i="3"/>
  <c r="E788" i="3"/>
  <c r="D789" i="3"/>
  <c r="K776" i="3"/>
  <c r="I769" i="3"/>
  <c r="K752" i="3"/>
  <c r="D726" i="3"/>
  <c r="F693" i="3"/>
  <c r="E669" i="3"/>
  <c r="F634" i="3"/>
  <c r="C637" i="3"/>
  <c r="F620" i="3"/>
  <c r="J507" i="3"/>
  <c r="C813" i="3"/>
  <c r="C816" i="3"/>
  <c r="H773" i="3"/>
  <c r="E770" i="3"/>
  <c r="E898" i="3"/>
  <c r="E899" i="3"/>
  <c r="J890" i="3"/>
  <c r="J879" i="3"/>
  <c r="J864" i="3"/>
  <c r="H1007" i="3"/>
  <c r="J1001" i="3"/>
  <c r="C993" i="3"/>
  <c r="C960" i="3"/>
  <c r="C957" i="3"/>
  <c r="H945" i="3"/>
  <c r="C764" i="3"/>
  <c r="D764" i="3"/>
  <c r="C766" i="3"/>
  <c r="C767" i="3"/>
  <c r="E767" i="3"/>
  <c r="J752" i="3"/>
  <c r="C752" i="3"/>
  <c r="D752" i="3"/>
  <c r="D749" i="3"/>
  <c r="F725" i="3"/>
  <c r="E693" i="3"/>
  <c r="D669" i="3"/>
  <c r="H660" i="3"/>
  <c r="H658" i="3"/>
  <c r="I659" i="3"/>
  <c r="J660" i="3"/>
  <c r="K661" i="3"/>
  <c r="J630" i="3"/>
  <c r="D620" i="3"/>
  <c r="I547" i="3"/>
  <c r="I505" i="3"/>
  <c r="F900" i="3"/>
  <c r="K1001" i="3"/>
  <c r="D960" i="3"/>
  <c r="D957" i="3"/>
  <c r="C938" i="3"/>
  <c r="H927" i="3"/>
  <c r="D906" i="3"/>
  <c r="J980" i="3"/>
  <c r="H964" i="3"/>
  <c r="F959" i="3"/>
  <c r="F956" i="3"/>
  <c r="I944" i="3"/>
  <c r="K937" i="3"/>
  <c r="J926" i="3"/>
  <c r="K909" i="3"/>
  <c r="D905" i="3"/>
  <c r="J897" i="3"/>
  <c r="H890" i="3"/>
  <c r="J878" i="3"/>
  <c r="H864" i="3"/>
  <c r="K856" i="3"/>
  <c r="H844" i="3"/>
  <c r="I830" i="3"/>
  <c r="D823" i="3"/>
  <c r="F825" i="3"/>
  <c r="C826" i="3"/>
  <c r="I814" i="3"/>
  <c r="J799" i="3"/>
  <c r="J787" i="3"/>
  <c r="H776" i="3"/>
  <c r="K762" i="3"/>
  <c r="H752" i="3"/>
  <c r="E725" i="3"/>
  <c r="H708" i="3"/>
  <c r="I711" i="3"/>
  <c r="J711" i="3"/>
  <c r="J708" i="3"/>
  <c r="D693" i="3"/>
  <c r="E668" i="3"/>
  <c r="C662" i="3"/>
  <c r="J643" i="3"/>
  <c r="H644" i="3"/>
  <c r="K645" i="3"/>
  <c r="K629" i="3"/>
  <c r="E619" i="3"/>
  <c r="J546" i="3"/>
  <c r="K504" i="3"/>
  <c r="J839" i="3"/>
  <c r="E953" i="3"/>
  <c r="C910" i="3"/>
  <c r="C894" i="3"/>
  <c r="E869" i="3"/>
  <c r="E818" i="3"/>
  <c r="K926" i="3"/>
  <c r="H910" i="3"/>
  <c r="E905" i="3"/>
  <c r="K897" i="3"/>
  <c r="I890" i="3"/>
  <c r="I879" i="3"/>
  <c r="I864" i="3"/>
  <c r="J857" i="3"/>
  <c r="I844" i="3"/>
  <c r="J830" i="3"/>
  <c r="J814" i="3"/>
  <c r="I800" i="3"/>
  <c r="K787" i="3"/>
  <c r="J776" i="3"/>
  <c r="K1006" i="3"/>
  <c r="I1001" i="3"/>
  <c r="J1006" i="3"/>
  <c r="I989" i="3"/>
  <c r="H980" i="3"/>
  <c r="E959" i="3"/>
  <c r="E956" i="3"/>
  <c r="H944" i="3"/>
  <c r="J937" i="3"/>
  <c r="I926" i="3"/>
  <c r="J909" i="3"/>
  <c r="F903" i="3"/>
  <c r="I897" i="3"/>
  <c r="J889" i="3"/>
  <c r="I878" i="3"/>
  <c r="I863" i="3"/>
  <c r="J856" i="3"/>
  <c r="J843" i="3"/>
  <c r="H830" i="3"/>
  <c r="J822" i="3"/>
  <c r="K813" i="3"/>
  <c r="I787" i="3"/>
  <c r="J775" i="3"/>
  <c r="H770" i="3"/>
  <c r="H768" i="3"/>
  <c r="I768" i="3"/>
  <c r="J770" i="3"/>
  <c r="J771" i="3"/>
  <c r="I772" i="3"/>
  <c r="H761" i="3"/>
  <c r="K751" i="3"/>
  <c r="D725" i="3"/>
  <c r="E661" i="3"/>
  <c r="H629" i="3"/>
  <c r="C619" i="3"/>
  <c r="H546" i="3"/>
  <c r="H504" i="3"/>
  <c r="D407" i="3"/>
  <c r="D959" i="3"/>
  <c r="D956" i="3"/>
  <c r="J936" i="3"/>
  <c r="K925" i="3"/>
  <c r="E903" i="3"/>
  <c r="K896" i="3"/>
  <c r="J888" i="3"/>
  <c r="K829" i="3"/>
  <c r="I798" i="3"/>
  <c r="H799" i="3"/>
  <c r="H787" i="3"/>
  <c r="H775" i="3"/>
  <c r="F772" i="3"/>
  <c r="J751" i="3"/>
  <c r="J707" i="3"/>
  <c r="D697" i="3"/>
  <c r="D694" i="3"/>
  <c r="C695" i="3"/>
  <c r="D695" i="3"/>
  <c r="F695" i="3"/>
  <c r="F696" i="3"/>
  <c r="F697" i="3"/>
  <c r="D668" i="3"/>
  <c r="C671" i="3"/>
  <c r="D671" i="3"/>
  <c r="C669" i="3"/>
  <c r="F659" i="3"/>
  <c r="K639" i="3"/>
  <c r="K545" i="3"/>
  <c r="H338" i="3"/>
  <c r="K339" i="3"/>
  <c r="H341" i="3"/>
  <c r="K342" i="3"/>
  <c r="I888" i="3"/>
  <c r="K878" i="3"/>
  <c r="H879" i="3"/>
  <c r="H865" i="3"/>
  <c r="J865" i="3"/>
  <c r="I843" i="3"/>
  <c r="K843" i="3"/>
  <c r="J847" i="3"/>
  <c r="H829" i="3"/>
  <c r="D800" i="3"/>
  <c r="J786" i="3"/>
  <c r="K774" i="3"/>
  <c r="D772" i="3"/>
  <c r="I751" i="3"/>
  <c r="C659" i="3"/>
  <c r="H628" i="3"/>
  <c r="J629" i="3"/>
  <c r="J632" i="3"/>
  <c r="C618" i="3"/>
  <c r="D619" i="3"/>
  <c r="C620" i="3"/>
  <c r="D621" i="3"/>
  <c r="F621" i="3"/>
  <c r="J505" i="3"/>
  <c r="H503" i="3"/>
  <c r="J503" i="3"/>
  <c r="K503" i="3"/>
  <c r="I504" i="3"/>
  <c r="J504" i="3"/>
  <c r="H505" i="3"/>
  <c r="K505" i="3"/>
  <c r="H506" i="3"/>
  <c r="I506" i="3"/>
  <c r="J506" i="3"/>
  <c r="K506" i="3"/>
  <c r="I507" i="3"/>
  <c r="E468" i="3"/>
  <c r="D468" i="3"/>
  <c r="F469" i="3"/>
  <c r="E471" i="3"/>
  <c r="C472" i="3"/>
  <c r="D405" i="3"/>
  <c r="E867" i="3"/>
  <c r="K814" i="3"/>
  <c r="I816" i="3"/>
  <c r="J816" i="3"/>
  <c r="C723" i="3"/>
  <c r="D724" i="3"/>
  <c r="F724" i="3"/>
  <c r="F727" i="3"/>
  <c r="J706" i="3"/>
  <c r="E692" i="3"/>
  <c r="F658" i="3"/>
  <c r="C632" i="3"/>
  <c r="K617" i="3"/>
  <c r="K587" i="3"/>
  <c r="I543" i="3"/>
  <c r="H543" i="3"/>
  <c r="J543" i="3"/>
  <c r="I544" i="3"/>
  <c r="K546" i="3"/>
  <c r="K547" i="3"/>
  <c r="K464" i="3"/>
  <c r="H72" i="3"/>
  <c r="K68" i="3"/>
  <c r="I69" i="3"/>
  <c r="K70" i="3"/>
  <c r="I71" i="3"/>
  <c r="K71" i="3"/>
  <c r="I68" i="3"/>
  <c r="C272" i="3"/>
  <c r="D254" i="3"/>
  <c r="K233" i="3"/>
  <c r="E228" i="3"/>
  <c r="E215" i="3"/>
  <c r="J195" i="3"/>
  <c r="E189" i="3"/>
  <c r="C137" i="3"/>
  <c r="E101" i="3"/>
  <c r="K35" i="3"/>
  <c r="J581" i="3"/>
  <c r="I560" i="3"/>
  <c r="D505" i="3"/>
  <c r="H477" i="3"/>
  <c r="I470" i="3"/>
  <c r="E438" i="3"/>
  <c r="H391" i="3"/>
  <c r="C370" i="3"/>
  <c r="F360" i="3"/>
  <c r="I329" i="3"/>
  <c r="I311" i="3"/>
  <c r="K299" i="3"/>
  <c r="E271" i="3"/>
  <c r="J259" i="3"/>
  <c r="F253" i="3"/>
  <c r="C228" i="3"/>
  <c r="E222" i="3"/>
  <c r="E214" i="3"/>
  <c r="I194" i="3"/>
  <c r="C189" i="3"/>
  <c r="D173" i="3"/>
  <c r="C165" i="3"/>
  <c r="C155" i="3"/>
  <c r="I142" i="3"/>
  <c r="C136" i="3"/>
  <c r="E125" i="3"/>
  <c r="E116" i="3"/>
  <c r="E100" i="3"/>
  <c r="C94" i="3"/>
  <c r="K86" i="3"/>
  <c r="D78" i="3"/>
  <c r="E71" i="3"/>
  <c r="C61" i="3"/>
  <c r="E47" i="3"/>
  <c r="E35" i="3"/>
  <c r="F237" i="3"/>
  <c r="D222" i="3"/>
  <c r="C100" i="3"/>
  <c r="I86" i="3"/>
  <c r="C78" i="3"/>
  <c r="C71" i="3"/>
  <c r="F60" i="3"/>
  <c r="D47" i="3"/>
  <c r="H621" i="3"/>
  <c r="E609" i="3"/>
  <c r="J599" i="3"/>
  <c r="H581" i="3"/>
  <c r="K559" i="3"/>
  <c r="I535" i="3"/>
  <c r="E531" i="3"/>
  <c r="F504" i="3"/>
  <c r="D495" i="3"/>
  <c r="C487" i="3"/>
  <c r="J476" i="3"/>
  <c r="K469" i="3"/>
  <c r="J426" i="3"/>
  <c r="E416" i="3"/>
  <c r="J390" i="3"/>
  <c r="I378" i="3"/>
  <c r="E369" i="3"/>
  <c r="C360" i="3"/>
  <c r="K347" i="3"/>
  <c r="H328" i="3"/>
  <c r="K310" i="3"/>
  <c r="H298" i="3"/>
  <c r="E296" i="3"/>
  <c r="H283" i="3"/>
  <c r="C282" i="3"/>
  <c r="C271" i="3"/>
  <c r="E262" i="3"/>
  <c r="D253" i="3"/>
  <c r="D243" i="3"/>
  <c r="E237" i="3"/>
  <c r="K227" i="3"/>
  <c r="C222" i="3"/>
  <c r="E213" i="3"/>
  <c r="E197" i="3"/>
  <c r="E188" i="3"/>
  <c r="C182" i="3"/>
  <c r="C164" i="3"/>
  <c r="C154" i="3"/>
  <c r="I140" i="3"/>
  <c r="C135" i="3"/>
  <c r="E115" i="3"/>
  <c r="F107" i="3"/>
  <c r="E99" i="3"/>
  <c r="K85" i="3"/>
  <c r="E70" i="3"/>
  <c r="E60" i="3"/>
  <c r="C47" i="3"/>
  <c r="C33" i="3"/>
  <c r="J345" i="3"/>
  <c r="C319" i="3"/>
  <c r="J310" i="3"/>
  <c r="F270" i="3"/>
  <c r="C262" i="3"/>
  <c r="C253" i="3"/>
  <c r="C243" i="3"/>
  <c r="D237" i="3"/>
  <c r="K226" i="3"/>
  <c r="F221" i="3"/>
  <c r="C213" i="3"/>
  <c r="C197" i="3"/>
  <c r="C188" i="3"/>
  <c r="K171" i="3"/>
  <c r="E134" i="3"/>
  <c r="F124" i="3"/>
  <c r="C115" i="3"/>
  <c r="E107" i="3"/>
  <c r="C99" i="3"/>
  <c r="D93" i="3"/>
  <c r="K84" i="3"/>
  <c r="K76" i="3"/>
  <c r="C69" i="3"/>
  <c r="D60" i="3"/>
  <c r="F46" i="3"/>
  <c r="H390" i="3"/>
  <c r="F382" i="3"/>
  <c r="K343" i="3"/>
  <c r="F332" i="3"/>
  <c r="I310" i="3"/>
  <c r="F302" i="3"/>
  <c r="E270" i="3"/>
  <c r="C237" i="3"/>
  <c r="I226" i="3"/>
  <c r="E221" i="3"/>
  <c r="E196" i="3"/>
  <c r="I171" i="3"/>
  <c r="F142" i="3"/>
  <c r="C134" i="3"/>
  <c r="E98" i="3"/>
  <c r="I76" i="3"/>
  <c r="E337" i="3"/>
  <c r="D270" i="3"/>
  <c r="K242" i="3"/>
  <c r="F236" i="3"/>
  <c r="H226" i="3"/>
  <c r="D221" i="3"/>
  <c r="K211" i="3"/>
  <c r="C196" i="3"/>
  <c r="K186" i="3"/>
  <c r="I170" i="3"/>
  <c r="E142" i="3"/>
  <c r="E133" i="3"/>
  <c r="D124" i="3"/>
  <c r="C114" i="3"/>
  <c r="C107" i="3"/>
  <c r="D98" i="3"/>
  <c r="K83" i="3"/>
  <c r="K75" i="3"/>
  <c r="C68" i="3"/>
  <c r="F59" i="3"/>
  <c r="D46" i="3"/>
  <c r="E32" i="3"/>
  <c r="I729" i="3"/>
  <c r="D608" i="3"/>
  <c r="J598" i="3"/>
  <c r="I579" i="3"/>
  <c r="K558" i="3"/>
  <c r="F551" i="3"/>
  <c r="I533" i="3"/>
  <c r="E503" i="3"/>
  <c r="C485" i="3"/>
  <c r="H468" i="3"/>
  <c r="C437" i="3"/>
  <c r="D415" i="3"/>
  <c r="J389" i="3"/>
  <c r="D382" i="3"/>
  <c r="K372" i="3"/>
  <c r="C368" i="3"/>
  <c r="D358" i="3"/>
  <c r="F347" i="3"/>
  <c r="D337" i="3"/>
  <c r="D332" i="3"/>
  <c r="I315" i="3"/>
  <c r="I309" i="3"/>
  <c r="D302" i="3"/>
  <c r="D287" i="3"/>
  <c r="C270" i="3"/>
  <c r="I241" i="3"/>
  <c r="E236" i="3"/>
  <c r="J225" i="3"/>
  <c r="C221" i="3"/>
  <c r="I211" i="3"/>
  <c r="E195" i="3"/>
  <c r="K162" i="3"/>
  <c r="K152" i="3"/>
  <c r="D142" i="3"/>
  <c r="C133" i="3"/>
  <c r="E113" i="3"/>
  <c r="F106" i="3"/>
  <c r="C98" i="3"/>
  <c r="I92" i="3"/>
  <c r="I83" i="3"/>
  <c r="I74" i="3"/>
  <c r="F58" i="3"/>
  <c r="C46" i="3"/>
  <c r="D32" i="3"/>
  <c r="I598" i="3"/>
  <c r="H578" i="3"/>
  <c r="J558" i="3"/>
  <c r="E551" i="3"/>
  <c r="F517" i="3"/>
  <c r="F436" i="3"/>
  <c r="K388" i="3"/>
  <c r="C382" i="3"/>
  <c r="J372" i="3"/>
  <c r="E347" i="3"/>
  <c r="C337" i="3"/>
  <c r="C332" i="3"/>
  <c r="I314" i="3"/>
  <c r="K308" i="3"/>
  <c r="C302" i="3"/>
  <c r="F269" i="3"/>
  <c r="D236" i="3"/>
  <c r="F220" i="3"/>
  <c r="H211" i="3"/>
  <c r="C195" i="3"/>
  <c r="F172" i="3"/>
  <c r="C142" i="3"/>
  <c r="K91" i="3"/>
  <c r="K73" i="3"/>
  <c r="K66" i="3"/>
  <c r="E58" i="3"/>
  <c r="F45" i="3"/>
  <c r="F31" i="3"/>
  <c r="I558" i="3"/>
  <c r="D551" i="3"/>
  <c r="E517" i="3"/>
  <c r="C503" i="3"/>
  <c r="C484" i="3"/>
  <c r="J473" i="3"/>
  <c r="E436" i="3"/>
  <c r="J424" i="3"/>
  <c r="F413" i="3"/>
  <c r="D401" i="3"/>
  <c r="I388" i="3"/>
  <c r="F381" i="3"/>
  <c r="I372" i="3"/>
  <c r="K367" i="3"/>
  <c r="D347" i="3"/>
  <c r="F336" i="3"/>
  <c r="F331" i="3"/>
  <c r="H314" i="3"/>
  <c r="J308" i="3"/>
  <c r="F301" i="3"/>
  <c r="F286" i="3"/>
  <c r="E269" i="3"/>
  <c r="C236" i="3"/>
  <c r="K223" i="3"/>
  <c r="E220" i="3"/>
  <c r="K210" i="3"/>
  <c r="E194" i="3"/>
  <c r="I184" i="3"/>
  <c r="E172" i="3"/>
  <c r="E152" i="3"/>
  <c r="F141" i="3"/>
  <c r="K132" i="3"/>
  <c r="D106" i="3"/>
  <c r="K97" i="3"/>
  <c r="I91" i="3"/>
  <c r="C87" i="3"/>
  <c r="I73" i="3"/>
  <c r="I66" i="3"/>
  <c r="C58" i="3"/>
  <c r="E45" i="3"/>
  <c r="E31" i="3"/>
  <c r="K603" i="3"/>
  <c r="C582" i="3"/>
  <c r="H558" i="3"/>
  <c r="C551" i="3"/>
  <c r="C517" i="3"/>
  <c r="E483" i="3"/>
  <c r="F447" i="3"/>
  <c r="D436" i="3"/>
  <c r="C400" i="3"/>
  <c r="H388" i="3"/>
  <c r="D381" i="3"/>
  <c r="H372" i="3"/>
  <c r="C347" i="3"/>
  <c r="E336" i="3"/>
  <c r="E331" i="3"/>
  <c r="K313" i="3"/>
  <c r="H308" i="3"/>
  <c r="E301" i="3"/>
  <c r="D269" i="3"/>
  <c r="E242" i="3"/>
  <c r="F235" i="3"/>
  <c r="D220" i="3"/>
  <c r="J210" i="3"/>
  <c r="C194" i="3"/>
  <c r="I109" i="3"/>
  <c r="I97" i="3"/>
  <c r="K90" i="3"/>
  <c r="K65" i="3"/>
  <c r="D45" i="3"/>
  <c r="D31" i="3"/>
  <c r="F550" i="3"/>
  <c r="F516" i="3"/>
  <c r="C436" i="3"/>
  <c r="C381" i="3"/>
  <c r="K371" i="3"/>
  <c r="F346" i="3"/>
  <c r="D336" i="3"/>
  <c r="D301" i="3"/>
  <c r="D286" i="3"/>
  <c r="C269" i="3"/>
  <c r="C242" i="3"/>
  <c r="E235" i="3"/>
  <c r="C220" i="3"/>
  <c r="I209" i="3"/>
  <c r="E193" i="3"/>
  <c r="C178" i="3"/>
  <c r="C172" i="3"/>
  <c r="C162" i="3"/>
  <c r="E151" i="3"/>
  <c r="D141" i="3"/>
  <c r="E132" i="3"/>
  <c r="K108" i="3"/>
  <c r="E105" i="3"/>
  <c r="K96" i="3"/>
  <c r="K89" i="3"/>
  <c r="C86" i="3"/>
  <c r="F77" i="3"/>
  <c r="K63" i="3"/>
  <c r="I56" i="3"/>
  <c r="C45" i="3"/>
  <c r="C31" i="3"/>
  <c r="E602" i="3"/>
  <c r="E550" i="3"/>
  <c r="E516" i="3"/>
  <c r="C447" i="3"/>
  <c r="E435" i="3"/>
  <c r="K423" i="3"/>
  <c r="J420" i="3"/>
  <c r="E398" i="3"/>
  <c r="E392" i="3"/>
  <c r="F380" i="3"/>
  <c r="J371" i="3"/>
  <c r="I364" i="3"/>
  <c r="I354" i="3"/>
  <c r="E346" i="3"/>
  <c r="C336" i="3"/>
  <c r="C331" i="3"/>
  <c r="F317" i="3"/>
  <c r="C301" i="3"/>
  <c r="C286" i="3"/>
  <c r="E278" i="3"/>
  <c r="F268" i="3"/>
  <c r="F258" i="3"/>
  <c r="E251" i="3"/>
  <c r="E241" i="3"/>
  <c r="D235" i="3"/>
  <c r="E227" i="3"/>
  <c r="F219" i="3"/>
  <c r="I208" i="3"/>
  <c r="C193" i="3"/>
  <c r="F171" i="3"/>
  <c r="E161" i="3"/>
  <c r="C151" i="3"/>
  <c r="C141" i="3"/>
  <c r="C132" i="3"/>
  <c r="I121" i="3"/>
  <c r="C105" i="3"/>
  <c r="I96" i="3"/>
  <c r="I89" i="3"/>
  <c r="E85" i="3"/>
  <c r="E77" i="3"/>
  <c r="I63" i="3"/>
  <c r="K55" i="3"/>
  <c r="F44" i="3"/>
  <c r="F30" i="3"/>
  <c r="K95" i="3"/>
  <c r="K88" i="3"/>
  <c r="K53" i="3"/>
  <c r="E44" i="3"/>
  <c r="E30" i="3"/>
  <c r="K747" i="3"/>
  <c r="E731" i="3"/>
  <c r="F606" i="3"/>
  <c r="C602" i="3"/>
  <c r="I591" i="3"/>
  <c r="K567" i="3"/>
  <c r="C550" i="3"/>
  <c r="F534" i="3"/>
  <c r="C516" i="3"/>
  <c r="K498" i="3"/>
  <c r="K479" i="3"/>
  <c r="D444" i="3"/>
  <c r="F434" i="3"/>
  <c r="D410" i="3"/>
  <c r="E390" i="3"/>
  <c r="D380" i="3"/>
  <c r="I370" i="3"/>
  <c r="C346" i="3"/>
  <c r="E335" i="3"/>
  <c r="E330" i="3"/>
  <c r="D317" i="3"/>
  <c r="E300" i="3"/>
  <c r="I292" i="3"/>
  <c r="E285" i="3"/>
  <c r="C268" i="3"/>
  <c r="D258" i="3"/>
  <c r="C251" i="3"/>
  <c r="C241" i="3"/>
  <c r="E234" i="3"/>
  <c r="E226" i="3"/>
  <c r="C219" i="3"/>
  <c r="E212" i="3"/>
  <c r="K192" i="3"/>
  <c r="D187" i="3"/>
  <c r="I177" i="3"/>
  <c r="D171" i="3"/>
  <c r="E160" i="3"/>
  <c r="C150" i="3"/>
  <c r="E140" i="3"/>
  <c r="C131" i="3"/>
  <c r="F122" i="3"/>
  <c r="C104" i="3"/>
  <c r="K94" i="3"/>
  <c r="I88" i="3"/>
  <c r="C84" i="3"/>
  <c r="C77" i="3"/>
  <c r="E66" i="3"/>
  <c r="I53" i="3"/>
  <c r="D44" i="3"/>
  <c r="D30" i="3"/>
  <c r="C444" i="3"/>
  <c r="E434" i="3"/>
  <c r="F379" i="3"/>
  <c r="H370" i="3"/>
  <c r="D335" i="3"/>
  <c r="C317" i="3"/>
  <c r="F240" i="3"/>
  <c r="C234" i="3"/>
  <c r="K191" i="3"/>
  <c r="F76" i="3"/>
  <c r="D43" i="3"/>
  <c r="F29" i="3"/>
  <c r="K746" i="3"/>
  <c r="E728" i="3"/>
  <c r="K700" i="3"/>
  <c r="F651" i="3"/>
  <c r="D606" i="3"/>
  <c r="D601" i="3"/>
  <c r="I566" i="3"/>
  <c r="E549" i="3"/>
  <c r="D515" i="3"/>
  <c r="F443" i="3"/>
  <c r="D434" i="3"/>
  <c r="E409" i="3"/>
  <c r="H395" i="3"/>
  <c r="D388" i="3"/>
  <c r="E379" i="3"/>
  <c r="J369" i="3"/>
  <c r="D367" i="3"/>
  <c r="D353" i="3"/>
  <c r="E345" i="3"/>
  <c r="C335" i="3"/>
  <c r="F329" i="3"/>
  <c r="F316" i="3"/>
  <c r="I307" i="3"/>
  <c r="C300" i="3"/>
  <c r="J291" i="3"/>
  <c r="C285" i="3"/>
  <c r="I273" i="3"/>
  <c r="I266" i="3"/>
  <c r="E250" i="3"/>
  <c r="E240" i="3"/>
  <c r="E233" i="3"/>
  <c r="F225" i="3"/>
  <c r="E218" i="3"/>
  <c r="E211" i="3"/>
  <c r="I190" i="3"/>
  <c r="F170" i="3"/>
  <c r="E159" i="3"/>
  <c r="C149" i="3"/>
  <c r="C140" i="3"/>
  <c r="C130" i="3"/>
  <c r="D122" i="3"/>
  <c r="C103" i="3"/>
  <c r="K93" i="3"/>
  <c r="F92" i="3"/>
  <c r="C83" i="3"/>
  <c r="E76" i="3"/>
  <c r="E65" i="3"/>
  <c r="C56" i="3"/>
  <c r="C43" i="3"/>
  <c r="E29" i="3"/>
  <c r="C650" i="3"/>
  <c r="C601" i="3"/>
  <c r="K572" i="3"/>
  <c r="F548" i="3"/>
  <c r="C515" i="3"/>
  <c r="C434" i="3"/>
  <c r="D379" i="3"/>
  <c r="I369" i="3"/>
  <c r="D345" i="3"/>
  <c r="F334" i="3"/>
  <c r="E329" i="3"/>
  <c r="E316" i="3"/>
  <c r="H307" i="3"/>
  <c r="F299" i="3"/>
  <c r="I253" i="3"/>
  <c r="C250" i="3"/>
  <c r="C240" i="3"/>
  <c r="C233" i="3"/>
  <c r="E225" i="3"/>
  <c r="C218" i="3"/>
  <c r="C211" i="3"/>
  <c r="E202" i="3"/>
  <c r="I189" i="3"/>
  <c r="E170" i="3"/>
  <c r="C159" i="3"/>
  <c r="E148" i="3"/>
  <c r="F139" i="3"/>
  <c r="E129" i="3"/>
  <c r="I93" i="3"/>
  <c r="E92" i="3"/>
  <c r="D76" i="3"/>
  <c r="C64" i="3"/>
  <c r="E55" i="3"/>
  <c r="D29" i="3"/>
  <c r="C170" i="3"/>
  <c r="E139" i="3"/>
  <c r="C129" i="3"/>
  <c r="D92" i="3"/>
  <c r="I82" i="3"/>
  <c r="C76" i="3"/>
  <c r="E63" i="3"/>
  <c r="E53" i="3"/>
  <c r="K40" i="3"/>
  <c r="C29" i="3"/>
  <c r="K523" i="3"/>
  <c r="E514" i="3"/>
  <c r="D502" i="3"/>
  <c r="K487" i="3"/>
  <c r="F481" i="3"/>
  <c r="E433" i="3"/>
  <c r="C427" i="3"/>
  <c r="C408" i="3"/>
  <c r="H393" i="3"/>
  <c r="J387" i="3"/>
  <c r="F378" i="3"/>
  <c r="K368" i="3"/>
  <c r="D366" i="3"/>
  <c r="K350" i="3"/>
  <c r="E344" i="3"/>
  <c r="D334" i="3"/>
  <c r="F328" i="3"/>
  <c r="C316" i="3"/>
  <c r="J306" i="3"/>
  <c r="C299" i="3"/>
  <c r="K288" i="3"/>
  <c r="D284" i="3"/>
  <c r="C277" i="3"/>
  <c r="E257" i="3"/>
  <c r="C249" i="3"/>
  <c r="D239" i="3"/>
  <c r="K232" i="3"/>
  <c r="E224" i="3"/>
  <c r="K216" i="3"/>
  <c r="C210" i="3"/>
  <c r="C202" i="3"/>
  <c r="E192" i="3"/>
  <c r="E169" i="3"/>
  <c r="C158" i="3"/>
  <c r="C139" i="3"/>
  <c r="E128" i="3"/>
  <c r="E121" i="3"/>
  <c r="I102" i="3"/>
  <c r="E97" i="3"/>
  <c r="C92" i="3"/>
  <c r="K81" i="3"/>
  <c r="F75" i="3"/>
  <c r="C63" i="3"/>
  <c r="C53" i="3"/>
  <c r="I40" i="3"/>
  <c r="F28" i="3"/>
  <c r="K870" i="3"/>
  <c r="J745" i="3"/>
  <c r="F736" i="3"/>
  <c r="K699" i="3"/>
  <c r="E648" i="3"/>
  <c r="F604" i="3"/>
  <c r="D600" i="3"/>
  <c r="H572" i="3"/>
  <c r="D514" i="3"/>
  <c r="D433" i="3"/>
  <c r="I387" i="3"/>
  <c r="E378" i="3"/>
  <c r="J368" i="3"/>
  <c r="C365" i="3"/>
  <c r="D344" i="3"/>
  <c r="C334" i="3"/>
  <c r="E328" i="3"/>
  <c r="F315" i="3"/>
  <c r="I306" i="3"/>
  <c r="F298" i="3"/>
  <c r="C284" i="3"/>
  <c r="C257" i="3"/>
  <c r="C239" i="3"/>
  <c r="C224" i="3"/>
  <c r="K215" i="3"/>
  <c r="E209" i="3"/>
  <c r="C169" i="3"/>
  <c r="F138" i="3"/>
  <c r="C128" i="3"/>
  <c r="K101" i="3"/>
  <c r="F91" i="3"/>
  <c r="I81" i="3"/>
  <c r="E75" i="3"/>
  <c r="I38" i="3"/>
  <c r="F397" i="3"/>
  <c r="H387" i="3"/>
  <c r="D378" i="3"/>
  <c r="C344" i="3"/>
  <c r="F333" i="3"/>
  <c r="E315" i="3"/>
  <c r="F238" i="3"/>
  <c r="K80" i="3"/>
  <c r="I25" i="3"/>
  <c r="F599" i="3"/>
  <c r="I589" i="3"/>
  <c r="J571" i="3"/>
  <c r="F513" i="3"/>
  <c r="C501" i="3"/>
  <c r="J486" i="3"/>
  <c r="C481" i="3"/>
  <c r="K457" i="3"/>
  <c r="C450" i="3"/>
  <c r="F441" i="3"/>
  <c r="I431" i="3"/>
  <c r="D426" i="3"/>
  <c r="I406" i="3"/>
  <c r="E396" i="3"/>
  <c r="I386" i="3"/>
  <c r="C378" i="3"/>
  <c r="H368" i="3"/>
  <c r="D364" i="3"/>
  <c r="F343" i="3"/>
  <c r="E333" i="3"/>
  <c r="C328" i="3"/>
  <c r="D315" i="3"/>
  <c r="H305" i="3"/>
  <c r="C298" i="3"/>
  <c r="D290" i="3"/>
  <c r="D283" i="3"/>
  <c r="E256" i="3"/>
  <c r="E238" i="3"/>
  <c r="E223" i="3"/>
  <c r="K214" i="3"/>
  <c r="E208" i="3"/>
  <c r="C201" i="3"/>
  <c r="F191" i="3"/>
  <c r="E184" i="3"/>
  <c r="C176" i="3"/>
  <c r="C168" i="3"/>
  <c r="F157" i="3"/>
  <c r="C147" i="3"/>
  <c r="C138" i="3"/>
  <c r="K126" i="3"/>
  <c r="C120" i="3"/>
  <c r="K100" i="3"/>
  <c r="F96" i="3"/>
  <c r="D91" i="3"/>
  <c r="I79" i="3"/>
  <c r="C74" i="3"/>
  <c r="K60" i="3"/>
  <c r="K50" i="3"/>
  <c r="F42" i="3"/>
  <c r="K24" i="3"/>
  <c r="E343" i="3"/>
  <c r="D333" i="3"/>
  <c r="C315" i="3"/>
  <c r="K304" i="3"/>
  <c r="D238" i="3"/>
  <c r="E232" i="3"/>
  <c r="D223" i="3"/>
  <c r="D208" i="3"/>
  <c r="K78" i="3"/>
  <c r="E73" i="3"/>
  <c r="K428" i="3"/>
  <c r="C394" i="3"/>
  <c r="J385" i="3"/>
  <c r="E372" i="3"/>
  <c r="D343" i="3"/>
  <c r="C333" i="3"/>
  <c r="E314" i="3"/>
  <c r="H304" i="3"/>
  <c r="I297" i="3"/>
  <c r="E289" i="3"/>
  <c r="C256" i="3"/>
  <c r="C238" i="3"/>
  <c r="C232" i="3"/>
  <c r="C223" i="3"/>
  <c r="J213" i="3"/>
  <c r="C208" i="3"/>
  <c r="C200" i="3"/>
  <c r="D191" i="3"/>
  <c r="K167" i="3"/>
  <c r="C146" i="3"/>
  <c r="K99" i="3"/>
  <c r="F90" i="3"/>
  <c r="I78" i="3"/>
  <c r="C73" i="3"/>
  <c r="I58" i="3"/>
  <c r="D42" i="3"/>
  <c r="F27" i="3"/>
  <c r="C393" i="3"/>
  <c r="H385" i="3"/>
  <c r="C327" i="3"/>
  <c r="D314" i="3"/>
  <c r="E231" i="3"/>
  <c r="C51" i="3"/>
  <c r="C42" i="3"/>
  <c r="D27" i="3"/>
  <c r="K384" i="3"/>
  <c r="J332" i="3"/>
  <c r="E326" i="3"/>
  <c r="C314" i="3"/>
  <c r="H296" i="3"/>
  <c r="I282" i="3"/>
  <c r="E255" i="3"/>
  <c r="C231" i="3"/>
  <c r="C199" i="3"/>
  <c r="F190" i="3"/>
  <c r="C175" i="3"/>
  <c r="K163" i="3"/>
  <c r="F156" i="3"/>
  <c r="C145" i="3"/>
  <c r="I136" i="3"/>
  <c r="D127" i="3"/>
  <c r="C118" i="3"/>
  <c r="K98" i="3"/>
  <c r="F95" i="3"/>
  <c r="E89" i="3"/>
  <c r="C82" i="3"/>
  <c r="F62" i="3"/>
  <c r="E50" i="3"/>
  <c r="F41" i="3"/>
  <c r="C27" i="3"/>
  <c r="I868" i="3"/>
  <c r="C735" i="3"/>
  <c r="K601" i="3"/>
  <c r="E598" i="3"/>
  <c r="I570" i="3"/>
  <c r="I562" i="3"/>
  <c r="K537" i="3"/>
  <c r="C524" i="3"/>
  <c r="F506" i="3"/>
  <c r="E498" i="3"/>
  <c r="I485" i="3"/>
  <c r="K471" i="3"/>
  <c r="E440" i="3"/>
  <c r="J403" i="3"/>
  <c r="K392" i="3"/>
  <c r="J384" i="3"/>
  <c r="F371" i="3"/>
  <c r="K331" i="3"/>
  <c r="E325" i="3"/>
  <c r="E313" i="3"/>
  <c r="J295" i="3"/>
  <c r="J287" i="3"/>
  <c r="I281" i="3"/>
  <c r="D255" i="3"/>
  <c r="E246" i="3"/>
  <c r="K236" i="3"/>
  <c r="E230" i="3"/>
  <c r="I221" i="3"/>
  <c r="E217" i="3"/>
  <c r="E198" i="3"/>
  <c r="E190" i="3"/>
  <c r="I182" i="3"/>
  <c r="E156" i="3"/>
  <c r="E144" i="3"/>
  <c r="K135" i="3"/>
  <c r="C127" i="3"/>
  <c r="I98" i="3"/>
  <c r="E95" i="3"/>
  <c r="C89" i="3"/>
  <c r="E81" i="3"/>
  <c r="E62" i="3"/>
  <c r="E48" i="3"/>
  <c r="E40" i="3"/>
  <c r="F26" i="3"/>
  <c r="F734" i="3"/>
  <c r="F612" i="3"/>
  <c r="J601" i="3"/>
  <c r="C598" i="3"/>
  <c r="D589" i="3"/>
  <c r="I569" i="3"/>
  <c r="H562" i="3"/>
  <c r="J537" i="3"/>
  <c r="E506" i="3"/>
  <c r="H485" i="3"/>
  <c r="J471" i="3"/>
  <c r="D440" i="3"/>
  <c r="J392" i="3"/>
  <c r="H384" i="3"/>
  <c r="E371" i="3"/>
  <c r="E362" i="3"/>
  <c r="J331" i="3"/>
  <c r="E324" i="3"/>
  <c r="D313" i="3"/>
  <c r="K302" i="3"/>
  <c r="H295" i="3"/>
  <c r="H287" i="3"/>
  <c r="H280" i="3"/>
  <c r="C255" i="3"/>
  <c r="C246" i="3"/>
  <c r="I235" i="3"/>
  <c r="C230" i="3"/>
  <c r="K220" i="3"/>
  <c r="C217" i="3"/>
  <c r="C198" i="3"/>
  <c r="D190" i="3"/>
  <c r="K181" i="3"/>
  <c r="C144" i="3"/>
  <c r="K117" i="3"/>
  <c r="D95" i="3"/>
  <c r="E88" i="3"/>
  <c r="C81" i="3"/>
  <c r="D62" i="3"/>
  <c r="D48" i="3"/>
  <c r="C38" i="3"/>
  <c r="E26" i="3"/>
  <c r="K568" i="3"/>
  <c r="J561" i="3"/>
  <c r="I537" i="3"/>
  <c r="D506" i="3"/>
  <c r="H496" i="3"/>
  <c r="I484" i="3"/>
  <c r="I471" i="3"/>
  <c r="J452" i="3"/>
  <c r="E439" i="3"/>
  <c r="E424" i="3"/>
  <c r="I392" i="3"/>
  <c r="K383" i="3"/>
  <c r="C371" i="3"/>
  <c r="D362" i="3"/>
  <c r="H331" i="3"/>
  <c r="D324" i="3"/>
  <c r="C313" i="3"/>
  <c r="J302" i="3"/>
  <c r="I294" i="3"/>
  <c r="K286" i="3"/>
  <c r="K279" i="3"/>
  <c r="E272" i="3"/>
  <c r="F254" i="3"/>
  <c r="E245" i="3"/>
  <c r="K234" i="3"/>
  <c r="E229" i="3"/>
  <c r="K219" i="3"/>
  <c r="E216" i="3"/>
  <c r="C190" i="3"/>
  <c r="I181" i="3"/>
  <c r="E143" i="3"/>
  <c r="E126" i="3"/>
  <c r="I116" i="3"/>
  <c r="E102" i="3"/>
  <c r="C95" i="3"/>
  <c r="D88" i="3"/>
  <c r="E80" i="3"/>
  <c r="C62" i="3"/>
  <c r="C48" i="3"/>
  <c r="D26" i="3"/>
  <c r="J301" i="3"/>
  <c r="H293" i="3"/>
  <c r="H286" i="3"/>
  <c r="H278" i="3"/>
  <c r="D272" i="3"/>
  <c r="E254" i="3"/>
  <c r="C245" i="3"/>
  <c r="I234" i="3"/>
  <c r="C229" i="3"/>
  <c r="K218" i="3"/>
  <c r="C216" i="3"/>
  <c r="I197" i="3"/>
  <c r="F189" i="3"/>
  <c r="E137" i="3"/>
  <c r="C102" i="3"/>
  <c r="F94" i="3"/>
  <c r="C88" i="3"/>
  <c r="E79" i="3"/>
  <c r="F61" i="3"/>
  <c r="K37" i="3"/>
  <c r="D1000" i="3"/>
  <c r="I973" i="3"/>
  <c r="C972" i="3"/>
  <c r="C931" i="3"/>
  <c r="E859" i="3"/>
  <c r="D860" i="3"/>
  <c r="D859" i="3"/>
  <c r="E860" i="3"/>
  <c r="F860" i="3"/>
  <c r="C861" i="3"/>
  <c r="E861" i="3"/>
  <c r="F861" i="3"/>
  <c r="C862" i="3"/>
  <c r="D862" i="3"/>
  <c r="E862" i="3"/>
  <c r="D858" i="3"/>
  <c r="E858" i="3"/>
  <c r="F858" i="3"/>
  <c r="C859" i="3"/>
  <c r="F859" i="3"/>
  <c r="E884" i="3"/>
  <c r="C883" i="3"/>
  <c r="D883" i="3"/>
  <c r="E883" i="3"/>
  <c r="F883" i="3"/>
  <c r="C884" i="3"/>
  <c r="F884" i="3"/>
  <c r="C885" i="3"/>
  <c r="D885" i="3"/>
  <c r="E885" i="3"/>
  <c r="F885" i="3"/>
  <c r="C886" i="3"/>
  <c r="C887" i="3"/>
  <c r="C963" i="3"/>
  <c r="F963" i="3"/>
  <c r="D964" i="3"/>
  <c r="C965" i="3"/>
  <c r="D965" i="3"/>
  <c r="E965" i="3"/>
  <c r="F965" i="3"/>
  <c r="C966" i="3"/>
  <c r="D966" i="3"/>
  <c r="F928" i="3"/>
  <c r="J913" i="3"/>
  <c r="C999" i="3"/>
  <c r="F977" i="3"/>
  <c r="D971" i="3"/>
  <c r="E963" i="3"/>
  <c r="F929" i="3"/>
  <c r="D884" i="3"/>
  <c r="F998" i="3"/>
  <c r="C971" i="3"/>
  <c r="E998" i="3"/>
  <c r="F970" i="3"/>
  <c r="D998" i="3"/>
  <c r="I991" i="3"/>
  <c r="K984" i="3"/>
  <c r="C977" i="3"/>
  <c r="E970" i="3"/>
  <c r="E928" i="3"/>
  <c r="I913" i="3"/>
  <c r="E971" i="3"/>
  <c r="E977" i="3"/>
  <c r="D963" i="3"/>
  <c r="C929" i="3"/>
  <c r="K913" i="3"/>
  <c r="J991" i="3"/>
  <c r="D977" i="3"/>
  <c r="H991" i="3"/>
  <c r="J984" i="3"/>
  <c r="F976" i="3"/>
  <c r="D970" i="3"/>
  <c r="H947" i="3"/>
  <c r="K916" i="3"/>
  <c r="H916" i="3"/>
  <c r="I917" i="3"/>
  <c r="K917" i="3"/>
  <c r="I914" i="3"/>
  <c r="K914" i="3"/>
  <c r="H915" i="3"/>
  <c r="I915" i="3"/>
  <c r="E929" i="3"/>
  <c r="D931" i="3"/>
  <c r="D932" i="3"/>
  <c r="F932" i="3"/>
  <c r="D929" i="3"/>
  <c r="C930" i="3"/>
  <c r="D930" i="3"/>
  <c r="E930" i="3"/>
  <c r="I921" i="3"/>
  <c r="F1001" i="3"/>
  <c r="E999" i="3"/>
  <c r="F999" i="3"/>
  <c r="C1000" i="3"/>
  <c r="K990" i="3"/>
  <c r="E975" i="3"/>
  <c r="C970" i="3"/>
  <c r="C928" i="3"/>
  <c r="J921" i="3"/>
  <c r="K997" i="3"/>
  <c r="I990" i="3"/>
  <c r="H984" i="3"/>
  <c r="D975" i="3"/>
  <c r="F969" i="3"/>
  <c r="I946" i="3"/>
  <c r="J997" i="3"/>
  <c r="H990" i="3"/>
  <c r="D982" i="3"/>
  <c r="C975" i="3"/>
  <c r="K945" i="3"/>
  <c r="K920" i="3"/>
  <c r="C837" i="3"/>
  <c r="F971" i="3"/>
  <c r="C968" i="3"/>
  <c r="D968" i="3"/>
  <c r="E968" i="3"/>
  <c r="F968" i="3"/>
  <c r="C969" i="3"/>
  <c r="D969" i="3"/>
  <c r="F972" i="3"/>
  <c r="J945" i="3"/>
  <c r="I920" i="3"/>
  <c r="C836" i="3"/>
  <c r="I997" i="3"/>
  <c r="K989" i="3"/>
  <c r="C982" i="3"/>
  <c r="F974" i="3"/>
  <c r="J996" i="3"/>
  <c r="K983" i="3"/>
  <c r="H983" i="3"/>
  <c r="J987" i="3"/>
  <c r="I985" i="3"/>
  <c r="J985" i="3"/>
  <c r="K985" i="3"/>
  <c r="E981" i="3"/>
  <c r="K967" i="3"/>
  <c r="K809" i="3"/>
  <c r="J810" i="3"/>
  <c r="I811" i="3"/>
  <c r="H808" i="3"/>
  <c r="I808" i="3"/>
  <c r="J808" i="3"/>
  <c r="H809" i="3"/>
  <c r="H811" i="3"/>
  <c r="I812" i="3"/>
  <c r="K808" i="3"/>
  <c r="I809" i="3"/>
  <c r="J809" i="3"/>
  <c r="H810" i="3"/>
  <c r="I810" i="3"/>
  <c r="K810" i="3"/>
  <c r="J811" i="3"/>
  <c r="H812" i="3"/>
  <c r="J812" i="3"/>
  <c r="K812" i="3"/>
  <c r="E835" i="3"/>
  <c r="E837" i="3"/>
  <c r="D834" i="3"/>
  <c r="D833" i="3"/>
  <c r="D836" i="3"/>
  <c r="E836" i="3"/>
  <c r="F836" i="3"/>
  <c r="D837" i="3"/>
  <c r="F837" i="3"/>
  <c r="C833" i="3"/>
  <c r="E833" i="3"/>
  <c r="E834" i="3"/>
  <c r="F834" i="3"/>
  <c r="C835" i="3"/>
  <c r="D835" i="3"/>
  <c r="F835" i="3"/>
  <c r="E853" i="3"/>
  <c r="F856" i="3"/>
  <c r="E857" i="3"/>
  <c r="D853" i="3"/>
  <c r="F853" i="3"/>
  <c r="C856" i="3"/>
  <c r="E855" i="3"/>
  <c r="F855" i="3"/>
  <c r="D856" i="3"/>
  <c r="C857" i="3"/>
  <c r="D857" i="3"/>
  <c r="F857" i="3"/>
  <c r="C854" i="3"/>
  <c r="D854" i="3"/>
  <c r="E854" i="3"/>
  <c r="F854" i="3"/>
  <c r="C855" i="3"/>
  <c r="C964" i="3"/>
  <c r="I919" i="3"/>
  <c r="J922" i="3"/>
  <c r="K922" i="3"/>
  <c r="J919" i="3"/>
  <c r="J920" i="3"/>
  <c r="H921" i="3"/>
  <c r="K921" i="3"/>
  <c r="H922" i="3"/>
  <c r="I922" i="3"/>
  <c r="H918" i="3"/>
  <c r="I918" i="3"/>
  <c r="J918" i="3"/>
  <c r="F882" i="3"/>
  <c r="F847" i="3"/>
  <c r="F833" i="3"/>
  <c r="K947" i="3"/>
  <c r="J944" i="3"/>
  <c r="K944" i="3"/>
  <c r="H946" i="3"/>
  <c r="J946" i="3"/>
  <c r="I947" i="3"/>
  <c r="J947" i="3"/>
  <c r="I943" i="3"/>
  <c r="J943" i="3"/>
  <c r="K943" i="3"/>
  <c r="E882" i="3"/>
  <c r="D846" i="3"/>
  <c r="C976" i="3"/>
  <c r="E974" i="3"/>
  <c r="F975" i="3"/>
  <c r="D976" i="3"/>
  <c r="E976" i="3"/>
  <c r="J965" i="3"/>
  <c r="J950" i="3"/>
  <c r="F947" i="3"/>
  <c r="K932" i="3"/>
  <c r="D882" i="3"/>
  <c r="E844" i="3"/>
  <c r="F930" i="3"/>
  <c r="J990" i="3"/>
  <c r="K991" i="3"/>
  <c r="H992" i="3"/>
  <c r="I992" i="3"/>
  <c r="J992" i="3"/>
  <c r="K992" i="3"/>
  <c r="I988" i="3"/>
  <c r="J988" i="3"/>
  <c r="K988" i="3"/>
  <c r="C987" i="3"/>
  <c r="D980" i="3"/>
  <c r="D973" i="3"/>
  <c r="H943" i="3"/>
  <c r="K993" i="3"/>
  <c r="D985" i="3"/>
  <c r="C980" i="3"/>
  <c r="C973" i="3"/>
  <c r="I993" i="3"/>
  <c r="C985" i="3"/>
  <c r="F979" i="3"/>
  <c r="H993" i="3"/>
  <c r="E984" i="3"/>
  <c r="I965" i="3"/>
  <c r="H950" i="3"/>
  <c r="E947" i="3"/>
  <c r="J932" i="3"/>
  <c r="D844" i="3"/>
  <c r="C882" i="3"/>
  <c r="F878" i="3"/>
  <c r="E879" i="3"/>
  <c r="E878" i="3"/>
  <c r="C879" i="3"/>
  <c r="C878" i="3"/>
  <c r="D878" i="3"/>
  <c r="D879" i="3"/>
  <c r="F879" i="3"/>
  <c r="C880" i="3"/>
  <c r="E880" i="3"/>
  <c r="F880" i="3"/>
  <c r="C881" i="3"/>
  <c r="D881" i="3"/>
  <c r="E881" i="3"/>
  <c r="F881" i="3"/>
  <c r="C843" i="3"/>
  <c r="F843" i="3"/>
  <c r="F845" i="3"/>
  <c r="F846" i="3"/>
  <c r="C847" i="3"/>
  <c r="E846" i="3"/>
  <c r="D847" i="3"/>
  <c r="E847" i="3"/>
  <c r="E843" i="3"/>
  <c r="C844" i="3"/>
  <c r="F844" i="3"/>
  <c r="C845" i="3"/>
  <c r="D845" i="3"/>
  <c r="E845" i="3"/>
  <c r="C846" i="3"/>
  <c r="E978" i="3"/>
  <c r="D981" i="3"/>
  <c r="F981" i="3"/>
  <c r="E982" i="3"/>
  <c r="F982" i="3"/>
  <c r="C979" i="3"/>
  <c r="D979" i="3"/>
  <c r="E979" i="3"/>
  <c r="J963" i="3"/>
  <c r="K948" i="3"/>
  <c r="F946" i="3"/>
  <c r="J931" i="3"/>
  <c r="K876" i="3"/>
  <c r="F973" i="3"/>
  <c r="H988" i="3"/>
  <c r="E983" i="3"/>
  <c r="D983" i="3"/>
  <c r="K977" i="3"/>
  <c r="I963" i="3"/>
  <c r="J948" i="3"/>
  <c r="E946" i="3"/>
  <c r="I931" i="3"/>
  <c r="I875" i="3"/>
  <c r="D978" i="3"/>
  <c r="F983" i="3"/>
  <c r="C978" i="3"/>
  <c r="C947" i="3"/>
  <c r="K1005" i="3"/>
  <c r="I1006" i="3"/>
  <c r="F1002" i="3"/>
  <c r="C983" i="3"/>
  <c r="I977" i="3"/>
  <c r="I948" i="3"/>
  <c r="C946" i="3"/>
  <c r="K930" i="3"/>
  <c r="H875" i="3"/>
  <c r="C974" i="3"/>
  <c r="D855" i="3"/>
  <c r="C853" i="3"/>
  <c r="I994" i="3"/>
  <c r="D987" i="3"/>
  <c r="E973" i="3"/>
  <c r="K965" i="3"/>
  <c r="K963" i="3"/>
  <c r="H967" i="3"/>
  <c r="J967" i="3"/>
  <c r="J964" i="3"/>
  <c r="K964" i="3"/>
  <c r="H965" i="3"/>
  <c r="F945" i="3"/>
  <c r="J930" i="3"/>
  <c r="J874" i="3"/>
  <c r="C981" i="3"/>
  <c r="E987" i="3"/>
  <c r="K996" i="3"/>
  <c r="H997" i="3"/>
  <c r="J993" i="3"/>
  <c r="K994" i="3"/>
  <c r="H995" i="3"/>
  <c r="I995" i="3"/>
  <c r="J995" i="3"/>
  <c r="K995" i="3"/>
  <c r="H996" i="3"/>
  <c r="D947" i="3"/>
  <c r="I950" i="3"/>
  <c r="I949" i="3"/>
  <c r="K949" i="3"/>
  <c r="K950" i="3"/>
  <c r="H951" i="3"/>
  <c r="I951" i="3"/>
  <c r="J951" i="3"/>
  <c r="K951" i="3"/>
  <c r="H952" i="3"/>
  <c r="E945" i="3"/>
  <c r="I930" i="3"/>
  <c r="H874" i="3"/>
  <c r="D984" i="3"/>
  <c r="F984" i="3"/>
  <c r="E985" i="3"/>
  <c r="F985" i="3"/>
  <c r="C986" i="3"/>
  <c r="D986" i="3"/>
  <c r="E986" i="3"/>
  <c r="F986" i="3"/>
  <c r="H977" i="3"/>
  <c r="D1002" i="3"/>
  <c r="K976" i="3"/>
  <c r="F967" i="3"/>
  <c r="C1002" i="3"/>
  <c r="E967" i="3"/>
  <c r="K873" i="3"/>
  <c r="J977" i="3"/>
  <c r="H973" i="3"/>
  <c r="J973" i="3"/>
  <c r="I974" i="3"/>
  <c r="J974" i="3"/>
  <c r="K974" i="3"/>
  <c r="H975" i="3"/>
  <c r="I975" i="3"/>
  <c r="J975" i="3"/>
  <c r="I932" i="3"/>
  <c r="H928" i="3"/>
  <c r="I928" i="3"/>
  <c r="K928" i="3"/>
  <c r="H929" i="3"/>
  <c r="J929" i="3"/>
  <c r="I929" i="3"/>
  <c r="K929" i="3"/>
  <c r="H930" i="3"/>
  <c r="H931" i="3"/>
  <c r="J917" i="3"/>
  <c r="I873" i="3"/>
  <c r="C945" i="3"/>
  <c r="C943" i="3"/>
  <c r="F943" i="3"/>
  <c r="C944" i="3"/>
  <c r="E944" i="3"/>
  <c r="D944" i="3"/>
  <c r="F944" i="3"/>
  <c r="D945" i="3"/>
  <c r="D946" i="3"/>
  <c r="E932" i="3"/>
  <c r="H917" i="3"/>
  <c r="F887" i="3"/>
  <c r="I874" i="3"/>
  <c r="K877" i="3"/>
  <c r="I877" i="3"/>
  <c r="J877" i="3"/>
  <c r="J873" i="3"/>
  <c r="K874" i="3"/>
  <c r="J875" i="3"/>
  <c r="K875" i="3"/>
  <c r="H876" i="3"/>
  <c r="I876" i="3"/>
  <c r="J876" i="3"/>
  <c r="F862" i="3"/>
  <c r="K918" i="3"/>
  <c r="H877" i="3"/>
  <c r="E1002" i="3"/>
  <c r="D1001" i="3"/>
  <c r="C967" i="3"/>
  <c r="C1001" i="3"/>
  <c r="K975" i="3"/>
  <c r="F966" i="3"/>
  <c r="C932" i="3"/>
  <c r="J916" i="3"/>
  <c r="E887" i="3"/>
  <c r="F1000" i="3"/>
  <c r="I987" i="3"/>
  <c r="H974" i="3"/>
  <c r="E972" i="3"/>
  <c r="E966" i="3"/>
  <c r="F931" i="3"/>
  <c r="I916" i="3"/>
  <c r="D887" i="3"/>
  <c r="D861" i="3"/>
  <c r="D999" i="3"/>
  <c r="D886" i="3"/>
  <c r="F987" i="3"/>
  <c r="F980" i="3"/>
  <c r="E980" i="3"/>
  <c r="E1001" i="3"/>
  <c r="I976" i="3"/>
  <c r="D967" i="3"/>
  <c r="D943" i="3"/>
  <c r="H976" i="3"/>
  <c r="K987" i="3"/>
  <c r="E1000" i="3"/>
  <c r="H987" i="3"/>
  <c r="K973" i="3"/>
  <c r="D972" i="3"/>
  <c r="F964" i="3"/>
  <c r="E931" i="3"/>
  <c r="K915" i="3"/>
  <c r="F886" i="3"/>
  <c r="C860" i="3"/>
  <c r="F712" i="3"/>
  <c r="C709" i="3"/>
  <c r="E709" i="3"/>
  <c r="D710" i="3"/>
  <c r="C708" i="3"/>
  <c r="E710" i="3"/>
  <c r="C711" i="3"/>
  <c r="D711" i="3"/>
  <c r="E711" i="3"/>
  <c r="E712" i="3"/>
  <c r="D708" i="3"/>
  <c r="F708" i="3"/>
  <c r="F709" i="3"/>
  <c r="C710" i="3"/>
  <c r="F710" i="3"/>
  <c r="F711" i="3"/>
  <c r="C712" i="3"/>
  <c r="D712" i="3"/>
  <c r="C997" i="3"/>
  <c r="K982" i="3"/>
  <c r="H968" i="3"/>
  <c r="H962" i="3"/>
  <c r="C956" i="3"/>
  <c r="D952" i="3"/>
  <c r="I937" i="3"/>
  <c r="F933" i="3"/>
  <c r="D927" i="3"/>
  <c r="E908" i="3"/>
  <c r="C905" i="3"/>
  <c r="J893" i="3"/>
  <c r="H885" i="3"/>
  <c r="J880" i="3"/>
  <c r="J872" i="3"/>
  <c r="E850" i="3"/>
  <c r="F840" i="3"/>
  <c r="E832" i="3"/>
  <c r="E827" i="3"/>
  <c r="E815" i="3"/>
  <c r="E809" i="3"/>
  <c r="K795" i="3"/>
  <c r="D779" i="3"/>
  <c r="H724" i="3"/>
  <c r="C869" i="3"/>
  <c r="C871" i="3"/>
  <c r="C872" i="3"/>
  <c r="D872" i="3"/>
  <c r="F849" i="3"/>
  <c r="E840" i="3"/>
  <c r="D832" i="3"/>
  <c r="D827" i="3"/>
  <c r="C815" i="3"/>
  <c r="D809" i="3"/>
  <c r="K802" i="3"/>
  <c r="J795" i="3"/>
  <c r="C779" i="3"/>
  <c r="C1007" i="3"/>
  <c r="F1007" i="3"/>
  <c r="F996" i="3"/>
  <c r="F955" i="3"/>
  <c r="C952" i="3"/>
  <c r="H937" i="3"/>
  <c r="E933" i="3"/>
  <c r="F926" i="3"/>
  <c r="D908" i="3"/>
  <c r="F904" i="3"/>
  <c r="I982" i="3"/>
  <c r="J961" i="3"/>
  <c r="F951" i="3"/>
  <c r="K936" i="3"/>
  <c r="E926" i="3"/>
  <c r="C908" i="3"/>
  <c r="E904" i="3"/>
  <c r="H872" i="3"/>
  <c r="E849" i="3"/>
  <c r="C840" i="3"/>
  <c r="C832" i="3"/>
  <c r="F826" i="3"/>
  <c r="F814" i="3"/>
  <c r="C809" i="3"/>
  <c r="I795" i="3"/>
  <c r="F778" i="3"/>
  <c r="I724" i="3"/>
  <c r="K726" i="3"/>
  <c r="J724" i="3"/>
  <c r="I726" i="3"/>
  <c r="I727" i="3"/>
  <c r="J727" i="3"/>
  <c r="H723" i="3"/>
  <c r="I723" i="3"/>
  <c r="K723" i="3"/>
  <c r="K724" i="3"/>
  <c r="I725" i="3"/>
  <c r="J725" i="3"/>
  <c r="K725" i="3"/>
  <c r="H726" i="3"/>
  <c r="J726" i="3"/>
  <c r="K727" i="3"/>
  <c r="D904" i="3"/>
  <c r="K879" i="3"/>
  <c r="J871" i="3"/>
  <c r="J867" i="3"/>
  <c r="D849" i="3"/>
  <c r="F839" i="3"/>
  <c r="E831" i="3"/>
  <c r="E826" i="3"/>
  <c r="E814" i="3"/>
  <c r="F808" i="3"/>
  <c r="I802" i="3"/>
  <c r="J794" i="3"/>
  <c r="F787" i="3"/>
  <c r="E778" i="3"/>
  <c r="J767" i="3"/>
  <c r="C936" i="3"/>
  <c r="D936" i="3"/>
  <c r="C926" i="3"/>
  <c r="F922" i="3"/>
  <c r="D897" i="3"/>
  <c r="I871" i="3"/>
  <c r="F848" i="3"/>
  <c r="E839" i="3"/>
  <c r="D831" i="3"/>
  <c r="D826" i="3"/>
  <c r="C814" i="3"/>
  <c r="H794" i="3"/>
  <c r="D787" i="3"/>
  <c r="D778" i="3"/>
  <c r="H674" i="3"/>
  <c r="I675" i="3"/>
  <c r="J677" i="3"/>
  <c r="H673" i="3"/>
  <c r="J673" i="3"/>
  <c r="J674" i="3"/>
  <c r="J675" i="3"/>
  <c r="I674" i="3"/>
  <c r="K674" i="3"/>
  <c r="H675" i="3"/>
  <c r="K675" i="3"/>
  <c r="H676" i="3"/>
  <c r="H677" i="3"/>
  <c r="I677" i="3"/>
  <c r="K677" i="3"/>
  <c r="I673" i="3"/>
  <c r="K673" i="3"/>
  <c r="I676" i="3"/>
  <c r="J676" i="3"/>
  <c r="K676" i="3"/>
  <c r="D808" i="3"/>
  <c r="E812" i="3"/>
  <c r="F810" i="3"/>
  <c r="C812" i="3"/>
  <c r="E808" i="3"/>
  <c r="J800" i="3"/>
  <c r="J793" i="3"/>
  <c r="F785" i="3"/>
  <c r="J766" i="3"/>
  <c r="E782" i="3"/>
  <c r="E779" i="3"/>
  <c r="F779" i="3"/>
  <c r="E780" i="3"/>
  <c r="C781" i="3"/>
  <c r="C782" i="3"/>
  <c r="D782" i="3"/>
  <c r="F782" i="3"/>
  <c r="I766" i="3"/>
  <c r="J717" i="3"/>
  <c r="C903" i="3"/>
  <c r="D903" i="3"/>
  <c r="D896" i="3"/>
  <c r="C892" i="3"/>
  <c r="I887" i="3"/>
  <c r="J884" i="3"/>
  <c r="I885" i="3"/>
  <c r="I884" i="3"/>
  <c r="K885" i="3"/>
  <c r="H886" i="3"/>
  <c r="J870" i="3"/>
  <c r="J866" i="3"/>
  <c r="H862" i="3"/>
  <c r="K857" i="3"/>
  <c r="K852" i="3"/>
  <c r="F838" i="3"/>
  <c r="D830" i="3"/>
  <c r="E825" i="3"/>
  <c r="D813" i="3"/>
  <c r="K806" i="3"/>
  <c r="H800" i="3"/>
  <c r="C785" i="3"/>
  <c r="I764" i="3"/>
  <c r="I742" i="3"/>
  <c r="C851" i="3"/>
  <c r="C849" i="3"/>
  <c r="C850" i="3"/>
  <c r="D850" i="3"/>
  <c r="F852" i="3"/>
  <c r="C830" i="3"/>
  <c r="D825" i="3"/>
  <c r="I794" i="3"/>
  <c r="K793" i="3"/>
  <c r="K794" i="3"/>
  <c r="H795" i="3"/>
  <c r="I796" i="3"/>
  <c r="I797" i="3"/>
  <c r="J797" i="3"/>
  <c r="K797" i="3"/>
  <c r="E784" i="3"/>
  <c r="I715" i="3"/>
  <c r="K715" i="3"/>
  <c r="J716" i="3"/>
  <c r="H713" i="3"/>
  <c r="H717" i="3"/>
  <c r="H714" i="3"/>
  <c r="H715" i="3"/>
  <c r="I713" i="3"/>
  <c r="J713" i="3"/>
  <c r="K713" i="3"/>
  <c r="I714" i="3"/>
  <c r="J714" i="3"/>
  <c r="K714" i="3"/>
  <c r="J715" i="3"/>
  <c r="I716" i="3"/>
  <c r="K716" i="3"/>
  <c r="I717" i="3"/>
  <c r="K717" i="3"/>
  <c r="E817" i="3"/>
  <c r="D815" i="3"/>
  <c r="D814" i="3"/>
  <c r="F815" i="3"/>
  <c r="F816" i="3"/>
  <c r="C817" i="3"/>
  <c r="D817" i="3"/>
  <c r="I806" i="3"/>
  <c r="I799" i="3"/>
  <c r="F797" i="3"/>
  <c r="C784" i="3"/>
  <c r="H741" i="3"/>
  <c r="D717" i="3"/>
  <c r="C838" i="3"/>
  <c r="D840" i="3"/>
  <c r="C841" i="3"/>
  <c r="D842" i="3"/>
  <c r="E829" i="3"/>
  <c r="E823" i="3"/>
  <c r="H806" i="3"/>
  <c r="E797" i="3"/>
  <c r="F783" i="3"/>
  <c r="I763" i="3"/>
  <c r="I767" i="3"/>
  <c r="J763" i="3"/>
  <c r="H765" i="3"/>
  <c r="H766" i="3"/>
  <c r="H763" i="3"/>
  <c r="J764" i="3"/>
  <c r="K764" i="3"/>
  <c r="I765" i="3"/>
  <c r="J765" i="3"/>
  <c r="K765" i="3"/>
  <c r="H767" i="3"/>
  <c r="K767" i="3"/>
  <c r="K740" i="3"/>
  <c r="D716" i="3"/>
  <c r="D955" i="3"/>
  <c r="E955" i="3"/>
  <c r="E949" i="3"/>
  <c r="K941" i="3"/>
  <c r="H942" i="3"/>
  <c r="I934" i="3"/>
  <c r="K927" i="3"/>
  <c r="D924" i="3"/>
  <c r="C921" i="3"/>
  <c r="F917" i="3"/>
  <c r="J905" i="3"/>
  <c r="K901" i="3"/>
  <c r="F894" i="3"/>
  <c r="C891" i="3"/>
  <c r="K881" i="3"/>
  <c r="J882" i="3"/>
  <c r="H881" i="3"/>
  <c r="I882" i="3"/>
  <c r="K882" i="3"/>
  <c r="H861" i="3"/>
  <c r="H856" i="3"/>
  <c r="J851" i="3"/>
  <c r="K842" i="3"/>
  <c r="K837" i="3"/>
  <c r="K805" i="3"/>
  <c r="K798" i="3"/>
  <c r="C797" i="3"/>
  <c r="D783" i="3"/>
  <c r="K739" i="3"/>
  <c r="C716" i="3"/>
  <c r="C824" i="3"/>
  <c r="F824" i="3"/>
  <c r="C823" i="3"/>
  <c r="D824" i="3"/>
  <c r="E824" i="3"/>
  <c r="C825" i="3"/>
  <c r="C827" i="3"/>
  <c r="I805" i="3"/>
  <c r="F796" i="3"/>
  <c r="I739" i="3"/>
  <c r="C714" i="3"/>
  <c r="E786" i="3"/>
  <c r="D785" i="3"/>
  <c r="C786" i="3"/>
  <c r="E783" i="3"/>
  <c r="D784" i="3"/>
  <c r="F784" i="3"/>
  <c r="D786" i="3"/>
  <c r="F786" i="3"/>
  <c r="C787" i="3"/>
  <c r="E787" i="3"/>
  <c r="H739" i="3"/>
  <c r="E713" i="3"/>
  <c r="F831" i="3"/>
  <c r="C828" i="3"/>
  <c r="D828" i="3"/>
  <c r="E828" i="3"/>
  <c r="E830" i="3"/>
  <c r="K803" i="3"/>
  <c r="K801" i="3"/>
  <c r="J798" i="3"/>
  <c r="K799" i="3"/>
  <c r="K800" i="3"/>
  <c r="H801" i="3"/>
  <c r="I801" i="3"/>
  <c r="H802" i="3"/>
  <c r="F795" i="3"/>
  <c r="E1007" i="3"/>
  <c r="D715" i="3"/>
  <c r="E716" i="3"/>
  <c r="D713" i="3"/>
  <c r="E714" i="3"/>
  <c r="C715" i="3"/>
  <c r="E715" i="3"/>
  <c r="F715" i="3"/>
  <c r="C717" i="3"/>
  <c r="E717" i="3"/>
  <c r="F713" i="3"/>
  <c r="D714" i="3"/>
  <c r="F714" i="3"/>
  <c r="F716" i="3"/>
  <c r="F717" i="3"/>
  <c r="C994" i="3"/>
  <c r="F993" i="3"/>
  <c r="F989" i="3"/>
  <c r="J972" i="3"/>
  <c r="E948" i="3"/>
  <c r="F941" i="3"/>
  <c r="I933" i="3"/>
  <c r="D923" i="3"/>
  <c r="C920" i="3"/>
  <c r="D916" i="3"/>
  <c r="J900" i="3"/>
  <c r="F893" i="3"/>
  <c r="C890" i="3"/>
  <c r="F877" i="3"/>
  <c r="E802" i="3"/>
  <c r="D795" i="3"/>
  <c r="D1007" i="3"/>
  <c r="E989" i="3"/>
  <c r="I972" i="3"/>
  <c r="E941" i="3"/>
  <c r="H933" i="3"/>
  <c r="C923" i="3"/>
  <c r="D919" i="3"/>
  <c r="C916" i="3"/>
  <c r="F912" i="3"/>
  <c r="I900" i="3"/>
  <c r="E893" i="3"/>
  <c r="F889" i="3"/>
  <c r="E877" i="3"/>
  <c r="K871" i="3"/>
  <c r="H868" i="3"/>
  <c r="K868" i="3"/>
  <c r="J854" i="3"/>
  <c r="I850" i="3"/>
  <c r="J841" i="3"/>
  <c r="D802" i="3"/>
  <c r="C795" i="3"/>
  <c r="K742" i="3"/>
  <c r="I738" i="3"/>
  <c r="J738" i="3"/>
  <c r="J739" i="3"/>
  <c r="H740" i="3"/>
  <c r="J741" i="3"/>
  <c r="J742" i="3"/>
  <c r="I740" i="3"/>
  <c r="J740" i="3"/>
  <c r="I741" i="3"/>
  <c r="H742" i="3"/>
  <c r="C919" i="3"/>
  <c r="F915" i="3"/>
  <c r="E912" i="3"/>
  <c r="J903" i="3"/>
  <c r="H900" i="3"/>
  <c r="D893" i="3"/>
  <c r="E889" i="3"/>
  <c r="D877" i="3"/>
  <c r="F872" i="3"/>
  <c r="I854" i="3"/>
  <c r="H850" i="3"/>
  <c r="I841" i="3"/>
  <c r="I807" i="3"/>
  <c r="K807" i="3"/>
  <c r="J804" i="3"/>
  <c r="I803" i="3"/>
  <c r="I804" i="3"/>
  <c r="K804" i="3"/>
  <c r="H805" i="3"/>
  <c r="J805" i="3"/>
  <c r="H807" i="3"/>
  <c r="E801" i="3"/>
  <c r="F794" i="3"/>
  <c r="E952" i="3"/>
  <c r="F952" i="3"/>
  <c r="C941" i="3"/>
  <c r="F937" i="3"/>
  <c r="F918" i="3"/>
  <c r="E915" i="3"/>
  <c r="D912" i="3"/>
  <c r="K899" i="3"/>
  <c r="H897" i="3"/>
  <c r="D889" i="3"/>
  <c r="C877" i="3"/>
  <c r="E872" i="3"/>
  <c r="I865" i="3"/>
  <c r="H866" i="3"/>
  <c r="J863" i="3"/>
  <c r="K863" i="3"/>
  <c r="I858" i="3"/>
  <c r="H854" i="3"/>
  <c r="K849" i="3"/>
  <c r="J840" i="3"/>
  <c r="J835" i="3"/>
  <c r="I821" i="3"/>
  <c r="D801" i="3"/>
  <c r="D794" i="3"/>
  <c r="K757" i="3"/>
  <c r="D895" i="3"/>
  <c r="C896" i="3"/>
  <c r="E896" i="3"/>
  <c r="E897" i="3"/>
  <c r="F897" i="3"/>
  <c r="C889" i="3"/>
  <c r="E876" i="3"/>
  <c r="F871" i="3"/>
  <c r="K853" i="3"/>
  <c r="I849" i="3"/>
  <c r="I840" i="3"/>
  <c r="I835" i="3"/>
  <c r="K820" i="3"/>
  <c r="C801" i="3"/>
  <c r="D793" i="3"/>
  <c r="H756" i="3"/>
  <c r="D989" i="3"/>
  <c r="C948" i="3"/>
  <c r="D941" i="3"/>
  <c r="E1006" i="3"/>
  <c r="C989" i="3"/>
  <c r="I981" i="3"/>
  <c r="I980" i="3"/>
  <c r="K971" i="3"/>
  <c r="D1006" i="3"/>
  <c r="F988" i="3"/>
  <c r="J971" i="3"/>
  <c r="F940" i="3"/>
  <c r="E937" i="3"/>
  <c r="E918" i="3"/>
  <c r="D915" i="3"/>
  <c r="C912" i="3"/>
  <c r="J899" i="3"/>
  <c r="C1006" i="3"/>
  <c r="I999" i="3"/>
  <c r="K999" i="3"/>
  <c r="I971" i="3"/>
  <c r="E940" i="3"/>
  <c r="D937" i="3"/>
  <c r="C915" i="3"/>
  <c r="F911" i="3"/>
  <c r="K903" i="3"/>
  <c r="H905" i="3"/>
  <c r="H906" i="3"/>
  <c r="I906" i="3"/>
  <c r="I899" i="3"/>
  <c r="J896" i="3"/>
  <c r="F888" i="3"/>
  <c r="D876" i="3"/>
  <c r="E871" i="3"/>
  <c r="K858" i="3"/>
  <c r="J862" i="3"/>
  <c r="I859" i="3"/>
  <c r="I860" i="3"/>
  <c r="J860" i="3"/>
  <c r="J853" i="3"/>
  <c r="H849" i="3"/>
  <c r="K839" i="3"/>
  <c r="I834" i="3"/>
  <c r="J820" i="3"/>
  <c r="E800" i="3"/>
  <c r="J755" i="3"/>
  <c r="C796" i="3"/>
  <c r="E793" i="3"/>
  <c r="F793" i="3"/>
  <c r="C794" i="3"/>
  <c r="E794" i="3"/>
  <c r="E795" i="3"/>
  <c r="D796" i="3"/>
  <c r="D797" i="3"/>
  <c r="I755" i="3"/>
  <c r="E919" i="3"/>
  <c r="F919" i="3"/>
  <c r="E914" i="3"/>
  <c r="C911" i="3"/>
  <c r="E907" i="3"/>
  <c r="K898" i="3"/>
  <c r="H896" i="3"/>
  <c r="D888" i="3"/>
  <c r="C875" i="3"/>
  <c r="F870" i="3"/>
  <c r="I848" i="3"/>
  <c r="I839" i="3"/>
  <c r="K833" i="3"/>
  <c r="H820" i="3"/>
  <c r="F812" i="3"/>
  <c r="C800" i="3"/>
  <c r="J754" i="3"/>
  <c r="D701" i="3"/>
  <c r="E991" i="3"/>
  <c r="C991" i="3"/>
  <c r="J970" i="3"/>
  <c r="F939" i="3"/>
  <c r="E936" i="3"/>
  <c r="D914" i="3"/>
  <c r="F910" i="3"/>
  <c r="D907" i="3"/>
  <c r="J898" i="3"/>
  <c r="C888" i="3"/>
  <c r="F874" i="3"/>
  <c r="E870" i="3"/>
  <c r="I856" i="3"/>
  <c r="K855" i="3"/>
  <c r="H857" i="3"/>
  <c r="I857" i="3"/>
  <c r="H839" i="3"/>
  <c r="K819" i="3"/>
  <c r="D812" i="3"/>
  <c r="E799" i="3"/>
  <c r="H754" i="3"/>
  <c r="C700" i="3"/>
  <c r="E874" i="3"/>
  <c r="D870" i="3"/>
  <c r="K848" i="3"/>
  <c r="J849" i="3"/>
  <c r="J852" i="3"/>
  <c r="H833" i="3"/>
  <c r="I837" i="3"/>
  <c r="J833" i="3"/>
  <c r="J834" i="3"/>
  <c r="K834" i="3"/>
  <c r="H835" i="3"/>
  <c r="H837" i="3"/>
  <c r="J819" i="3"/>
  <c r="F811" i="3"/>
  <c r="C799" i="3"/>
  <c r="C699" i="3"/>
  <c r="H691" i="3"/>
  <c r="F1004" i="3"/>
  <c r="H970" i="3"/>
  <c r="F957" i="3"/>
  <c r="E935" i="3"/>
  <c r="D910" i="3"/>
  <c r="F906" i="3"/>
  <c r="C874" i="3"/>
  <c r="C870" i="3"/>
  <c r="E852" i="3"/>
  <c r="K840" i="3"/>
  <c r="H840" i="3"/>
  <c r="H838" i="3"/>
  <c r="I838" i="3"/>
  <c r="J838" i="3"/>
  <c r="H841" i="3"/>
  <c r="E811" i="3"/>
  <c r="E798" i="3"/>
  <c r="I753" i="3"/>
  <c r="H755" i="3"/>
  <c r="K755" i="3"/>
  <c r="J757" i="3"/>
  <c r="H753" i="3"/>
  <c r="J753" i="3"/>
  <c r="I754" i="3"/>
  <c r="K754" i="3"/>
  <c r="I756" i="3"/>
  <c r="J756" i="3"/>
  <c r="K756" i="3"/>
  <c r="H757" i="3"/>
  <c r="I757" i="3"/>
  <c r="I690" i="3"/>
  <c r="I901" i="3"/>
  <c r="I902" i="3"/>
  <c r="F873" i="3"/>
  <c r="F869" i="3"/>
  <c r="D852" i="3"/>
  <c r="F842" i="3"/>
  <c r="D811" i="3"/>
  <c r="F781" i="3"/>
  <c r="F699" i="3"/>
  <c r="C701" i="3"/>
  <c r="E699" i="3"/>
  <c r="E700" i="3"/>
  <c r="D700" i="3"/>
  <c r="E702" i="3"/>
  <c r="E698" i="3"/>
  <c r="C698" i="3"/>
  <c r="D698" i="3"/>
  <c r="D699" i="3"/>
  <c r="F700" i="3"/>
  <c r="E701" i="3"/>
  <c r="F701" i="3"/>
  <c r="C702" i="3"/>
  <c r="D702" i="3"/>
  <c r="F702" i="3"/>
  <c r="C802" i="3"/>
  <c r="F801" i="3"/>
  <c r="F802" i="3"/>
  <c r="F798" i="3"/>
  <c r="C798" i="3"/>
  <c r="D799" i="3"/>
  <c r="F799" i="3"/>
  <c r="F800" i="3"/>
  <c r="E781" i="3"/>
  <c r="J689" i="3"/>
  <c r="K690" i="3"/>
  <c r="K691" i="3"/>
  <c r="I692" i="3"/>
  <c r="I688" i="3"/>
  <c r="H689" i="3"/>
  <c r="J688" i="3"/>
  <c r="K688" i="3"/>
  <c r="I689" i="3"/>
  <c r="K689" i="3"/>
  <c r="H690" i="3"/>
  <c r="I691" i="3"/>
  <c r="J691" i="3"/>
  <c r="H692" i="3"/>
  <c r="J690" i="3"/>
  <c r="J692" i="3"/>
  <c r="K692" i="3"/>
  <c r="C914" i="3"/>
  <c r="F916" i="3"/>
  <c r="C917" i="3"/>
  <c r="E909" i="3"/>
  <c r="C906" i="3"/>
  <c r="J894" i="3"/>
  <c r="K886" i="3"/>
  <c r="H882" i="3"/>
  <c r="D873" i="3"/>
  <c r="D869" i="3"/>
  <c r="F851" i="3"/>
  <c r="C842" i="3"/>
  <c r="F817" i="3"/>
  <c r="E810" i="3"/>
  <c r="H797" i="3"/>
  <c r="D781" i="3"/>
  <c r="E942" i="3"/>
  <c r="F938" i="3"/>
  <c r="C939" i="3"/>
  <c r="E934" i="3"/>
  <c r="I925" i="3"/>
  <c r="J925" i="3"/>
  <c r="D909" i="3"/>
  <c r="F905" i="3"/>
  <c r="J886" i="3"/>
  <c r="J881" i="3"/>
  <c r="F868" i="3"/>
  <c r="E851" i="3"/>
  <c r="F841" i="3"/>
  <c r="K822" i="3"/>
  <c r="H821" i="3"/>
  <c r="I818" i="3"/>
  <c r="I819" i="3"/>
  <c r="E816" i="3"/>
  <c r="D810" i="3"/>
  <c r="K796" i="3"/>
  <c r="F780" i="3"/>
  <c r="D709" i="3"/>
  <c r="C876" i="3"/>
  <c r="F876" i="3"/>
  <c r="D874" i="3"/>
  <c r="D875" i="3"/>
  <c r="E875" i="3"/>
  <c r="E868" i="3"/>
  <c r="D851" i="3"/>
  <c r="E841" i="3"/>
  <c r="D816" i="3"/>
  <c r="C810" i="3"/>
  <c r="J796" i="3"/>
  <c r="D780" i="3"/>
  <c r="H727" i="3"/>
  <c r="E708" i="3"/>
  <c r="D684" i="3"/>
  <c r="E685" i="3"/>
  <c r="F687" i="3"/>
  <c r="F684" i="3"/>
  <c r="D685" i="3"/>
  <c r="D686" i="3"/>
  <c r="C687" i="3"/>
  <c r="E686" i="3"/>
  <c r="C683" i="3"/>
  <c r="C684" i="3"/>
  <c r="F681" i="3"/>
  <c r="E681" i="3"/>
  <c r="D682" i="3"/>
  <c r="E678" i="3"/>
  <c r="D679" i="3"/>
  <c r="E682" i="3"/>
  <c r="E679" i="3"/>
  <c r="E680" i="3"/>
  <c r="I825" i="3"/>
  <c r="H827" i="3"/>
  <c r="K827" i="3"/>
  <c r="K823" i="3"/>
  <c r="K815" i="3"/>
  <c r="D804" i="3"/>
  <c r="I781" i="3"/>
  <c r="E768" i="3"/>
  <c r="F760" i="3"/>
  <c r="F741" i="3"/>
  <c r="F730" i="3"/>
  <c r="D692" i="3"/>
  <c r="E773" i="3"/>
  <c r="D774" i="3"/>
  <c r="F776" i="3"/>
  <c r="D768" i="3"/>
  <c r="E760" i="3"/>
  <c r="E741" i="3"/>
  <c r="E730" i="3"/>
  <c r="C692" i="3"/>
  <c r="K791" i="3"/>
  <c r="H791" i="3"/>
  <c r="H792" i="3"/>
  <c r="H788" i="3"/>
  <c r="K780" i="3"/>
  <c r="F759" i="3"/>
  <c r="F747" i="3"/>
  <c r="D741" i="3"/>
  <c r="D730" i="3"/>
  <c r="K722" i="3"/>
  <c r="E691" i="3"/>
  <c r="C771" i="3"/>
  <c r="F768" i="3"/>
  <c r="E769" i="3"/>
  <c r="E771" i="3"/>
  <c r="E759" i="3"/>
  <c r="E747" i="3"/>
  <c r="C741" i="3"/>
  <c r="F729" i="3"/>
  <c r="I722" i="3"/>
  <c r="D691" i="3"/>
  <c r="E866" i="3"/>
  <c r="C863" i="3"/>
  <c r="E792" i="3"/>
  <c r="I780" i="3"/>
  <c r="D759" i="3"/>
  <c r="D747" i="3"/>
  <c r="F740" i="3"/>
  <c r="E729" i="3"/>
  <c r="H722" i="3"/>
  <c r="C691" i="3"/>
  <c r="K513" i="3"/>
  <c r="H514" i="3"/>
  <c r="I514" i="3"/>
  <c r="H515" i="3"/>
  <c r="K516" i="3"/>
  <c r="K517" i="3"/>
  <c r="I513" i="3"/>
  <c r="J513" i="3"/>
  <c r="K514" i="3"/>
  <c r="I515" i="3"/>
  <c r="J515" i="3"/>
  <c r="K515" i="3"/>
  <c r="H516" i="3"/>
  <c r="I516" i="3"/>
  <c r="H517" i="3"/>
  <c r="H513" i="3"/>
  <c r="J514" i="3"/>
  <c r="J516" i="3"/>
  <c r="J517" i="3"/>
  <c r="E804" i="3"/>
  <c r="F804" i="3"/>
  <c r="E805" i="3"/>
  <c r="C792" i="3"/>
  <c r="J779" i="3"/>
  <c r="D746" i="3"/>
  <c r="F739" i="3"/>
  <c r="I721" i="3"/>
  <c r="F689" i="3"/>
  <c r="C732" i="3"/>
  <c r="F728" i="3"/>
  <c r="D729" i="3"/>
  <c r="C730" i="3"/>
  <c r="D728" i="3"/>
  <c r="C729" i="3"/>
  <c r="C731" i="3"/>
  <c r="D732" i="3"/>
  <c r="H721" i="3"/>
  <c r="D689" i="3"/>
  <c r="D760" i="3"/>
  <c r="C758" i="3"/>
  <c r="E761" i="3"/>
  <c r="C759" i="3"/>
  <c r="C760" i="3"/>
  <c r="E745" i="3"/>
  <c r="D739" i="3"/>
  <c r="K720" i="3"/>
  <c r="C688" i="3"/>
  <c r="D690" i="3"/>
  <c r="D688" i="3"/>
  <c r="F688" i="3"/>
  <c r="E689" i="3"/>
  <c r="E690" i="3"/>
  <c r="F691" i="3"/>
  <c r="E688" i="3"/>
  <c r="C690" i="3"/>
  <c r="I813" i="3"/>
  <c r="H814" i="3"/>
  <c r="C791" i="3"/>
  <c r="J762" i="3"/>
  <c r="E744" i="3"/>
  <c r="E738" i="3"/>
  <c r="H720" i="3"/>
  <c r="K687" i="3"/>
  <c r="K778" i="3"/>
  <c r="H778" i="3"/>
  <c r="H780" i="3"/>
  <c r="J782" i="3"/>
  <c r="H762" i="3"/>
  <c r="D744" i="3"/>
  <c r="K719" i="3"/>
  <c r="J687" i="3"/>
  <c r="D742" i="3"/>
  <c r="F742" i="3"/>
  <c r="C740" i="3"/>
  <c r="E740" i="3"/>
  <c r="E742" i="3"/>
  <c r="C738" i="3"/>
  <c r="C739" i="3"/>
  <c r="J719" i="3"/>
  <c r="I687" i="3"/>
  <c r="F647" i="3"/>
  <c r="C821" i="3"/>
  <c r="E790" i="3"/>
  <c r="K761" i="3"/>
  <c r="C744" i="3"/>
  <c r="C958" i="3"/>
  <c r="H909" i="3"/>
  <c r="I889" i="3"/>
  <c r="F820" i="3"/>
  <c r="D790" i="3"/>
  <c r="J761" i="3"/>
  <c r="E743" i="3"/>
  <c r="K737" i="3"/>
  <c r="K718" i="3"/>
  <c r="K686" i="3"/>
  <c r="D647" i="3"/>
  <c r="E820" i="3"/>
  <c r="C790" i="3"/>
  <c r="I761" i="3"/>
  <c r="J737" i="3"/>
  <c r="J732" i="3"/>
  <c r="J685" i="3"/>
  <c r="E656" i="3"/>
  <c r="F645" i="3"/>
  <c r="K721" i="3"/>
  <c r="H718" i="3"/>
  <c r="J718" i="3"/>
  <c r="I719" i="3"/>
  <c r="J720" i="3"/>
  <c r="J722" i="3"/>
  <c r="H719" i="3"/>
  <c r="I685" i="3"/>
  <c r="C656" i="3"/>
  <c r="E645" i="3"/>
  <c r="F744" i="3"/>
  <c r="D745" i="3"/>
  <c r="F743" i="3"/>
  <c r="C746" i="3"/>
  <c r="F746" i="3"/>
  <c r="C747" i="3"/>
  <c r="H737" i="3"/>
  <c r="J731" i="3"/>
  <c r="K684" i="3"/>
  <c r="E655" i="3"/>
  <c r="F644" i="3"/>
  <c r="F643" i="3"/>
  <c r="C643" i="3"/>
  <c r="D645" i="3"/>
  <c r="C646" i="3"/>
  <c r="D643" i="3"/>
  <c r="E643" i="3"/>
  <c r="C644" i="3"/>
  <c r="D644" i="3"/>
  <c r="E644" i="3"/>
  <c r="D646" i="3"/>
  <c r="E646" i="3"/>
  <c r="F646" i="3"/>
  <c r="C647" i="3"/>
  <c r="E647" i="3"/>
  <c r="K627" i="3"/>
  <c r="K889" i="3"/>
  <c r="H888" i="3"/>
  <c r="F867" i="3"/>
  <c r="K826" i="3"/>
  <c r="K792" i="3"/>
  <c r="D777" i="3"/>
  <c r="K759" i="3"/>
  <c r="H736" i="3"/>
  <c r="J730" i="3"/>
  <c r="F654" i="3"/>
  <c r="J642" i="3"/>
  <c r="H626" i="3"/>
  <c r="H687" i="3"/>
  <c r="H685" i="3"/>
  <c r="K685" i="3"/>
  <c r="J683" i="3"/>
  <c r="K683" i="3"/>
  <c r="H684" i="3"/>
  <c r="I684" i="3"/>
  <c r="J684" i="3"/>
  <c r="H686" i="3"/>
  <c r="I686" i="3"/>
  <c r="J686" i="3"/>
  <c r="F682" i="3"/>
  <c r="D654" i="3"/>
  <c r="I642" i="3"/>
  <c r="I625" i="3"/>
  <c r="C789" i="3"/>
  <c r="C788" i="3"/>
  <c r="F788" i="3"/>
  <c r="E776" i="3"/>
  <c r="E772" i="3"/>
  <c r="I759" i="3"/>
  <c r="J735" i="3"/>
  <c r="K729" i="3"/>
  <c r="E687" i="3"/>
  <c r="C682" i="3"/>
  <c r="I640" i="3"/>
  <c r="H625" i="3"/>
  <c r="I626" i="3"/>
  <c r="J623" i="3"/>
  <c r="J625" i="3"/>
  <c r="J626" i="3"/>
  <c r="H623" i="3"/>
  <c r="K623" i="3"/>
  <c r="H624" i="3"/>
  <c r="I624" i="3"/>
  <c r="J624" i="3"/>
  <c r="K624" i="3"/>
  <c r="K625" i="3"/>
  <c r="K626" i="3"/>
  <c r="H627" i="3"/>
  <c r="I627" i="3"/>
  <c r="J627" i="3"/>
  <c r="F657" i="3"/>
  <c r="D653" i="3"/>
  <c r="E654" i="3"/>
  <c r="F656" i="3"/>
  <c r="F655" i="3"/>
  <c r="D656" i="3"/>
  <c r="C657" i="3"/>
  <c r="D657" i="3"/>
  <c r="E657" i="3"/>
  <c r="C653" i="3"/>
  <c r="C655" i="3"/>
  <c r="E653" i="3"/>
  <c r="K638" i="3"/>
  <c r="C820" i="3"/>
  <c r="D821" i="3"/>
  <c r="C822" i="3"/>
  <c r="C818" i="3"/>
  <c r="D807" i="3"/>
  <c r="K790" i="3"/>
  <c r="F775" i="3"/>
  <c r="F771" i="3"/>
  <c r="J733" i="3"/>
  <c r="K728" i="3"/>
  <c r="C686" i="3"/>
  <c r="F680" i="3"/>
  <c r="J670" i="3"/>
  <c r="K652" i="3"/>
  <c r="J638" i="3"/>
  <c r="K760" i="3"/>
  <c r="H758" i="3"/>
  <c r="K758" i="3"/>
  <c r="J760" i="3"/>
  <c r="I762" i="3"/>
  <c r="F685" i="3"/>
  <c r="D680" i="3"/>
  <c r="J668" i="3"/>
  <c r="I652" i="3"/>
  <c r="J640" i="3"/>
  <c r="K641" i="3"/>
  <c r="J639" i="3"/>
  <c r="H640" i="3"/>
  <c r="K640" i="3"/>
  <c r="H641" i="3"/>
  <c r="I641" i="3"/>
  <c r="J641" i="3"/>
  <c r="H642" i="3"/>
  <c r="H639" i="3"/>
  <c r="I639" i="3"/>
  <c r="K642" i="3"/>
  <c r="H638" i="3"/>
  <c r="J734" i="3"/>
  <c r="H735" i="3"/>
  <c r="K733" i="3"/>
  <c r="K734" i="3"/>
  <c r="I735" i="3"/>
  <c r="I736" i="3"/>
  <c r="K736" i="3"/>
  <c r="K731" i="3"/>
  <c r="I732" i="3"/>
  <c r="J729" i="3"/>
  <c r="I728" i="3"/>
  <c r="I730" i="3"/>
  <c r="H731" i="3"/>
  <c r="I731" i="3"/>
  <c r="K732" i="3"/>
  <c r="E684" i="3"/>
  <c r="F679" i="3"/>
  <c r="J651" i="3"/>
  <c r="J671" i="3"/>
  <c r="K672" i="3"/>
  <c r="K669" i="3"/>
  <c r="I670" i="3"/>
  <c r="H671" i="3"/>
  <c r="H672" i="3"/>
  <c r="K668" i="3"/>
  <c r="H669" i="3"/>
  <c r="I669" i="3"/>
  <c r="J669" i="3"/>
  <c r="H670" i="3"/>
  <c r="K671" i="3"/>
  <c r="I672" i="3"/>
  <c r="J672" i="3"/>
  <c r="H650" i="3"/>
  <c r="H649" i="3"/>
  <c r="H648" i="3"/>
  <c r="I648" i="3"/>
  <c r="J648" i="3"/>
  <c r="K648" i="3"/>
  <c r="I649" i="3"/>
  <c r="K650" i="3"/>
  <c r="J652" i="3"/>
  <c r="J649" i="3"/>
  <c r="K649" i="3"/>
  <c r="I650" i="3"/>
  <c r="J650" i="3"/>
  <c r="I651" i="3"/>
  <c r="H652" i="3"/>
  <c r="K768" i="3"/>
  <c r="C757" i="3"/>
  <c r="H746" i="3"/>
  <c r="H711" i="3"/>
  <c r="E675" i="3"/>
  <c r="E660" i="3"/>
  <c r="I646" i="3"/>
  <c r="K608" i="3"/>
  <c r="F626" i="3"/>
  <c r="E623" i="3"/>
  <c r="F625" i="3"/>
  <c r="D624" i="3"/>
  <c r="C625" i="3"/>
  <c r="E625" i="3"/>
  <c r="D626" i="3"/>
  <c r="E626" i="3"/>
  <c r="C627" i="3"/>
  <c r="D627" i="3"/>
  <c r="E627" i="3"/>
  <c r="J609" i="3"/>
  <c r="K610" i="3"/>
  <c r="I608" i="3"/>
  <c r="H609" i="3"/>
  <c r="I609" i="3"/>
  <c r="K609" i="3"/>
  <c r="I610" i="3"/>
  <c r="J610" i="3"/>
  <c r="H611" i="3"/>
  <c r="I611" i="3"/>
  <c r="J611" i="3"/>
  <c r="K612" i="3"/>
  <c r="C756" i="3"/>
  <c r="K744" i="3"/>
  <c r="C727" i="3"/>
  <c r="K709" i="3"/>
  <c r="K697" i="3"/>
  <c r="E637" i="3"/>
  <c r="J647" i="3"/>
  <c r="H643" i="3"/>
  <c r="I644" i="3"/>
  <c r="J646" i="3"/>
  <c r="I643" i="3"/>
  <c r="K643" i="3"/>
  <c r="J644" i="3"/>
  <c r="K644" i="3"/>
  <c r="H645" i="3"/>
  <c r="I645" i="3"/>
  <c r="J645" i="3"/>
  <c r="H647" i="3"/>
  <c r="D637" i="3"/>
  <c r="D582" i="3"/>
  <c r="F567" i="3"/>
  <c r="H490" i="3"/>
  <c r="J491" i="3"/>
  <c r="I488" i="3"/>
  <c r="I490" i="3"/>
  <c r="I491" i="3"/>
  <c r="H492" i="3"/>
  <c r="K492" i="3"/>
  <c r="H488" i="3"/>
  <c r="J488" i="3"/>
  <c r="K488" i="3"/>
  <c r="H489" i="3"/>
  <c r="I489" i="3"/>
  <c r="J489" i="3"/>
  <c r="K489" i="3"/>
  <c r="J490" i="3"/>
  <c r="K490" i="3"/>
  <c r="H491" i="3"/>
  <c r="I492" i="3"/>
  <c r="J492" i="3"/>
  <c r="D660" i="3"/>
  <c r="D659" i="3"/>
  <c r="E659" i="3"/>
  <c r="C660" i="3"/>
  <c r="C661" i="3"/>
  <c r="D661" i="3"/>
  <c r="F661" i="3"/>
  <c r="F636" i="3"/>
  <c r="E581" i="3"/>
  <c r="D567" i="3"/>
  <c r="J398" i="3"/>
  <c r="K398" i="3"/>
  <c r="K399" i="3"/>
  <c r="K400" i="3"/>
  <c r="J401" i="3"/>
  <c r="H402" i="3"/>
  <c r="I402" i="3"/>
  <c r="H399" i="3"/>
  <c r="J399" i="3"/>
  <c r="I400" i="3"/>
  <c r="H401" i="3"/>
  <c r="K401" i="3"/>
  <c r="J402" i="3"/>
  <c r="K402" i="3"/>
  <c r="I399" i="3"/>
  <c r="H400" i="3"/>
  <c r="I401" i="3"/>
  <c r="H398" i="3"/>
  <c r="I398" i="3"/>
  <c r="F674" i="3"/>
  <c r="D675" i="3"/>
  <c r="C676" i="3"/>
  <c r="I667" i="3"/>
  <c r="F635" i="3"/>
  <c r="C581" i="3"/>
  <c r="D566" i="3"/>
  <c r="I777" i="3"/>
  <c r="C725" i="3"/>
  <c r="K695" i="3"/>
  <c r="K666" i="3"/>
  <c r="E635" i="3"/>
  <c r="E580" i="3"/>
  <c r="D565" i="3"/>
  <c r="K708" i="3"/>
  <c r="I712" i="3"/>
  <c r="K712" i="3"/>
  <c r="H710" i="3"/>
  <c r="J695" i="3"/>
  <c r="I666" i="3"/>
  <c r="C635" i="3"/>
  <c r="K597" i="3"/>
  <c r="C579" i="3"/>
  <c r="C565" i="3"/>
  <c r="J747" i="3"/>
  <c r="I745" i="3"/>
  <c r="E724" i="3"/>
  <c r="H695" i="3"/>
  <c r="H666" i="3"/>
  <c r="I597" i="3"/>
  <c r="C564" i="3"/>
  <c r="F579" i="3"/>
  <c r="C580" i="3"/>
  <c r="D580" i="3"/>
  <c r="D579" i="3"/>
  <c r="F581" i="3"/>
  <c r="E582" i="3"/>
  <c r="F582" i="3"/>
  <c r="D578" i="3"/>
  <c r="E578" i="3"/>
  <c r="F578" i="3"/>
  <c r="E579" i="3"/>
  <c r="F580" i="3"/>
  <c r="E563" i="3"/>
  <c r="D635" i="3"/>
  <c r="E636" i="3"/>
  <c r="C633" i="3"/>
  <c r="E633" i="3"/>
  <c r="F633" i="3"/>
  <c r="C634" i="3"/>
  <c r="D634" i="3"/>
  <c r="E634" i="3"/>
  <c r="C636" i="3"/>
  <c r="K596" i="3"/>
  <c r="K577" i="3"/>
  <c r="D564" i="3"/>
  <c r="E564" i="3"/>
  <c r="F564" i="3"/>
  <c r="F563" i="3"/>
  <c r="C563" i="3"/>
  <c r="E565" i="3"/>
  <c r="F565" i="3"/>
  <c r="C566" i="3"/>
  <c r="E566" i="3"/>
  <c r="C567" i="3"/>
  <c r="F757" i="3"/>
  <c r="E755" i="3"/>
  <c r="D723" i="3"/>
  <c r="K693" i="3"/>
  <c r="H665" i="3"/>
  <c r="E651" i="3"/>
  <c r="I632" i="3"/>
  <c r="H596" i="3"/>
  <c r="H577" i="3"/>
  <c r="K846" i="3"/>
  <c r="I775" i="3"/>
  <c r="J772" i="3"/>
  <c r="J693" i="3"/>
  <c r="K664" i="3"/>
  <c r="D651" i="3"/>
  <c r="K631" i="3"/>
  <c r="I606" i="3"/>
  <c r="K594" i="3"/>
  <c r="J576" i="3"/>
  <c r="C726" i="3"/>
  <c r="E726" i="3"/>
  <c r="D727" i="3"/>
  <c r="F723" i="3"/>
  <c r="I664" i="3"/>
  <c r="C651" i="3"/>
  <c r="J631" i="3"/>
  <c r="I605" i="3"/>
  <c r="J594" i="3"/>
  <c r="E590" i="3"/>
  <c r="I576" i="3"/>
  <c r="I693" i="3"/>
  <c r="K694" i="3"/>
  <c r="I695" i="3"/>
  <c r="H696" i="3"/>
  <c r="K696" i="3"/>
  <c r="K663" i="3"/>
  <c r="E650" i="3"/>
  <c r="I631" i="3"/>
  <c r="H605" i="3"/>
  <c r="I594" i="3"/>
  <c r="D590" i="3"/>
  <c r="K575" i="3"/>
  <c r="H846" i="3"/>
  <c r="J774" i="3"/>
  <c r="K771" i="3"/>
  <c r="D650" i="3"/>
  <c r="K630" i="3"/>
  <c r="J604" i="3"/>
  <c r="K593" i="3"/>
  <c r="E589" i="3"/>
  <c r="H576" i="3"/>
  <c r="I577" i="3"/>
  <c r="I573" i="3"/>
  <c r="J573" i="3"/>
  <c r="K573" i="3"/>
  <c r="H574" i="3"/>
  <c r="I574" i="3"/>
  <c r="J574" i="3"/>
  <c r="K574" i="3"/>
  <c r="H575" i="3"/>
  <c r="I575" i="3"/>
  <c r="J575" i="3"/>
  <c r="K576" i="3"/>
  <c r="J664" i="3"/>
  <c r="J666" i="3"/>
  <c r="H667" i="3"/>
  <c r="K667" i="3"/>
  <c r="I663" i="3"/>
  <c r="H664" i="3"/>
  <c r="F649" i="3"/>
  <c r="I630" i="3"/>
  <c r="C589" i="3"/>
  <c r="E576" i="3"/>
  <c r="H594" i="3"/>
  <c r="I595" i="3"/>
  <c r="J597" i="3"/>
  <c r="I593" i="3"/>
  <c r="H595" i="3"/>
  <c r="J595" i="3"/>
  <c r="K595" i="3"/>
  <c r="I596" i="3"/>
  <c r="D576" i="3"/>
  <c r="F592" i="3"/>
  <c r="F588" i="3"/>
  <c r="C590" i="3"/>
  <c r="D592" i="3"/>
  <c r="F589" i="3"/>
  <c r="F590" i="3"/>
  <c r="C591" i="3"/>
  <c r="D591" i="3"/>
  <c r="E591" i="3"/>
  <c r="F591" i="3"/>
  <c r="C592" i="3"/>
  <c r="E592" i="3"/>
  <c r="C588" i="3"/>
  <c r="E588" i="3"/>
  <c r="C576" i="3"/>
  <c r="J603" i="3"/>
  <c r="H607" i="3"/>
  <c r="K604" i="3"/>
  <c r="J605" i="3"/>
  <c r="K605" i="3"/>
  <c r="H606" i="3"/>
  <c r="J606" i="3"/>
  <c r="K606" i="3"/>
  <c r="I607" i="3"/>
  <c r="J607" i="3"/>
  <c r="K607" i="3"/>
  <c r="H603" i="3"/>
  <c r="E575" i="3"/>
  <c r="H552" i="3"/>
  <c r="K550" i="3"/>
  <c r="H551" i="3"/>
  <c r="I551" i="3"/>
  <c r="I552" i="3"/>
  <c r="H548" i="3"/>
  <c r="H549" i="3"/>
  <c r="I550" i="3"/>
  <c r="I548" i="3"/>
  <c r="J548" i="3"/>
  <c r="K548" i="3"/>
  <c r="I549" i="3"/>
  <c r="J549" i="3"/>
  <c r="K549" i="3"/>
  <c r="H550" i="3"/>
  <c r="J550" i="3"/>
  <c r="J551" i="3"/>
  <c r="K551" i="3"/>
  <c r="K552" i="3"/>
  <c r="I747" i="3"/>
  <c r="J712" i="3"/>
  <c r="C677" i="3"/>
  <c r="E662" i="3"/>
  <c r="I628" i="3"/>
  <c r="F624" i="3"/>
  <c r="J612" i="3"/>
  <c r="F573" i="3"/>
  <c r="F650" i="3"/>
  <c r="C652" i="3"/>
  <c r="D652" i="3"/>
  <c r="F652" i="3"/>
  <c r="F648" i="3"/>
  <c r="E649" i="3"/>
  <c r="E624" i="3"/>
  <c r="I612" i="3"/>
  <c r="E573" i="3"/>
  <c r="K542" i="3"/>
  <c r="H632" i="3"/>
  <c r="K628" i="3"/>
  <c r="H631" i="3"/>
  <c r="K632" i="3"/>
  <c r="I629" i="3"/>
  <c r="H630" i="3"/>
  <c r="C624" i="3"/>
  <c r="H612" i="3"/>
  <c r="I542" i="3"/>
  <c r="D577" i="3"/>
  <c r="E577" i="3"/>
  <c r="F577" i="3"/>
  <c r="D573" i="3"/>
  <c r="E574" i="3"/>
  <c r="F576" i="3"/>
  <c r="C577" i="3"/>
  <c r="C574" i="3"/>
  <c r="D574" i="3"/>
  <c r="F574" i="3"/>
  <c r="D575" i="3"/>
  <c r="F575" i="3"/>
  <c r="H539" i="3"/>
  <c r="I538" i="3"/>
  <c r="I541" i="3"/>
  <c r="J542" i="3"/>
  <c r="H538" i="3"/>
  <c r="J538" i="3"/>
  <c r="K538" i="3"/>
  <c r="I539" i="3"/>
  <c r="J539" i="3"/>
  <c r="K539" i="3"/>
  <c r="H540" i="3"/>
  <c r="I540" i="3"/>
  <c r="J540" i="3"/>
  <c r="K540" i="3"/>
  <c r="J541" i="3"/>
  <c r="K541" i="3"/>
  <c r="H542" i="3"/>
  <c r="D518" i="3"/>
  <c r="F519" i="3"/>
  <c r="C522" i="3"/>
  <c r="D522" i="3"/>
  <c r="E522" i="3"/>
  <c r="C518" i="3"/>
  <c r="C519" i="3"/>
  <c r="D520" i="3"/>
  <c r="E520" i="3"/>
  <c r="E521" i="3"/>
  <c r="K494" i="3"/>
  <c r="I429" i="3"/>
  <c r="D386" i="3"/>
  <c r="F386" i="3"/>
  <c r="D383" i="3"/>
  <c r="F383" i="3"/>
  <c r="C384" i="3"/>
  <c r="D384" i="3"/>
  <c r="E384" i="3"/>
  <c r="F384" i="3"/>
  <c r="C385" i="3"/>
  <c r="E385" i="3"/>
  <c r="C386" i="3"/>
  <c r="E386" i="3"/>
  <c r="D387" i="3"/>
  <c r="F387" i="3"/>
  <c r="C383" i="3"/>
  <c r="J409" i="3"/>
  <c r="H410" i="3"/>
  <c r="J411" i="3"/>
  <c r="K411" i="3"/>
  <c r="K412" i="3"/>
  <c r="H408" i="3"/>
  <c r="K408" i="3"/>
  <c r="I410" i="3"/>
  <c r="K410" i="3"/>
  <c r="I411" i="3"/>
  <c r="I412" i="3"/>
  <c r="D595" i="3"/>
  <c r="F595" i="3"/>
  <c r="F594" i="3"/>
  <c r="E571" i="3"/>
  <c r="F562" i="3"/>
  <c r="E556" i="3"/>
  <c r="E546" i="3"/>
  <c r="D537" i="3"/>
  <c r="C531" i="3"/>
  <c r="D524" i="3"/>
  <c r="J512" i="3"/>
  <c r="J502" i="3"/>
  <c r="J493" i="3"/>
  <c r="J457" i="3"/>
  <c r="H437" i="3"/>
  <c r="H428" i="3"/>
  <c r="J429" i="3"/>
  <c r="K429" i="3"/>
  <c r="K431" i="3"/>
  <c r="J432" i="3"/>
  <c r="J428" i="3"/>
  <c r="H430" i="3"/>
  <c r="J430" i="3"/>
  <c r="H431" i="3"/>
  <c r="J431" i="3"/>
  <c r="I432" i="3"/>
  <c r="K432" i="3"/>
  <c r="F419" i="3"/>
  <c r="D420" i="3"/>
  <c r="F421" i="3"/>
  <c r="C422" i="3"/>
  <c r="E422" i="3"/>
  <c r="F422" i="3"/>
  <c r="C418" i="3"/>
  <c r="E418" i="3"/>
  <c r="F418" i="3"/>
  <c r="C419" i="3"/>
  <c r="D419" i="3"/>
  <c r="E419" i="3"/>
  <c r="C420" i="3"/>
  <c r="E420" i="3"/>
  <c r="E421" i="3"/>
  <c r="E737" i="3"/>
  <c r="F703" i="3"/>
  <c r="F672" i="3"/>
  <c r="K660" i="3"/>
  <c r="H657" i="3"/>
  <c r="K622" i="3"/>
  <c r="F618" i="3"/>
  <c r="C612" i="3"/>
  <c r="C571" i="3"/>
  <c r="D561" i="3"/>
  <c r="F555" i="3"/>
  <c r="F545" i="3"/>
  <c r="E536" i="3"/>
  <c r="E530" i="3"/>
  <c r="K511" i="3"/>
  <c r="J501" i="3"/>
  <c r="K481" i="3"/>
  <c r="H456" i="3"/>
  <c r="H436" i="3"/>
  <c r="F544" i="3"/>
  <c r="J511" i="3"/>
  <c r="H494" i="3"/>
  <c r="H497" i="3"/>
  <c r="J497" i="3"/>
  <c r="K497" i="3"/>
  <c r="I494" i="3"/>
  <c r="I495" i="3"/>
  <c r="K495" i="3"/>
  <c r="J496" i="3"/>
  <c r="I481" i="3"/>
  <c r="K455" i="3"/>
  <c r="K434" i="3"/>
  <c r="D618" i="3"/>
  <c r="E611" i="3"/>
  <c r="D570" i="3"/>
  <c r="E560" i="3"/>
  <c r="D544" i="3"/>
  <c r="C525" i="3"/>
  <c r="D525" i="3"/>
  <c r="E525" i="3"/>
  <c r="D526" i="3"/>
  <c r="D523" i="3"/>
  <c r="E523" i="3"/>
  <c r="E524" i="3"/>
  <c r="J510" i="3"/>
  <c r="K500" i="3"/>
  <c r="E497" i="3"/>
  <c r="H481" i="3"/>
  <c r="K461" i="3"/>
  <c r="H455" i="3"/>
  <c r="H434" i="3"/>
  <c r="F671" i="3"/>
  <c r="I656" i="3"/>
  <c r="J634" i="3"/>
  <c r="J633" i="3"/>
  <c r="C611" i="3"/>
  <c r="D607" i="3"/>
  <c r="J587" i="3"/>
  <c r="C570" i="3"/>
  <c r="D560" i="3"/>
  <c r="C555" i="3"/>
  <c r="C544" i="3"/>
  <c r="F535" i="3"/>
  <c r="F529" i="3"/>
  <c r="K522" i="3"/>
  <c r="H510" i="3"/>
  <c r="J500" i="3"/>
  <c r="C497" i="3"/>
  <c r="K480" i="3"/>
  <c r="F472" i="3"/>
  <c r="I461" i="3"/>
  <c r="J454" i="3"/>
  <c r="K433" i="3"/>
  <c r="F619" i="3"/>
  <c r="C621" i="3"/>
  <c r="F610" i="3"/>
  <c r="C607" i="3"/>
  <c r="I587" i="3"/>
  <c r="F569" i="3"/>
  <c r="C560" i="3"/>
  <c r="E554" i="3"/>
  <c r="F543" i="3"/>
  <c r="C535" i="3"/>
  <c r="H522" i="3"/>
  <c r="K509" i="3"/>
  <c r="I499" i="3"/>
  <c r="F496" i="3"/>
  <c r="J480" i="3"/>
  <c r="D472" i="3"/>
  <c r="H461" i="3"/>
  <c r="J433" i="3"/>
  <c r="I509" i="3"/>
  <c r="I480" i="3"/>
  <c r="K460" i="3"/>
  <c r="J456" i="3"/>
  <c r="H453" i="3"/>
  <c r="J453" i="3"/>
  <c r="K453" i="3"/>
  <c r="I453" i="3"/>
  <c r="I454" i="3"/>
  <c r="K454" i="3"/>
  <c r="I455" i="3"/>
  <c r="J455" i="3"/>
  <c r="I456" i="3"/>
  <c r="K456" i="3"/>
  <c r="H457" i="3"/>
  <c r="I434" i="3"/>
  <c r="H435" i="3"/>
  <c r="J435" i="3"/>
  <c r="K435" i="3"/>
  <c r="I433" i="3"/>
  <c r="J434" i="3"/>
  <c r="I435" i="3"/>
  <c r="I436" i="3"/>
  <c r="K436" i="3"/>
  <c r="I437" i="3"/>
  <c r="J437" i="3"/>
  <c r="K437" i="3"/>
  <c r="F546" i="3"/>
  <c r="C545" i="3"/>
  <c r="D545" i="3"/>
  <c r="E545" i="3"/>
  <c r="D546" i="3"/>
  <c r="D543" i="3"/>
  <c r="E544" i="3"/>
  <c r="D531" i="3"/>
  <c r="F532" i="3"/>
  <c r="C528" i="3"/>
  <c r="D528" i="3"/>
  <c r="E528" i="3"/>
  <c r="D529" i="3"/>
  <c r="D532" i="3"/>
  <c r="J520" i="3"/>
  <c r="E494" i="3"/>
  <c r="J479" i="3"/>
  <c r="C471" i="3"/>
  <c r="I459" i="3"/>
  <c r="C457" i="3"/>
  <c r="K440" i="3"/>
  <c r="H508" i="3"/>
  <c r="J509" i="3"/>
  <c r="K510" i="3"/>
  <c r="H511" i="3"/>
  <c r="I511" i="3"/>
  <c r="H512" i="3"/>
  <c r="K508" i="3"/>
  <c r="H509" i="3"/>
  <c r="I510" i="3"/>
  <c r="J499" i="3"/>
  <c r="H500" i="3"/>
  <c r="I500" i="3"/>
  <c r="H498" i="3"/>
  <c r="H499" i="3"/>
  <c r="K499" i="3"/>
  <c r="H501" i="3"/>
  <c r="H502" i="3"/>
  <c r="I502" i="3"/>
  <c r="D470" i="3"/>
  <c r="F456" i="3"/>
  <c r="I440" i="3"/>
  <c r="J478" i="3"/>
  <c r="J481" i="3"/>
  <c r="H482" i="3"/>
  <c r="I482" i="3"/>
  <c r="K478" i="3"/>
  <c r="H479" i="3"/>
  <c r="I479" i="3"/>
  <c r="H480" i="3"/>
  <c r="J482" i="3"/>
  <c r="H478" i="3"/>
  <c r="H459" i="3"/>
  <c r="J460" i="3"/>
  <c r="K462" i="3"/>
  <c r="H462" i="3"/>
  <c r="I462" i="3"/>
  <c r="J462" i="3"/>
  <c r="H458" i="3"/>
  <c r="J458" i="3"/>
  <c r="K458" i="3"/>
  <c r="K459" i="3"/>
  <c r="H460" i="3"/>
  <c r="I460" i="3"/>
  <c r="J461" i="3"/>
  <c r="D456" i="3"/>
  <c r="K439" i="3"/>
  <c r="J658" i="3"/>
  <c r="K659" i="3"/>
  <c r="H662" i="3"/>
  <c r="I654" i="3"/>
  <c r="D632" i="3"/>
  <c r="I616" i="3"/>
  <c r="D605" i="3"/>
  <c r="D533" i="3"/>
  <c r="F497" i="3"/>
  <c r="D494" i="3"/>
  <c r="F494" i="3"/>
  <c r="C495" i="3"/>
  <c r="C496" i="3"/>
  <c r="D496" i="3"/>
  <c r="E496" i="3"/>
  <c r="D497" i="3"/>
  <c r="D493" i="3"/>
  <c r="E493" i="3"/>
  <c r="F493" i="3"/>
  <c r="E495" i="3"/>
  <c r="E469" i="3"/>
  <c r="C456" i="3"/>
  <c r="I439" i="3"/>
  <c r="D562" i="3"/>
  <c r="E561" i="3"/>
  <c r="F561" i="3"/>
  <c r="C562" i="3"/>
  <c r="F558" i="3"/>
  <c r="F559" i="3"/>
  <c r="C561" i="3"/>
  <c r="F554" i="3"/>
  <c r="C556" i="3"/>
  <c r="C557" i="3"/>
  <c r="H547" i="3"/>
  <c r="I519" i="3"/>
  <c r="F511" i="3"/>
  <c r="C469" i="3"/>
  <c r="E455" i="3"/>
  <c r="H439" i="3"/>
  <c r="F570" i="3"/>
  <c r="C572" i="3"/>
  <c r="J557" i="3"/>
  <c r="F533" i="3"/>
  <c r="D535" i="3"/>
  <c r="E535" i="3"/>
  <c r="F536" i="3"/>
  <c r="F537" i="3"/>
  <c r="H519" i="3"/>
  <c r="D511" i="3"/>
  <c r="C454" i="3"/>
  <c r="H441" i="3"/>
  <c r="J442" i="3"/>
  <c r="K442" i="3"/>
  <c r="H438" i="3"/>
  <c r="I438" i="3"/>
  <c r="J438" i="3"/>
  <c r="J439" i="3"/>
  <c r="H440" i="3"/>
  <c r="J440" i="3"/>
  <c r="I441" i="3"/>
  <c r="K441" i="3"/>
  <c r="H442" i="3"/>
  <c r="I442" i="3"/>
  <c r="D611" i="3"/>
  <c r="C608" i="3"/>
  <c r="D610" i="3"/>
  <c r="C604" i="3"/>
  <c r="E597" i="3"/>
  <c r="H580" i="3"/>
  <c r="H557" i="3"/>
  <c r="J518" i="3"/>
  <c r="D469" i="3"/>
  <c r="F470" i="3"/>
  <c r="C468" i="3"/>
  <c r="F468" i="3"/>
  <c r="C470" i="3"/>
  <c r="E470" i="3"/>
  <c r="D471" i="3"/>
  <c r="F471" i="3"/>
  <c r="E472" i="3"/>
  <c r="H705" i="3"/>
  <c r="I706" i="3"/>
  <c r="C631" i="3"/>
  <c r="K614" i="3"/>
  <c r="F603" i="3"/>
  <c r="D597" i="3"/>
  <c r="J579" i="3"/>
  <c r="K556" i="3"/>
  <c r="C510" i="3"/>
  <c r="F453" i="3"/>
  <c r="D455" i="3"/>
  <c r="E457" i="3"/>
  <c r="D454" i="3"/>
  <c r="E454" i="3"/>
  <c r="F454" i="3"/>
  <c r="C455" i="3"/>
  <c r="F455" i="3"/>
  <c r="E456" i="3"/>
  <c r="F457" i="3"/>
  <c r="E453" i="3"/>
  <c r="H656" i="3"/>
  <c r="I657" i="3"/>
  <c r="F630" i="3"/>
  <c r="J614" i="3"/>
  <c r="E603" i="3"/>
  <c r="C597" i="3"/>
  <c r="J556" i="3"/>
  <c r="H521" i="3"/>
  <c r="J522" i="3"/>
  <c r="H518" i="3"/>
  <c r="K519" i="3"/>
  <c r="K520" i="3"/>
  <c r="J521" i="3"/>
  <c r="I522" i="3"/>
  <c r="E509" i="3"/>
  <c r="F668" i="3"/>
  <c r="C670" i="3"/>
  <c r="D672" i="3"/>
  <c r="K637" i="3"/>
  <c r="E630" i="3"/>
  <c r="H619" i="3"/>
  <c r="J622" i="3"/>
  <c r="H618" i="3"/>
  <c r="I614" i="3"/>
  <c r="D603" i="3"/>
  <c r="F596" i="3"/>
  <c r="H579" i="3"/>
  <c r="K565" i="3"/>
  <c r="I556" i="3"/>
  <c r="H545" i="3"/>
  <c r="F522" i="3"/>
  <c r="D509" i="3"/>
  <c r="D707" i="3"/>
  <c r="J637" i="3"/>
  <c r="D630" i="3"/>
  <c r="F622" i="3"/>
  <c r="H614" i="3"/>
  <c r="E596" i="3"/>
  <c r="H585" i="3"/>
  <c r="I585" i="3"/>
  <c r="J585" i="3"/>
  <c r="J584" i="3"/>
  <c r="K578" i="3"/>
  <c r="J565" i="3"/>
  <c r="H556" i="3"/>
  <c r="K544" i="3"/>
  <c r="F521" i="3"/>
  <c r="C509" i="3"/>
  <c r="H375" i="3"/>
  <c r="C630" i="3"/>
  <c r="E622" i="3"/>
  <c r="K613" i="3"/>
  <c r="D604" i="3"/>
  <c r="E605" i="3"/>
  <c r="F607" i="3"/>
  <c r="D596" i="3"/>
  <c r="H565" i="3"/>
  <c r="K555" i="3"/>
  <c r="J544" i="3"/>
  <c r="D521" i="3"/>
  <c r="F508" i="3"/>
  <c r="J412" i="3"/>
  <c r="J555" i="3"/>
  <c r="C521" i="3"/>
  <c r="H412" i="3"/>
  <c r="H376" i="3"/>
  <c r="J376" i="3"/>
  <c r="K377" i="3"/>
  <c r="H373" i="3"/>
  <c r="J373" i="3"/>
  <c r="K373" i="3"/>
  <c r="I373" i="3"/>
  <c r="H374" i="3"/>
  <c r="I374" i="3"/>
  <c r="K374" i="3"/>
  <c r="I375" i="3"/>
  <c r="J375" i="3"/>
  <c r="K375" i="3"/>
  <c r="I376" i="3"/>
  <c r="K376" i="3"/>
  <c r="H377" i="3"/>
  <c r="I377" i="3"/>
  <c r="J377" i="3"/>
  <c r="E706" i="3"/>
  <c r="E629" i="3"/>
  <c r="C622" i="3"/>
  <c r="E595" i="3"/>
  <c r="J582" i="3"/>
  <c r="K582" i="3"/>
  <c r="J578" i="3"/>
  <c r="K579" i="3"/>
  <c r="H582" i="3"/>
  <c r="J564" i="3"/>
  <c r="I555" i="3"/>
  <c r="K543" i="3"/>
  <c r="F527" i="3"/>
  <c r="F520" i="3"/>
  <c r="I497" i="3"/>
  <c r="H411" i="3"/>
  <c r="J616" i="3"/>
  <c r="I613" i="3"/>
  <c r="J615" i="3"/>
  <c r="C595" i="3"/>
  <c r="K554" i="3"/>
  <c r="E527" i="3"/>
  <c r="C520" i="3"/>
  <c r="F509" i="3"/>
  <c r="D510" i="3"/>
  <c r="D508" i="3"/>
  <c r="E510" i="3"/>
  <c r="E511" i="3"/>
  <c r="C512" i="3"/>
  <c r="F512" i="3"/>
  <c r="K496" i="3"/>
  <c r="J410" i="3"/>
  <c r="E387" i="3"/>
  <c r="C706" i="3"/>
  <c r="I636" i="3"/>
  <c r="E621" i="3"/>
  <c r="E594" i="3"/>
  <c r="D527" i="3"/>
  <c r="E519" i="3"/>
  <c r="I496" i="3"/>
  <c r="H432" i="3"/>
  <c r="K409" i="3"/>
  <c r="C387" i="3"/>
  <c r="H268" i="3"/>
  <c r="J268" i="3"/>
  <c r="H269" i="3"/>
  <c r="J269" i="3"/>
  <c r="H270" i="3"/>
  <c r="H271" i="3"/>
  <c r="I268" i="3"/>
  <c r="I269" i="3"/>
  <c r="K269" i="3"/>
  <c r="I270" i="3"/>
  <c r="J270" i="3"/>
  <c r="K270" i="3"/>
  <c r="I271" i="3"/>
  <c r="K271" i="3"/>
  <c r="H272" i="3"/>
  <c r="I272" i="3"/>
  <c r="J272" i="3"/>
  <c r="K272" i="3"/>
  <c r="K268" i="3"/>
  <c r="J271" i="3"/>
  <c r="J554" i="3"/>
  <c r="J553" i="3"/>
  <c r="K553" i="3"/>
  <c r="H554" i="3"/>
  <c r="H555" i="3"/>
  <c r="K557" i="3"/>
  <c r="H553" i="3"/>
  <c r="H544" i="3"/>
  <c r="I545" i="3"/>
  <c r="I546" i="3"/>
  <c r="J547" i="3"/>
  <c r="F526" i="3"/>
  <c r="F518" i="3"/>
  <c r="J495" i="3"/>
  <c r="K430" i="3"/>
  <c r="H409" i="3"/>
  <c r="D385" i="3"/>
  <c r="D629" i="3"/>
  <c r="F632" i="3"/>
  <c r="D628" i="3"/>
  <c r="E620" i="3"/>
  <c r="F593" i="3"/>
  <c r="F572" i="3"/>
  <c r="H567" i="3"/>
  <c r="I567" i="3"/>
  <c r="J567" i="3"/>
  <c r="H563" i="3"/>
  <c r="I564" i="3"/>
  <c r="I565" i="3"/>
  <c r="J566" i="3"/>
  <c r="F557" i="3"/>
  <c r="F547" i="3"/>
  <c r="E532" i="3"/>
  <c r="E526" i="3"/>
  <c r="E518" i="3"/>
  <c r="H495" i="3"/>
  <c r="I430" i="3"/>
  <c r="D422" i="3"/>
  <c r="J408" i="3"/>
  <c r="E383" i="3"/>
  <c r="H350" i="3"/>
  <c r="J348" i="3"/>
  <c r="K348" i="3"/>
  <c r="H349" i="3"/>
  <c r="I350" i="3"/>
  <c r="I351" i="3"/>
  <c r="H352" i="3"/>
  <c r="J352" i="3"/>
  <c r="K352" i="3"/>
  <c r="K318" i="3"/>
  <c r="D309" i="3"/>
  <c r="F309" i="3"/>
  <c r="D310" i="3"/>
  <c r="D311" i="3"/>
  <c r="D312" i="3"/>
  <c r="C308" i="3"/>
  <c r="D308" i="3"/>
  <c r="E308" i="3"/>
  <c r="C309" i="3"/>
  <c r="E310" i="3"/>
  <c r="F310" i="3"/>
  <c r="C311" i="3"/>
  <c r="E312" i="3"/>
  <c r="K256" i="3"/>
  <c r="D641" i="3"/>
  <c r="H569" i="3"/>
  <c r="K533" i="3"/>
  <c r="K530" i="3"/>
  <c r="K527" i="3"/>
  <c r="D499" i="3"/>
  <c r="C491" i="3"/>
  <c r="D487" i="3"/>
  <c r="K465" i="3"/>
  <c r="F444" i="3"/>
  <c r="F430" i="3"/>
  <c r="D416" i="3"/>
  <c r="E410" i="3"/>
  <c r="C405" i="3"/>
  <c r="E388" i="3"/>
  <c r="K361" i="3"/>
  <c r="H355" i="3"/>
  <c r="D393" i="3"/>
  <c r="E393" i="3"/>
  <c r="E394" i="3"/>
  <c r="E395" i="3"/>
  <c r="D396" i="3"/>
  <c r="F396" i="3"/>
  <c r="C397" i="3"/>
  <c r="J382" i="3"/>
  <c r="I361" i="3"/>
  <c r="H253" i="3"/>
  <c r="J253" i="3"/>
  <c r="H254" i="3"/>
  <c r="J254" i="3"/>
  <c r="H255" i="3"/>
  <c r="J255" i="3"/>
  <c r="K253" i="3"/>
  <c r="K254" i="3"/>
  <c r="I255" i="3"/>
  <c r="K255" i="3"/>
  <c r="H256" i="3"/>
  <c r="I256" i="3"/>
  <c r="J256" i="3"/>
  <c r="H257" i="3"/>
  <c r="I257" i="3"/>
  <c r="J257" i="3"/>
  <c r="K257" i="3"/>
  <c r="F388" i="3"/>
  <c r="D389" i="3"/>
  <c r="F390" i="3"/>
  <c r="C391" i="3"/>
  <c r="C392" i="3"/>
  <c r="I382" i="3"/>
  <c r="K360" i="3"/>
  <c r="H319" i="3"/>
  <c r="H320" i="3"/>
  <c r="I319" i="3"/>
  <c r="K319" i="3"/>
  <c r="I320" i="3"/>
  <c r="J320" i="3"/>
  <c r="H321" i="3"/>
  <c r="K321" i="3"/>
  <c r="H322" i="3"/>
  <c r="I322" i="3"/>
  <c r="K529" i="3"/>
  <c r="K526" i="3"/>
  <c r="D498" i="3"/>
  <c r="C486" i="3"/>
  <c r="J464" i="3"/>
  <c r="E443" i="3"/>
  <c r="F428" i="3"/>
  <c r="F401" i="3"/>
  <c r="D402" i="3"/>
  <c r="C398" i="3"/>
  <c r="F398" i="3"/>
  <c r="D399" i="3"/>
  <c r="E399" i="3"/>
  <c r="H382" i="3"/>
  <c r="H367" i="3"/>
  <c r="I360" i="3"/>
  <c r="J353" i="3"/>
  <c r="D340" i="3"/>
  <c r="D342" i="3"/>
  <c r="C338" i="3"/>
  <c r="D338" i="3"/>
  <c r="E338" i="3"/>
  <c r="F339" i="3"/>
  <c r="C340" i="3"/>
  <c r="E340" i="3"/>
  <c r="E341" i="3"/>
  <c r="C342" i="3"/>
  <c r="F342" i="3"/>
  <c r="K327" i="3"/>
  <c r="E322" i="3"/>
  <c r="K562" i="3"/>
  <c r="J529" i="3"/>
  <c r="J526" i="3"/>
  <c r="F485" i="3"/>
  <c r="J474" i="3"/>
  <c r="H476" i="3"/>
  <c r="I464" i="3"/>
  <c r="D443" i="3"/>
  <c r="E428" i="3"/>
  <c r="E414" i="3"/>
  <c r="K397" i="3"/>
  <c r="J381" i="3"/>
  <c r="K366" i="3"/>
  <c r="K359" i="3"/>
  <c r="J337" i="3"/>
  <c r="H327" i="3"/>
  <c r="E321" i="3"/>
  <c r="D500" i="3"/>
  <c r="F501" i="3"/>
  <c r="E485" i="3"/>
  <c r="F477" i="3"/>
  <c r="H464" i="3"/>
  <c r="D428" i="3"/>
  <c r="J397" i="3"/>
  <c r="I381" i="3"/>
  <c r="J359" i="3"/>
  <c r="I357" i="3"/>
  <c r="K357" i="3"/>
  <c r="H353" i="3"/>
  <c r="H354" i="3"/>
  <c r="K354" i="3"/>
  <c r="I355" i="3"/>
  <c r="J355" i="3"/>
  <c r="I337" i="3"/>
  <c r="J326" i="3"/>
  <c r="C321" i="3"/>
  <c r="E444" i="3"/>
  <c r="D445" i="3"/>
  <c r="F445" i="3"/>
  <c r="C446" i="3"/>
  <c r="D404" i="3"/>
  <c r="F404" i="3"/>
  <c r="D406" i="3"/>
  <c r="E406" i="3"/>
  <c r="E407" i="3"/>
  <c r="H397" i="3"/>
  <c r="H381" i="3"/>
  <c r="H366" i="3"/>
  <c r="I359" i="3"/>
  <c r="E357" i="3"/>
  <c r="H337" i="3"/>
  <c r="I326" i="3"/>
  <c r="F320" i="3"/>
  <c r="F432" i="3"/>
  <c r="C429" i="3"/>
  <c r="F429" i="3"/>
  <c r="D430" i="3"/>
  <c r="E430" i="3"/>
  <c r="D413" i="3"/>
  <c r="F408" i="3"/>
  <c r="C409" i="3"/>
  <c r="C410" i="3"/>
  <c r="C411" i="3"/>
  <c r="F411" i="3"/>
  <c r="D412" i="3"/>
  <c r="E412" i="3"/>
  <c r="K396" i="3"/>
  <c r="H380" i="3"/>
  <c r="K365" i="3"/>
  <c r="H359" i="3"/>
  <c r="D357" i="3"/>
  <c r="K336" i="3"/>
  <c r="H326" i="3"/>
  <c r="D320" i="3"/>
  <c r="E667" i="3"/>
  <c r="C639" i="3"/>
  <c r="K592" i="3"/>
  <c r="E587" i="3"/>
  <c r="K561" i="3"/>
  <c r="J528" i="3"/>
  <c r="J525" i="3"/>
  <c r="E484" i="3"/>
  <c r="F480" i="3"/>
  <c r="E476" i="3"/>
  <c r="K446" i="3"/>
  <c r="K407" i="3"/>
  <c r="J396" i="3"/>
  <c r="K379" i="3"/>
  <c r="J365" i="3"/>
  <c r="K358" i="3"/>
  <c r="D356" i="3"/>
  <c r="J336" i="3"/>
  <c r="H325" i="3"/>
  <c r="F319" i="3"/>
  <c r="K262" i="3"/>
  <c r="K202" i="3"/>
  <c r="H463" i="3"/>
  <c r="I465" i="3"/>
  <c r="H466" i="3"/>
  <c r="J466" i="3"/>
  <c r="K466" i="3"/>
  <c r="J446" i="3"/>
  <c r="D417" i="3"/>
  <c r="F417" i="3"/>
  <c r="E413" i="3"/>
  <c r="D414" i="3"/>
  <c r="F414" i="3"/>
  <c r="C415" i="3"/>
  <c r="I407" i="3"/>
  <c r="K395" i="3"/>
  <c r="J379" i="3"/>
  <c r="J364" i="3"/>
  <c r="C356" i="3"/>
  <c r="I336" i="3"/>
  <c r="K324" i="3"/>
  <c r="D319" i="3"/>
  <c r="I261" i="3"/>
  <c r="H360" i="3"/>
  <c r="J360" i="3"/>
  <c r="H361" i="3"/>
  <c r="I362" i="3"/>
  <c r="J362" i="3"/>
  <c r="K362" i="3"/>
  <c r="H358" i="3"/>
  <c r="I358" i="3"/>
  <c r="F355" i="3"/>
  <c r="J335" i="3"/>
  <c r="I324" i="3"/>
  <c r="H201" i="3"/>
  <c r="J201" i="3"/>
  <c r="H202" i="3"/>
  <c r="J202" i="3"/>
  <c r="J198" i="3"/>
  <c r="H199" i="3"/>
  <c r="J199" i="3"/>
  <c r="H200" i="3"/>
  <c r="J200" i="3"/>
  <c r="I198" i="3"/>
  <c r="K198" i="3"/>
  <c r="I199" i="3"/>
  <c r="K199" i="3"/>
  <c r="I200" i="3"/>
  <c r="K200" i="3"/>
  <c r="I201" i="3"/>
  <c r="K201" i="3"/>
  <c r="I202" i="3"/>
  <c r="J524" i="3"/>
  <c r="F488" i="3"/>
  <c r="F491" i="3"/>
  <c r="D492" i="3"/>
  <c r="E492" i="3"/>
  <c r="F483" i="3"/>
  <c r="C480" i="3"/>
  <c r="E475" i="3"/>
  <c r="E467" i="3"/>
  <c r="H446" i="3"/>
  <c r="J406" i="3"/>
  <c r="I395" i="3"/>
  <c r="K378" i="3"/>
  <c r="H364" i="3"/>
  <c r="E355" i="3"/>
  <c r="H335" i="3"/>
  <c r="E307" i="3"/>
  <c r="H259" i="3"/>
  <c r="I244" i="3"/>
  <c r="J327" i="3"/>
  <c r="H323" i="3"/>
  <c r="J323" i="3"/>
  <c r="K323" i="3"/>
  <c r="H324" i="3"/>
  <c r="J324" i="3"/>
  <c r="I325" i="3"/>
  <c r="J325" i="3"/>
  <c r="K325" i="3"/>
  <c r="K326" i="3"/>
  <c r="I327" i="3"/>
  <c r="D322" i="3"/>
  <c r="F322" i="3"/>
  <c r="C318" i="3"/>
  <c r="D318" i="3"/>
  <c r="E318" i="3"/>
  <c r="E319" i="3"/>
  <c r="C320" i="3"/>
  <c r="E320" i="3"/>
  <c r="D321" i="3"/>
  <c r="F321" i="3"/>
  <c r="C322" i="3"/>
  <c r="C307" i="3"/>
  <c r="K277" i="3"/>
  <c r="K258" i="3"/>
  <c r="K243" i="3"/>
  <c r="D617" i="3"/>
  <c r="F601" i="3"/>
  <c r="J591" i="3"/>
  <c r="C552" i="3"/>
  <c r="I487" i="3"/>
  <c r="C475" i="3"/>
  <c r="C467" i="3"/>
  <c r="J445" i="3"/>
  <c r="I417" i="3"/>
  <c r="H406" i="3"/>
  <c r="K394" i="3"/>
  <c r="C354" i="3"/>
  <c r="H347" i="3"/>
  <c r="J342" i="3"/>
  <c r="H334" i="3"/>
  <c r="E327" i="3"/>
  <c r="K317" i="3"/>
  <c r="F305" i="3"/>
  <c r="H277" i="3"/>
  <c r="J258" i="3"/>
  <c r="J243" i="3"/>
  <c r="J378" i="3"/>
  <c r="H379" i="3"/>
  <c r="I380" i="3"/>
  <c r="J380" i="3"/>
  <c r="K380" i="3"/>
  <c r="K381" i="3"/>
  <c r="K382" i="3"/>
  <c r="H363" i="3"/>
  <c r="J363" i="3"/>
  <c r="K364" i="3"/>
  <c r="H365" i="3"/>
  <c r="I365" i="3"/>
  <c r="I366" i="3"/>
  <c r="I367" i="3"/>
  <c r="F353" i="3"/>
  <c r="K346" i="3"/>
  <c r="I342" i="3"/>
  <c r="J333" i="3"/>
  <c r="D327" i="3"/>
  <c r="H317" i="3"/>
  <c r="E305" i="3"/>
  <c r="C291" i="3"/>
  <c r="K275" i="3"/>
  <c r="I243" i="3"/>
  <c r="F484" i="3"/>
  <c r="D486" i="3"/>
  <c r="E474" i="3"/>
  <c r="D466" i="3"/>
  <c r="J405" i="3"/>
  <c r="K393" i="3"/>
  <c r="E353" i="3"/>
  <c r="J346" i="3"/>
  <c r="H342" i="3"/>
  <c r="C305" i="3"/>
  <c r="H258" i="3"/>
  <c r="J262" i="3"/>
  <c r="I259" i="3"/>
  <c r="K259" i="3"/>
  <c r="H260" i="3"/>
  <c r="I260" i="3"/>
  <c r="J260" i="3"/>
  <c r="K260" i="3"/>
  <c r="H261" i="3"/>
  <c r="J261" i="3"/>
  <c r="K261" i="3"/>
  <c r="H262" i="3"/>
  <c r="I262" i="3"/>
  <c r="J334" i="3"/>
  <c r="K337" i="3"/>
  <c r="I333" i="3"/>
  <c r="K333" i="3"/>
  <c r="I334" i="3"/>
  <c r="I335" i="3"/>
  <c r="K335" i="3"/>
  <c r="H336" i="3"/>
  <c r="C304" i="3"/>
  <c r="J247" i="3"/>
  <c r="H245" i="3"/>
  <c r="H247" i="3"/>
  <c r="H244" i="3"/>
  <c r="J244" i="3"/>
  <c r="K244" i="3"/>
  <c r="I245" i="3"/>
  <c r="J245" i="3"/>
  <c r="K245" i="3"/>
  <c r="H246" i="3"/>
  <c r="J246" i="3"/>
  <c r="K246" i="3"/>
  <c r="I247" i="3"/>
  <c r="K247" i="3"/>
  <c r="K154" i="3"/>
  <c r="J523" i="3"/>
  <c r="H525" i="3"/>
  <c r="D482" i="3"/>
  <c r="F478" i="3"/>
  <c r="D479" i="3"/>
  <c r="E479" i="3"/>
  <c r="F465" i="3"/>
  <c r="K415" i="3"/>
  <c r="H405" i="3"/>
  <c r="C367" i="3"/>
  <c r="I345" i="3"/>
  <c r="J340" i="3"/>
  <c r="D326" i="3"/>
  <c r="K314" i="3"/>
  <c r="E303" i="3"/>
  <c r="C290" i="3"/>
  <c r="I154" i="3"/>
  <c r="F357" i="3"/>
  <c r="D354" i="3"/>
  <c r="F354" i="3"/>
  <c r="C355" i="3"/>
  <c r="D355" i="3"/>
  <c r="E356" i="3"/>
  <c r="F356" i="3"/>
  <c r="C357" i="3"/>
  <c r="H345" i="3"/>
  <c r="I340" i="3"/>
  <c r="D303" i="3"/>
  <c r="J273" i="3"/>
  <c r="K273" i="3"/>
  <c r="I274" i="3"/>
  <c r="J274" i="3"/>
  <c r="K274" i="3"/>
  <c r="H275" i="3"/>
  <c r="I275" i="3"/>
  <c r="J275" i="3"/>
  <c r="H276" i="3"/>
  <c r="I276" i="3"/>
  <c r="J276" i="3"/>
  <c r="K276" i="3"/>
  <c r="I277" i="3"/>
  <c r="J277" i="3"/>
  <c r="K153" i="3"/>
  <c r="H394" i="3"/>
  <c r="J394" i="3"/>
  <c r="H396" i="3"/>
  <c r="I396" i="3"/>
  <c r="I397" i="3"/>
  <c r="F392" i="3"/>
  <c r="I352" i="3"/>
  <c r="K344" i="3"/>
  <c r="H340" i="3"/>
  <c r="J203" i="3"/>
  <c r="H204" i="3"/>
  <c r="J204" i="3"/>
  <c r="H205" i="3"/>
  <c r="J205" i="3"/>
  <c r="H206" i="3"/>
  <c r="J206" i="3"/>
  <c r="H207" i="3"/>
  <c r="J207" i="3"/>
  <c r="H203" i="3"/>
  <c r="K203" i="3"/>
  <c r="I204" i="3"/>
  <c r="K204" i="3"/>
  <c r="I205" i="3"/>
  <c r="K205" i="3"/>
  <c r="I206" i="3"/>
  <c r="K206" i="3"/>
  <c r="I207" i="3"/>
  <c r="K207" i="3"/>
  <c r="F306" i="3"/>
  <c r="D307" i="3"/>
  <c r="F307" i="3"/>
  <c r="F303" i="3"/>
  <c r="D304" i="3"/>
  <c r="E304" i="3"/>
  <c r="F304" i="3"/>
  <c r="D305" i="3"/>
  <c r="C306" i="3"/>
  <c r="D306" i="3"/>
  <c r="E306" i="3"/>
  <c r="J154" i="3"/>
  <c r="H155" i="3"/>
  <c r="J155" i="3"/>
  <c r="H156" i="3"/>
  <c r="J156" i="3"/>
  <c r="H157" i="3"/>
  <c r="J157" i="3"/>
  <c r="H153" i="3"/>
  <c r="J153" i="3"/>
  <c r="H154" i="3"/>
  <c r="I155" i="3"/>
  <c r="K155" i="3"/>
  <c r="I156" i="3"/>
  <c r="K156" i="3"/>
  <c r="I157" i="3"/>
  <c r="K157" i="3"/>
  <c r="D473" i="3"/>
  <c r="D476" i="3"/>
  <c r="F476" i="3"/>
  <c r="C477" i="3"/>
  <c r="F464" i="3"/>
  <c r="J443" i="3"/>
  <c r="H445" i="3"/>
  <c r="I445" i="3"/>
  <c r="I447" i="3"/>
  <c r="F402" i="3"/>
  <c r="E397" i="3"/>
  <c r="D392" i="3"/>
  <c r="E365" i="3"/>
  <c r="J351" i="3"/>
  <c r="I343" i="3"/>
  <c r="J339" i="3"/>
  <c r="E288" i="3"/>
  <c r="K263" i="3"/>
  <c r="K251" i="3"/>
  <c r="H407" i="3"/>
  <c r="J407" i="3"/>
  <c r="I403" i="3"/>
  <c r="H404" i="3"/>
  <c r="J404" i="3"/>
  <c r="K404" i="3"/>
  <c r="E402" i="3"/>
  <c r="D397" i="3"/>
  <c r="F391" i="3"/>
  <c r="H351" i="3"/>
  <c r="I339" i="3"/>
  <c r="J314" i="3"/>
  <c r="H315" i="3"/>
  <c r="J316" i="3"/>
  <c r="J317" i="3"/>
  <c r="J315" i="3"/>
  <c r="H316" i="3"/>
  <c r="I316" i="3"/>
  <c r="K316" i="3"/>
  <c r="I317" i="3"/>
  <c r="H313" i="3"/>
  <c r="I313" i="3"/>
  <c r="I263" i="3"/>
  <c r="K248" i="3"/>
  <c r="J347" i="3"/>
  <c r="J343" i="3"/>
  <c r="H344" i="3"/>
  <c r="I344" i="3"/>
  <c r="J344" i="3"/>
  <c r="K345" i="3"/>
  <c r="H346" i="3"/>
  <c r="I346" i="3"/>
  <c r="I347" i="3"/>
  <c r="J338" i="3"/>
  <c r="F324" i="3"/>
  <c r="D325" i="3"/>
  <c r="F326" i="3"/>
  <c r="F327" i="3"/>
  <c r="C323" i="3"/>
  <c r="E323" i="3"/>
  <c r="C324" i="3"/>
  <c r="C325" i="3"/>
  <c r="F325" i="3"/>
  <c r="C326" i="3"/>
  <c r="F312" i="3"/>
  <c r="D291" i="3"/>
  <c r="F291" i="3"/>
  <c r="D292" i="3"/>
  <c r="F292" i="3"/>
  <c r="F290" i="3"/>
  <c r="E291" i="3"/>
  <c r="C292" i="3"/>
  <c r="E292" i="3"/>
  <c r="D288" i="3"/>
  <c r="F288" i="3"/>
  <c r="C289" i="3"/>
  <c r="I248" i="3"/>
  <c r="C549" i="3"/>
  <c r="J535" i="3"/>
  <c r="J532" i="3"/>
  <c r="D501" i="3"/>
  <c r="D447" i="3"/>
  <c r="E432" i="3"/>
  <c r="E401" i="3"/>
  <c r="C396" i="3"/>
  <c r="D391" i="3"/>
  <c r="J357" i="3"/>
  <c r="J350" i="3"/>
  <c r="K322" i="3"/>
  <c r="J265" i="3"/>
  <c r="H266" i="3"/>
  <c r="J266" i="3"/>
  <c r="H267" i="3"/>
  <c r="J267" i="3"/>
  <c r="H265" i="3"/>
  <c r="J263" i="3"/>
  <c r="H264" i="3"/>
  <c r="I264" i="3"/>
  <c r="J264" i="3"/>
  <c r="K264" i="3"/>
  <c r="I265" i="3"/>
  <c r="K265" i="3"/>
  <c r="K266" i="3"/>
  <c r="I267" i="3"/>
  <c r="K267" i="3"/>
  <c r="K340" i="3"/>
  <c r="I341" i="3"/>
  <c r="J341" i="3"/>
  <c r="K341" i="3"/>
  <c r="I338" i="3"/>
  <c r="K338" i="3"/>
  <c r="H339" i="3"/>
  <c r="H250" i="3"/>
  <c r="J250" i="3"/>
  <c r="H251" i="3"/>
  <c r="J251" i="3"/>
  <c r="H252" i="3"/>
  <c r="J252" i="3"/>
  <c r="J249" i="3"/>
  <c r="J248" i="3"/>
  <c r="H249" i="3"/>
  <c r="I249" i="3"/>
  <c r="K249" i="3"/>
  <c r="I250" i="3"/>
  <c r="K250" i="3"/>
  <c r="I251" i="3"/>
  <c r="I252" i="3"/>
  <c r="K252" i="3"/>
  <c r="F466" i="3"/>
  <c r="D463" i="3"/>
  <c r="F463" i="3"/>
  <c r="C464" i="3"/>
  <c r="F446" i="3"/>
  <c r="C432" i="3"/>
  <c r="H414" i="3"/>
  <c r="I414" i="3"/>
  <c r="I415" i="3"/>
  <c r="I416" i="3"/>
  <c r="H417" i="3"/>
  <c r="J417" i="3"/>
  <c r="K417" i="3"/>
  <c r="F412" i="3"/>
  <c r="F406" i="3"/>
  <c r="C401" i="3"/>
  <c r="D395" i="3"/>
  <c r="D390" i="3"/>
  <c r="F363" i="3"/>
  <c r="K356" i="3"/>
  <c r="J349" i="3"/>
  <c r="E342" i="3"/>
  <c r="J321" i="3"/>
  <c r="E311" i="3"/>
  <c r="H570" i="3"/>
  <c r="D548" i="3"/>
  <c r="K534" i="3"/>
  <c r="K531" i="3"/>
  <c r="E500" i="3"/>
  <c r="F492" i="3"/>
  <c r="I475" i="3"/>
  <c r="J467" i="3"/>
  <c r="E446" i="3"/>
  <c r="F431" i="3"/>
  <c r="E417" i="3"/>
  <c r="C412" i="3"/>
  <c r="C406" i="3"/>
  <c r="F400" i="3"/>
  <c r="C395" i="3"/>
  <c r="C390" i="3"/>
  <c r="D363" i="3"/>
  <c r="J356" i="3"/>
  <c r="I349" i="3"/>
  <c r="F341" i="3"/>
  <c r="I321" i="3"/>
  <c r="C310" i="3"/>
  <c r="K569" i="3"/>
  <c r="C548" i="3"/>
  <c r="J534" i="3"/>
  <c r="J531" i="3"/>
  <c r="C500" i="3"/>
  <c r="C492" i="3"/>
  <c r="J487" i="3"/>
  <c r="H484" i="3"/>
  <c r="J484" i="3"/>
  <c r="K484" i="3"/>
  <c r="H475" i="3"/>
  <c r="I467" i="3"/>
  <c r="D446" i="3"/>
  <c r="E431" i="3"/>
  <c r="C417" i="3"/>
  <c r="E411" i="3"/>
  <c r="F405" i="3"/>
  <c r="E400" i="3"/>
  <c r="F394" i="3"/>
  <c r="F389" i="3"/>
  <c r="I356" i="3"/>
  <c r="I348" i="3"/>
  <c r="D341" i="3"/>
  <c r="K320" i="3"/>
  <c r="E309" i="3"/>
  <c r="I534" i="3"/>
  <c r="F499" i="3"/>
  <c r="E491" i="3"/>
  <c r="F487" i="3"/>
  <c r="K474" i="3"/>
  <c r="H467" i="3"/>
  <c r="E445" i="3"/>
  <c r="D431" i="3"/>
  <c r="F416" i="3"/>
  <c r="D411" i="3"/>
  <c r="E405" i="3"/>
  <c r="D400" i="3"/>
  <c r="D394" i="3"/>
  <c r="E389" i="3"/>
  <c r="F367" i="3"/>
  <c r="E363" i="3"/>
  <c r="E364" i="3"/>
  <c r="D365" i="3"/>
  <c r="F365" i="3"/>
  <c r="C366" i="3"/>
  <c r="H356" i="3"/>
  <c r="H348" i="3"/>
  <c r="C341" i="3"/>
  <c r="J319" i="3"/>
  <c r="F308" i="3"/>
  <c r="J43" i="3"/>
  <c r="K43" i="3"/>
  <c r="H44" i="3"/>
  <c r="I44" i="3"/>
  <c r="J44" i="3"/>
  <c r="K44" i="3"/>
  <c r="H45" i="3"/>
  <c r="I45" i="3"/>
  <c r="J45" i="3"/>
  <c r="H46" i="3"/>
  <c r="I46" i="3"/>
  <c r="J46" i="3"/>
  <c r="K46" i="3"/>
  <c r="H47" i="3"/>
  <c r="I47" i="3"/>
  <c r="J47" i="3"/>
  <c r="K47" i="3"/>
  <c r="H43" i="3"/>
  <c r="J105" i="3"/>
  <c r="H106" i="3"/>
  <c r="J106" i="3"/>
  <c r="H107" i="3"/>
  <c r="J107" i="3"/>
  <c r="H103" i="3"/>
  <c r="J103" i="3"/>
  <c r="H104" i="3"/>
  <c r="J104" i="3"/>
  <c r="H105" i="3"/>
  <c r="H108" i="3"/>
  <c r="J108" i="3"/>
  <c r="H109" i="3"/>
  <c r="J109" i="3"/>
  <c r="H110" i="3"/>
  <c r="J110" i="3"/>
  <c r="H111" i="3"/>
  <c r="J111" i="3"/>
  <c r="H112" i="3"/>
  <c r="J112" i="3"/>
  <c r="I469" i="3"/>
  <c r="E461" i="3"/>
  <c r="I451" i="3"/>
  <c r="E448" i="3"/>
  <c r="C433" i="3"/>
  <c r="I420" i="3"/>
  <c r="I389" i="3"/>
  <c r="K386" i="3"/>
  <c r="E381" i="3"/>
  <c r="I371" i="3"/>
  <c r="E368" i="3"/>
  <c r="F349" i="3"/>
  <c r="K309" i="3"/>
  <c r="H306" i="3"/>
  <c r="I302" i="3"/>
  <c r="C276" i="3"/>
  <c r="K217" i="3"/>
  <c r="I210" i="3"/>
  <c r="K187" i="3"/>
  <c r="K179" i="3"/>
  <c r="I162" i="3"/>
  <c r="I141" i="3"/>
  <c r="I135" i="3"/>
  <c r="I117" i="3"/>
  <c r="F507" i="3"/>
  <c r="H469" i="3"/>
  <c r="H451" i="3"/>
  <c r="D448" i="3"/>
  <c r="F427" i="3"/>
  <c r="H420" i="3"/>
  <c r="H389" i="3"/>
  <c r="J386" i="3"/>
  <c r="H371" i="3"/>
  <c r="D368" i="3"/>
  <c r="E349" i="3"/>
  <c r="K332" i="3"/>
  <c r="J309" i="3"/>
  <c r="K305" i="3"/>
  <c r="K301" i="3"/>
  <c r="K297" i="3"/>
  <c r="F293" i="3"/>
  <c r="D294" i="3"/>
  <c r="F294" i="3"/>
  <c r="D295" i="3"/>
  <c r="F295" i="3"/>
  <c r="F296" i="3"/>
  <c r="E275" i="3"/>
  <c r="K222" i="3"/>
  <c r="I217" i="3"/>
  <c r="K209" i="3"/>
  <c r="I187" i="3"/>
  <c r="I179" i="3"/>
  <c r="K161" i="3"/>
  <c r="K140" i="3"/>
  <c r="K134" i="3"/>
  <c r="K116" i="3"/>
  <c r="H28" i="3"/>
  <c r="I28" i="3"/>
  <c r="J28" i="3"/>
  <c r="K28" i="3"/>
  <c r="H29" i="3"/>
  <c r="I29" i="3"/>
  <c r="J29" i="3"/>
  <c r="K29" i="3"/>
  <c r="H30" i="3"/>
  <c r="I30" i="3"/>
  <c r="J30" i="3"/>
  <c r="K30" i="3"/>
  <c r="H31" i="3"/>
  <c r="I31" i="3"/>
  <c r="J31" i="3"/>
  <c r="K31" i="3"/>
  <c r="H32" i="3"/>
  <c r="I32" i="3"/>
  <c r="J32" i="3"/>
  <c r="K32" i="3"/>
  <c r="J468" i="3"/>
  <c r="J450" i="3"/>
  <c r="F442" i="3"/>
  <c r="J419" i="3"/>
  <c r="J388" i="3"/>
  <c r="H386" i="3"/>
  <c r="J370" i="3"/>
  <c r="F362" i="3"/>
  <c r="C349" i="3"/>
  <c r="I332" i="3"/>
  <c r="H309" i="3"/>
  <c r="I305" i="3"/>
  <c r="I301" i="3"/>
  <c r="K296" i="3"/>
  <c r="J292" i="3"/>
  <c r="F274" i="3"/>
  <c r="K221" i="3"/>
  <c r="I216" i="3"/>
  <c r="I192" i="3"/>
  <c r="I186" i="3"/>
  <c r="K160" i="3"/>
  <c r="K139" i="3"/>
  <c r="K133" i="3"/>
  <c r="K115" i="3"/>
  <c r="H178" i="3"/>
  <c r="J178" i="3"/>
  <c r="H179" i="3"/>
  <c r="J179" i="3"/>
  <c r="H180" i="3"/>
  <c r="J180" i="3"/>
  <c r="H181" i="3"/>
  <c r="J181" i="3"/>
  <c r="H182" i="3"/>
  <c r="J182" i="3"/>
  <c r="I160" i="3"/>
  <c r="I139" i="3"/>
  <c r="I115" i="3"/>
  <c r="H208" i="3"/>
  <c r="J208" i="3"/>
  <c r="H209" i="3"/>
  <c r="J209" i="3"/>
  <c r="H210" i="3"/>
  <c r="J211" i="3"/>
  <c r="H212" i="3"/>
  <c r="J212" i="3"/>
  <c r="I191" i="3"/>
  <c r="K159" i="3"/>
  <c r="K138" i="3"/>
  <c r="J136" i="3"/>
  <c r="H137" i="3"/>
  <c r="J137" i="3"/>
  <c r="H133" i="3"/>
  <c r="J133" i="3"/>
  <c r="H134" i="3"/>
  <c r="J134" i="3"/>
  <c r="H135" i="3"/>
  <c r="J135" i="3"/>
  <c r="H136" i="3"/>
  <c r="K114" i="3"/>
  <c r="C442" i="3"/>
  <c r="K418" i="3"/>
  <c r="I385" i="3"/>
  <c r="E377" i="3"/>
  <c r="C362" i="3"/>
  <c r="D348" i="3"/>
  <c r="I331" i="3"/>
  <c r="I304" i="3"/>
  <c r="I300" i="3"/>
  <c r="K295" i="3"/>
  <c r="K291" i="3"/>
  <c r="K287" i="3"/>
  <c r="C274" i="3"/>
  <c r="I227" i="3"/>
  <c r="I220" i="3"/>
  <c r="I215" i="3"/>
  <c r="K190" i="3"/>
  <c r="K184" i="3"/>
  <c r="I159" i="3"/>
  <c r="K122" i="3"/>
  <c r="I114" i="3"/>
  <c r="K158" i="3"/>
  <c r="K147" i="3"/>
  <c r="H139" i="3"/>
  <c r="J139" i="3"/>
  <c r="H140" i="3"/>
  <c r="J140" i="3"/>
  <c r="H141" i="3"/>
  <c r="J141" i="3"/>
  <c r="H142" i="3"/>
  <c r="J142" i="3"/>
  <c r="H138" i="3"/>
  <c r="J138" i="3"/>
  <c r="K127" i="3"/>
  <c r="I122" i="3"/>
  <c r="K113" i="3"/>
  <c r="K330" i="3"/>
  <c r="H312" i="3"/>
  <c r="J312" i="3"/>
  <c r="K303" i="3"/>
  <c r="I299" i="3"/>
  <c r="I295" i="3"/>
  <c r="I291" i="3"/>
  <c r="I287" i="3"/>
  <c r="J226" i="3"/>
  <c r="I219" i="3"/>
  <c r="I214" i="3"/>
  <c r="K189" i="3"/>
  <c r="I147" i="3"/>
  <c r="I127" i="3"/>
  <c r="K121" i="3"/>
  <c r="H158" i="3"/>
  <c r="J158" i="3"/>
  <c r="H159" i="3"/>
  <c r="J159" i="3"/>
  <c r="H160" i="3"/>
  <c r="J160" i="3"/>
  <c r="H161" i="3"/>
  <c r="J161" i="3"/>
  <c r="H162" i="3"/>
  <c r="J162" i="3"/>
  <c r="K146" i="3"/>
  <c r="H113" i="3"/>
  <c r="J113" i="3"/>
  <c r="H114" i="3"/>
  <c r="J114" i="3"/>
  <c r="H115" i="3"/>
  <c r="J115" i="3"/>
  <c r="H116" i="3"/>
  <c r="J116" i="3"/>
  <c r="H117" i="3"/>
  <c r="J117" i="3"/>
  <c r="I384" i="3"/>
  <c r="E376" i="3"/>
  <c r="C361" i="3"/>
  <c r="I330" i="3"/>
  <c r="J298" i="3"/>
  <c r="K294" i="3"/>
  <c r="K290" i="3"/>
  <c r="I232" i="3"/>
  <c r="I218" i="3"/>
  <c r="K188" i="3"/>
  <c r="J185" i="3"/>
  <c r="H186" i="3"/>
  <c r="J186" i="3"/>
  <c r="H187" i="3"/>
  <c r="J187" i="3"/>
  <c r="H183" i="3"/>
  <c r="J183" i="3"/>
  <c r="H184" i="3"/>
  <c r="J184" i="3"/>
  <c r="H185" i="3"/>
  <c r="I167" i="3"/>
  <c r="I146" i="3"/>
  <c r="I126" i="3"/>
  <c r="K120" i="3"/>
  <c r="J303" i="3"/>
  <c r="J304" i="3"/>
  <c r="J294" i="3"/>
  <c r="J290" i="3"/>
  <c r="I286" i="3"/>
  <c r="K281" i="3"/>
  <c r="F275" i="3"/>
  <c r="D276" i="3"/>
  <c r="F276" i="3"/>
  <c r="D277" i="3"/>
  <c r="F277" i="3"/>
  <c r="D275" i="3"/>
  <c r="K237" i="3"/>
  <c r="K231" i="3"/>
  <c r="K225" i="3"/>
  <c r="K197" i="3"/>
  <c r="K166" i="3"/>
  <c r="K145" i="3"/>
  <c r="K125" i="3"/>
  <c r="I120" i="3"/>
  <c r="H219" i="3"/>
  <c r="J219" i="3"/>
  <c r="H220" i="3"/>
  <c r="J220" i="3"/>
  <c r="H221" i="3"/>
  <c r="J221" i="3"/>
  <c r="H222" i="3"/>
  <c r="J222" i="3"/>
  <c r="J218" i="3"/>
  <c r="H188" i="3"/>
  <c r="J188" i="3"/>
  <c r="H189" i="3"/>
  <c r="J189" i="3"/>
  <c r="H190" i="3"/>
  <c r="J190" i="3"/>
  <c r="H191" i="3"/>
  <c r="J191" i="3"/>
  <c r="H192" i="3"/>
  <c r="J192" i="3"/>
  <c r="I166" i="3"/>
  <c r="I145" i="3"/>
  <c r="I125" i="3"/>
  <c r="K119" i="3"/>
  <c r="H299" i="3"/>
  <c r="J299" i="3"/>
  <c r="H300" i="3"/>
  <c r="H301" i="3"/>
  <c r="H302" i="3"/>
  <c r="H294" i="3"/>
  <c r="H290" i="3"/>
  <c r="K280" i="3"/>
  <c r="I242" i="3"/>
  <c r="H231" i="3"/>
  <c r="J216" i="3"/>
  <c r="H217" i="3"/>
  <c r="J217" i="3"/>
  <c r="H214" i="3"/>
  <c r="J214" i="3"/>
  <c r="H215" i="3"/>
  <c r="H216" i="3"/>
  <c r="K196" i="3"/>
  <c r="K165" i="3"/>
  <c r="K144" i="3"/>
  <c r="K124" i="3"/>
  <c r="I119" i="3"/>
  <c r="C440" i="3"/>
  <c r="E437" i="3"/>
  <c r="I427" i="3"/>
  <c r="I383" i="3"/>
  <c r="E375" i="3"/>
  <c r="F359" i="3"/>
  <c r="H329" i="3"/>
  <c r="K293" i="3"/>
  <c r="K289" i="3"/>
  <c r="I285" i="3"/>
  <c r="J280" i="3"/>
  <c r="H242" i="3"/>
  <c r="I236" i="3"/>
  <c r="K230" i="3"/>
  <c r="K224" i="3"/>
  <c r="I196" i="3"/>
  <c r="K172" i="3"/>
  <c r="I165" i="3"/>
  <c r="I144" i="3"/>
  <c r="I124" i="3"/>
  <c r="K118" i="3"/>
  <c r="D517" i="3"/>
  <c r="H507" i="3"/>
  <c r="F452" i="3"/>
  <c r="F439" i="3"/>
  <c r="D437" i="3"/>
  <c r="H427" i="3"/>
  <c r="D375" i="3"/>
  <c r="F372" i="3"/>
  <c r="E359" i="3"/>
  <c r="K328" i="3"/>
  <c r="J293" i="3"/>
  <c r="J289" i="3"/>
  <c r="I280" i="3"/>
  <c r="K241" i="3"/>
  <c r="K235" i="3"/>
  <c r="J230" i="3"/>
  <c r="K195" i="3"/>
  <c r="I172" i="3"/>
  <c r="K164" i="3"/>
  <c r="K143" i="3"/>
  <c r="K123" i="3"/>
  <c r="C375" i="3"/>
  <c r="D359" i="3"/>
  <c r="I289" i="3"/>
  <c r="J241" i="3"/>
  <c r="I230" i="3"/>
  <c r="H121" i="3"/>
  <c r="J121" i="3"/>
  <c r="H122" i="3"/>
  <c r="J122" i="3"/>
  <c r="H118" i="3"/>
  <c r="J118" i="3"/>
  <c r="H119" i="3"/>
  <c r="J119" i="3"/>
  <c r="H120" i="3"/>
  <c r="J120" i="3"/>
  <c r="H143" i="3"/>
  <c r="J143" i="3"/>
  <c r="H144" i="3"/>
  <c r="J144" i="3"/>
  <c r="H145" i="3"/>
  <c r="J145" i="3"/>
  <c r="H146" i="3"/>
  <c r="J146" i="3"/>
  <c r="H147" i="3"/>
  <c r="J147" i="3"/>
  <c r="J123" i="3"/>
  <c r="H124" i="3"/>
  <c r="J124" i="3"/>
  <c r="H125" i="3"/>
  <c r="J125" i="3"/>
  <c r="H126" i="3"/>
  <c r="J126" i="3"/>
  <c r="H127" i="3"/>
  <c r="J127" i="3"/>
  <c r="H123" i="3"/>
  <c r="J296" i="3"/>
  <c r="H297" i="3"/>
  <c r="J297" i="3"/>
  <c r="J288" i="3"/>
  <c r="J279" i="3"/>
  <c r="H241" i="3"/>
  <c r="I229" i="3"/>
  <c r="H223" i="3"/>
  <c r="J223" i="3"/>
  <c r="H224" i="3"/>
  <c r="J224" i="3"/>
  <c r="H225" i="3"/>
  <c r="H227" i="3"/>
  <c r="J227" i="3"/>
  <c r="K194" i="3"/>
  <c r="K176" i="3"/>
  <c r="K170" i="3"/>
  <c r="I152" i="3"/>
  <c r="I132" i="3"/>
  <c r="H330" i="3"/>
  <c r="H332" i="3"/>
  <c r="I279" i="3"/>
  <c r="K240" i="3"/>
  <c r="H229" i="3"/>
  <c r="J167" i="3"/>
  <c r="H163" i="3"/>
  <c r="J163" i="3"/>
  <c r="H164" i="3"/>
  <c r="J164" i="3"/>
  <c r="H165" i="3"/>
  <c r="J165" i="3"/>
  <c r="H166" i="3"/>
  <c r="J166" i="3"/>
  <c r="H167" i="3"/>
  <c r="K151" i="3"/>
  <c r="K131" i="3"/>
  <c r="K107" i="3"/>
  <c r="H288" i="3"/>
  <c r="H289" i="3"/>
  <c r="J283" i="3"/>
  <c r="H284" i="3"/>
  <c r="J284" i="3"/>
  <c r="H285" i="3"/>
  <c r="J285" i="3"/>
  <c r="J286" i="3"/>
  <c r="H279" i="3"/>
  <c r="J240" i="3"/>
  <c r="J233" i="3"/>
  <c r="K228" i="3"/>
  <c r="K193" i="3"/>
  <c r="K175" i="3"/>
  <c r="K169" i="3"/>
  <c r="I151" i="3"/>
  <c r="I131" i="3"/>
  <c r="I107" i="3"/>
  <c r="F435" i="3"/>
  <c r="J425" i="3"/>
  <c r="F373" i="3"/>
  <c r="C358" i="3"/>
  <c r="E352" i="3"/>
  <c r="D297" i="3"/>
  <c r="K278" i="3"/>
  <c r="I240" i="3"/>
  <c r="J228" i="3"/>
  <c r="I175" i="3"/>
  <c r="I169" i="3"/>
  <c r="K150" i="3"/>
  <c r="K130" i="3"/>
  <c r="K112" i="3"/>
  <c r="K106" i="3"/>
  <c r="D352" i="3"/>
  <c r="K312" i="3"/>
  <c r="J278" i="3"/>
  <c r="K239" i="3"/>
  <c r="I228" i="3"/>
  <c r="H193" i="3"/>
  <c r="J193" i="3"/>
  <c r="H194" i="3"/>
  <c r="J194" i="3"/>
  <c r="H195" i="3"/>
  <c r="H196" i="3"/>
  <c r="J196" i="3"/>
  <c r="H197" i="3"/>
  <c r="J197" i="3"/>
  <c r="K174" i="3"/>
  <c r="K168" i="3"/>
  <c r="I150" i="3"/>
  <c r="I130" i="3"/>
  <c r="I112" i="3"/>
  <c r="I106" i="3"/>
  <c r="C352" i="3"/>
  <c r="I312" i="3"/>
  <c r="I239" i="3"/>
  <c r="J234" i="3"/>
  <c r="H235" i="3"/>
  <c r="J235" i="3"/>
  <c r="H236" i="3"/>
  <c r="J236" i="3"/>
  <c r="H237" i="3"/>
  <c r="J237" i="3"/>
  <c r="H234" i="3"/>
  <c r="I174" i="3"/>
  <c r="K149" i="3"/>
  <c r="K129" i="3"/>
  <c r="K111" i="3"/>
  <c r="K105" i="3"/>
  <c r="H232" i="3"/>
  <c r="J232" i="3"/>
  <c r="J229" i="3"/>
  <c r="H230" i="3"/>
  <c r="J231" i="3"/>
  <c r="K173" i="3"/>
  <c r="H170" i="3"/>
  <c r="J170" i="3"/>
  <c r="H171" i="3"/>
  <c r="J171" i="3"/>
  <c r="H172" i="3"/>
  <c r="J172" i="3"/>
  <c r="H168" i="3"/>
  <c r="J168" i="3"/>
  <c r="H169" i="3"/>
  <c r="J169" i="3"/>
  <c r="I149" i="3"/>
  <c r="I129" i="3"/>
  <c r="I111" i="3"/>
  <c r="I105" i="3"/>
  <c r="K307" i="3"/>
  <c r="H281" i="3"/>
  <c r="J281" i="3"/>
  <c r="H282" i="3"/>
  <c r="J282" i="3"/>
  <c r="K212" i="3"/>
  <c r="K148" i="3"/>
  <c r="K128" i="3"/>
  <c r="K110" i="3"/>
  <c r="K104" i="3"/>
  <c r="H238" i="3"/>
  <c r="J238" i="3"/>
  <c r="H239" i="3"/>
  <c r="J239" i="3"/>
  <c r="H240" i="3"/>
  <c r="J242" i="3"/>
  <c r="I212" i="3"/>
  <c r="K182" i="3"/>
  <c r="H173" i="3"/>
  <c r="J173" i="3"/>
  <c r="H174" i="3"/>
  <c r="J174" i="3"/>
  <c r="H175" i="3"/>
  <c r="J175" i="3"/>
  <c r="H176" i="3"/>
  <c r="J176" i="3"/>
  <c r="H177" i="3"/>
  <c r="J177" i="3"/>
  <c r="I110" i="3"/>
  <c r="I104" i="3"/>
  <c r="K45" i="3"/>
  <c r="H152" i="3"/>
  <c r="J152" i="3"/>
  <c r="H148" i="3"/>
  <c r="J148" i="3"/>
  <c r="H149" i="3"/>
  <c r="J149" i="3"/>
  <c r="H150" i="3"/>
  <c r="J150" i="3"/>
  <c r="H151" i="3"/>
  <c r="J151" i="3"/>
  <c r="K137" i="3"/>
  <c r="H128" i="3"/>
  <c r="J128" i="3"/>
  <c r="H129" i="3"/>
  <c r="J129" i="3"/>
  <c r="H130" i="3"/>
  <c r="J130" i="3"/>
  <c r="H131" i="3"/>
  <c r="J131" i="3"/>
  <c r="H132" i="3"/>
  <c r="J132" i="3"/>
  <c r="K109" i="3"/>
  <c r="K103" i="3"/>
  <c r="I43" i="3"/>
  <c r="F272" i="3"/>
  <c r="F259" i="3"/>
  <c r="D257" i="3"/>
  <c r="D244" i="3"/>
  <c r="F241" i="3"/>
  <c r="F228" i="3"/>
  <c r="D226" i="3"/>
  <c r="D213" i="3"/>
  <c r="F210" i="3"/>
  <c r="D195" i="3"/>
  <c r="F192" i="3"/>
  <c r="F179" i="3"/>
  <c r="D177" i="3"/>
  <c r="D164" i="3"/>
  <c r="F161" i="3"/>
  <c r="F148" i="3"/>
  <c r="D146" i="3"/>
  <c r="D133" i="3"/>
  <c r="F130" i="3"/>
  <c r="D115" i="3"/>
  <c r="F112" i="3"/>
  <c r="J102" i="3"/>
  <c r="F99" i="3"/>
  <c r="J89" i="3"/>
  <c r="H87" i="3"/>
  <c r="D84" i="3"/>
  <c r="F81" i="3"/>
  <c r="H74" i="3"/>
  <c r="J71" i="3"/>
  <c r="F68" i="3"/>
  <c r="D66" i="3"/>
  <c r="J58" i="3"/>
  <c r="H56" i="3"/>
  <c r="D53" i="3"/>
  <c r="F50" i="3"/>
  <c r="J40" i="3"/>
  <c r="D35" i="3"/>
  <c r="F32" i="3"/>
  <c r="H25" i="3"/>
  <c r="D210" i="3"/>
  <c r="F194" i="3"/>
  <c r="D179" i="3"/>
  <c r="F163" i="3"/>
  <c r="D161" i="3"/>
  <c r="D148" i="3"/>
  <c r="F145" i="3"/>
  <c r="D130" i="3"/>
  <c r="F114" i="3"/>
  <c r="H102" i="3"/>
  <c r="D99" i="3"/>
  <c r="H89" i="3"/>
  <c r="J86" i="3"/>
  <c r="F83" i="3"/>
  <c r="D81" i="3"/>
  <c r="J73" i="3"/>
  <c r="H71" i="3"/>
  <c r="D68" i="3"/>
  <c r="F65" i="3"/>
  <c r="H58" i="3"/>
  <c r="J55" i="3"/>
  <c r="D50" i="3"/>
  <c r="H40" i="3"/>
  <c r="J37" i="3"/>
  <c r="F34" i="3"/>
  <c r="J24" i="3"/>
  <c r="I55" i="3"/>
  <c r="K52" i="3"/>
  <c r="C50" i="3"/>
  <c r="K39" i="3"/>
  <c r="I37" i="3"/>
  <c r="E34" i="3"/>
  <c r="C32" i="3"/>
  <c r="I24" i="3"/>
  <c r="D225" i="3"/>
  <c r="F209" i="3"/>
  <c r="D194" i="3"/>
  <c r="F178" i="3"/>
  <c r="D163" i="3"/>
  <c r="F160" i="3"/>
  <c r="D145" i="3"/>
  <c r="F129" i="3"/>
  <c r="D114" i="3"/>
  <c r="J101" i="3"/>
  <c r="F98" i="3"/>
  <c r="J88" i="3"/>
  <c r="H86" i="3"/>
  <c r="D83" i="3"/>
  <c r="F80" i="3"/>
  <c r="H73" i="3"/>
  <c r="J70" i="3"/>
  <c r="D65" i="3"/>
  <c r="H55" i="3"/>
  <c r="J52" i="3"/>
  <c r="F49" i="3"/>
  <c r="J39" i="3"/>
  <c r="H37" i="3"/>
  <c r="D34" i="3"/>
  <c r="H24" i="3"/>
  <c r="I70" i="3"/>
  <c r="K67" i="3"/>
  <c r="C65" i="3"/>
  <c r="K54" i="3"/>
  <c r="I52" i="3"/>
  <c r="E49" i="3"/>
  <c r="I39" i="3"/>
  <c r="K36" i="3"/>
  <c r="C34" i="3"/>
  <c r="K23" i="3"/>
  <c r="D240" i="3"/>
  <c r="F224" i="3"/>
  <c r="D209" i="3"/>
  <c r="F193" i="3"/>
  <c r="D178" i="3"/>
  <c r="D160" i="3"/>
  <c r="F144" i="3"/>
  <c r="D129" i="3"/>
  <c r="F113" i="3"/>
  <c r="H101" i="3"/>
  <c r="H88" i="3"/>
  <c r="J85" i="3"/>
  <c r="D80" i="3"/>
  <c r="H70" i="3"/>
  <c r="J67" i="3"/>
  <c r="F64" i="3"/>
  <c r="J54" i="3"/>
  <c r="H52" i="3"/>
  <c r="D49" i="3"/>
  <c r="H39" i="3"/>
  <c r="J36" i="3"/>
  <c r="F33" i="3"/>
  <c r="J23" i="3"/>
  <c r="I85" i="3"/>
  <c r="K82" i="3"/>
  <c r="C80" i="3"/>
  <c r="K69" i="3"/>
  <c r="I67" i="3"/>
  <c r="E64" i="3"/>
  <c r="I54" i="3"/>
  <c r="K51" i="3"/>
  <c r="C49" i="3"/>
  <c r="K38" i="3"/>
  <c r="I36" i="3"/>
  <c r="E33" i="3"/>
  <c r="I23" i="3"/>
  <c r="F239" i="3"/>
  <c r="D224" i="3"/>
  <c r="F208" i="3"/>
  <c r="D193" i="3"/>
  <c r="F159" i="3"/>
  <c r="D144" i="3"/>
  <c r="F128" i="3"/>
  <c r="D113" i="3"/>
  <c r="J100" i="3"/>
  <c r="H85" i="3"/>
  <c r="J82" i="3"/>
  <c r="F79" i="3"/>
  <c r="J69" i="3"/>
  <c r="H67" i="3"/>
  <c r="D64" i="3"/>
  <c r="H54" i="3"/>
  <c r="J51" i="3"/>
  <c r="F48" i="3"/>
  <c r="J38" i="3"/>
  <c r="H36" i="3"/>
  <c r="D33" i="3"/>
  <c r="H23" i="3"/>
  <c r="D159" i="3"/>
  <c r="F143" i="3"/>
  <c r="D128" i="3"/>
  <c r="H100" i="3"/>
  <c r="J97" i="3"/>
  <c r="J84" i="3"/>
  <c r="H82" i="3"/>
  <c r="D79" i="3"/>
  <c r="H69" i="3"/>
  <c r="J66" i="3"/>
  <c r="F63" i="3"/>
  <c r="J53" i="3"/>
  <c r="H51" i="3"/>
  <c r="H38" i="3"/>
  <c r="J35" i="3"/>
  <c r="I35" i="3"/>
  <c r="C30" i="3"/>
  <c r="E27" i="3"/>
  <c r="F158" i="3"/>
  <c r="D143" i="3"/>
  <c r="J99" i="3"/>
  <c r="H97" i="3"/>
  <c r="H84" i="3"/>
  <c r="J81" i="3"/>
  <c r="F78" i="3"/>
  <c r="J68" i="3"/>
  <c r="H66" i="3"/>
  <c r="D63" i="3"/>
  <c r="H53" i="3"/>
  <c r="J50" i="3"/>
  <c r="H35" i="3"/>
  <c r="I50" i="3"/>
  <c r="K34" i="3"/>
  <c r="F217" i="3"/>
  <c r="D158" i="3"/>
  <c r="F137" i="3"/>
  <c r="H99" i="3"/>
  <c r="J96" i="3"/>
  <c r="J83" i="3"/>
  <c r="H81" i="3"/>
  <c r="H68" i="3"/>
  <c r="J65" i="3"/>
  <c r="F57" i="3"/>
  <c r="H50" i="3"/>
  <c r="J34" i="3"/>
  <c r="I65" i="3"/>
  <c r="K62" i="3"/>
  <c r="E57" i="3"/>
  <c r="K49" i="3"/>
  <c r="I34" i="3"/>
  <c r="F232" i="3"/>
  <c r="D217" i="3"/>
  <c r="F152" i="3"/>
  <c r="D137" i="3"/>
  <c r="J98" i="3"/>
  <c r="H96" i="3"/>
  <c r="H83" i="3"/>
  <c r="J80" i="3"/>
  <c r="F72" i="3"/>
  <c r="H65" i="3"/>
  <c r="J62" i="3"/>
  <c r="D57" i="3"/>
  <c r="J49" i="3"/>
  <c r="H34" i="3"/>
  <c r="I80" i="3"/>
  <c r="K77" i="3"/>
  <c r="C75" i="3"/>
  <c r="E72" i="3"/>
  <c r="K64" i="3"/>
  <c r="I62" i="3"/>
  <c r="E59" i="3"/>
  <c r="C57" i="3"/>
  <c r="I49" i="3"/>
  <c r="C44" i="3"/>
  <c r="E41" i="3"/>
  <c r="K33" i="3"/>
  <c r="E28" i="3"/>
  <c r="C26" i="3"/>
  <c r="D330" i="3"/>
  <c r="F314" i="3"/>
  <c r="D299" i="3"/>
  <c r="D281" i="3"/>
  <c r="F265" i="3"/>
  <c r="D250" i="3"/>
  <c r="F247" i="3"/>
  <c r="F234" i="3"/>
  <c r="D232" i="3"/>
  <c r="D219" i="3"/>
  <c r="F216" i="3"/>
  <c r="D201" i="3"/>
  <c r="F185" i="3"/>
  <c r="D170" i="3"/>
  <c r="F167" i="3"/>
  <c r="F154" i="3"/>
  <c r="D152" i="3"/>
  <c r="D139" i="3"/>
  <c r="F136" i="3"/>
  <c r="D121" i="3"/>
  <c r="F105" i="3"/>
  <c r="J95" i="3"/>
  <c r="D90" i="3"/>
  <c r="F87" i="3"/>
  <c r="H80" i="3"/>
  <c r="J77" i="3"/>
  <c r="F74" i="3"/>
  <c r="D72" i="3"/>
  <c r="J64" i="3"/>
  <c r="H62" i="3"/>
  <c r="D59" i="3"/>
  <c r="F56" i="3"/>
  <c r="H49" i="3"/>
  <c r="F43" i="3"/>
  <c r="D41" i="3"/>
  <c r="J33" i="3"/>
  <c r="D28" i="3"/>
  <c r="F25" i="3"/>
  <c r="I95" i="3"/>
  <c r="K92" i="3"/>
  <c r="C90" i="3"/>
  <c r="E87" i="3"/>
  <c r="K79" i="3"/>
  <c r="I77" i="3"/>
  <c r="E74" i="3"/>
  <c r="C72" i="3"/>
  <c r="I64" i="3"/>
  <c r="K61" i="3"/>
  <c r="C59" i="3"/>
  <c r="E56" i="3"/>
  <c r="K48" i="3"/>
  <c r="C41" i="3"/>
  <c r="I33" i="3"/>
  <c r="E25" i="3"/>
  <c r="D265" i="3"/>
  <c r="F262" i="3"/>
  <c r="F249" i="3"/>
  <c r="D247" i="3"/>
  <c r="D234" i="3"/>
  <c r="F231" i="3"/>
  <c r="D216" i="3"/>
  <c r="F200" i="3"/>
  <c r="D185" i="3"/>
  <c r="F182" i="3"/>
  <c r="F169" i="3"/>
  <c r="D167" i="3"/>
  <c r="D154" i="3"/>
  <c r="F151" i="3"/>
  <c r="D136" i="3"/>
  <c r="F120" i="3"/>
  <c r="D105" i="3"/>
  <c r="F102" i="3"/>
  <c r="H95" i="3"/>
  <c r="J92" i="3"/>
  <c r="F89" i="3"/>
  <c r="D87" i="3"/>
  <c r="J79" i="3"/>
  <c r="H77" i="3"/>
  <c r="D74" i="3"/>
  <c r="F71" i="3"/>
  <c r="H64" i="3"/>
  <c r="J61" i="3"/>
  <c r="D56" i="3"/>
  <c r="J48" i="3"/>
  <c r="F40" i="3"/>
  <c r="D25" i="3"/>
  <c r="K27" i="3"/>
  <c r="C25" i="3"/>
  <c r="D280" i="3"/>
  <c r="F264" i="3"/>
  <c r="D262" i="3"/>
  <c r="D249" i="3"/>
  <c r="F246" i="3"/>
  <c r="F233" i="3"/>
  <c r="D231" i="3"/>
  <c r="F215" i="3"/>
  <c r="D200" i="3"/>
  <c r="F197" i="3"/>
  <c r="F184" i="3"/>
  <c r="D182" i="3"/>
  <c r="D169" i="3"/>
  <c r="F166" i="3"/>
  <c r="F153" i="3"/>
  <c r="D151" i="3"/>
  <c r="F135" i="3"/>
  <c r="D120" i="3"/>
  <c r="F117" i="3"/>
  <c r="F104" i="3"/>
  <c r="D102" i="3"/>
  <c r="J94" i="3"/>
  <c r="H92" i="3"/>
  <c r="D89" i="3"/>
  <c r="F86" i="3"/>
  <c r="H79" i="3"/>
  <c r="J76" i="3"/>
  <c r="F73" i="3"/>
  <c r="D71" i="3"/>
  <c r="J63" i="3"/>
  <c r="H61" i="3"/>
  <c r="F55" i="3"/>
  <c r="D40" i="3"/>
  <c r="F37" i="3"/>
  <c r="J27" i="3"/>
  <c r="F24" i="3"/>
  <c r="K42" i="3"/>
  <c r="C40" i="3"/>
  <c r="E37" i="3"/>
  <c r="I27" i="3"/>
  <c r="E24" i="3"/>
  <c r="F279" i="3"/>
  <c r="D264" i="3"/>
  <c r="F261" i="3"/>
  <c r="F248" i="3"/>
  <c r="D246" i="3"/>
  <c r="F230" i="3"/>
  <c r="D215" i="3"/>
  <c r="F212" i="3"/>
  <c r="F199" i="3"/>
  <c r="D197" i="3"/>
  <c r="D184" i="3"/>
  <c r="F181" i="3"/>
  <c r="F168" i="3"/>
  <c r="D166" i="3"/>
  <c r="F150" i="3"/>
  <c r="D135" i="3"/>
  <c r="F132" i="3"/>
  <c r="F119" i="3"/>
  <c r="D117" i="3"/>
  <c r="D104" i="3"/>
  <c r="F101" i="3"/>
  <c r="H94" i="3"/>
  <c r="J91" i="3"/>
  <c r="D86" i="3"/>
  <c r="J78" i="3"/>
  <c r="H76" i="3"/>
  <c r="F70" i="3"/>
  <c r="J60" i="3"/>
  <c r="D55" i="3"/>
  <c r="F52" i="3"/>
  <c r="J42" i="3"/>
  <c r="F39" i="3"/>
  <c r="D37" i="3"/>
  <c r="H27" i="3"/>
  <c r="D24" i="3"/>
  <c r="I60" i="3"/>
  <c r="K57" i="3"/>
  <c r="C55" i="3"/>
  <c r="E52" i="3"/>
  <c r="I42" i="3"/>
  <c r="E39" i="3"/>
  <c r="C37" i="3"/>
  <c r="K26" i="3"/>
  <c r="C24" i="3"/>
  <c r="D279" i="3"/>
  <c r="F263" i="3"/>
  <c r="D261" i="3"/>
  <c r="F245" i="3"/>
  <c r="D230" i="3"/>
  <c r="F227" i="3"/>
  <c r="F214" i="3"/>
  <c r="D212" i="3"/>
  <c r="D199" i="3"/>
  <c r="F196" i="3"/>
  <c r="F183" i="3"/>
  <c r="D181" i="3"/>
  <c r="F165" i="3"/>
  <c r="D150" i="3"/>
  <c r="F147" i="3"/>
  <c r="F134" i="3"/>
  <c r="D132" i="3"/>
  <c r="D119" i="3"/>
  <c r="F116" i="3"/>
  <c r="F103" i="3"/>
  <c r="D101" i="3"/>
  <c r="J93" i="3"/>
  <c r="H91" i="3"/>
  <c r="F85" i="3"/>
  <c r="J75" i="3"/>
  <c r="D70" i="3"/>
  <c r="F67" i="3"/>
  <c r="H60" i="3"/>
  <c r="J57" i="3"/>
  <c r="F54" i="3"/>
  <c r="D52" i="3"/>
  <c r="H42" i="3"/>
  <c r="D39" i="3"/>
  <c r="F36" i="3"/>
  <c r="J26" i="3"/>
  <c r="F23" i="3"/>
  <c r="I75" i="3"/>
  <c r="K72" i="3"/>
  <c r="C70" i="3"/>
  <c r="E67" i="3"/>
  <c r="K59" i="3"/>
  <c r="I57" i="3"/>
  <c r="E54" i="3"/>
  <c r="C52" i="3"/>
  <c r="K41" i="3"/>
  <c r="C39" i="3"/>
  <c r="E36" i="3"/>
  <c r="I26" i="3"/>
  <c r="E23" i="3"/>
  <c r="F278" i="3"/>
  <c r="F260" i="3"/>
  <c r="D245" i="3"/>
  <c r="F242" i="3"/>
  <c r="F229" i="3"/>
  <c r="D227" i="3"/>
  <c r="D214" i="3"/>
  <c r="F211" i="3"/>
  <c r="F198" i="3"/>
  <c r="D196" i="3"/>
  <c r="F180" i="3"/>
  <c r="D165" i="3"/>
  <c r="F162" i="3"/>
  <c r="F149" i="3"/>
  <c r="D147" i="3"/>
  <c r="D134" i="3"/>
  <c r="F131" i="3"/>
  <c r="F118" i="3"/>
  <c r="D116" i="3"/>
  <c r="F100" i="3"/>
  <c r="J90" i="3"/>
  <c r="D85" i="3"/>
  <c r="F82" i="3"/>
  <c r="H75" i="3"/>
  <c r="J72" i="3"/>
  <c r="F69" i="3"/>
  <c r="D67" i="3"/>
  <c r="J59" i="3"/>
  <c r="H57" i="3"/>
  <c r="D54" i="3"/>
  <c r="F51" i="3"/>
  <c r="J41" i="3"/>
  <c r="F38" i="3"/>
  <c r="D36" i="3"/>
  <c r="H26" i="3"/>
  <c r="D23" i="3"/>
  <c r="I90" i="3"/>
  <c r="K87" i="3"/>
  <c r="C85" i="3"/>
  <c r="E82" i="3"/>
  <c r="K74" i="3"/>
  <c r="I72" i="3"/>
  <c r="E69" i="3"/>
  <c r="C67" i="3"/>
  <c r="I59" i="3"/>
  <c r="K56" i="3"/>
  <c r="C54" i="3"/>
  <c r="E51" i="3"/>
  <c r="I41" i="3"/>
  <c r="E38" i="3"/>
  <c r="C36" i="3"/>
  <c r="K25" i="3"/>
  <c r="F11" i="3"/>
  <c r="E11" i="3"/>
  <c r="D22" i="3"/>
  <c r="F21" i="3"/>
  <c r="C22" i="3"/>
  <c r="E21" i="3"/>
  <c r="F12" i="3"/>
  <c r="E12" i="3"/>
  <c r="D12" i="3"/>
  <c r="C12" i="3"/>
  <c r="U8" i="3" s="1"/>
  <c r="C20" i="3"/>
  <c r="H18" i="3"/>
  <c r="J15" i="3"/>
  <c r="I15" i="3"/>
  <c r="F22" i="3"/>
  <c r="H15" i="3"/>
  <c r="E22" i="3"/>
  <c r="K14" i="3"/>
  <c r="K13" i="3"/>
  <c r="J13" i="3"/>
  <c r="C21" i="3"/>
  <c r="I13" i="3"/>
  <c r="F20" i="3"/>
  <c r="H13" i="3"/>
  <c r="F19" i="3"/>
  <c r="J21" i="3"/>
  <c r="F18" i="3"/>
  <c r="D16" i="3"/>
  <c r="D17" i="3"/>
  <c r="I21" i="3"/>
  <c r="E18" i="3"/>
  <c r="C16" i="3"/>
  <c r="E19" i="3"/>
  <c r="H14" i="3"/>
  <c r="H22" i="3"/>
  <c r="D19" i="3"/>
  <c r="F16" i="3"/>
  <c r="K21" i="3"/>
  <c r="C19" i="3"/>
  <c r="E16" i="3"/>
  <c r="H21" i="3"/>
  <c r="D18" i="3"/>
  <c r="F15" i="3"/>
  <c r="K20" i="3"/>
  <c r="E15" i="3"/>
  <c r="J20" i="3"/>
  <c r="J14" i="3"/>
  <c r="E17" i="3"/>
  <c r="F17" i="3"/>
  <c r="J22" i="3"/>
  <c r="C17" i="3"/>
  <c r="I14" i="3"/>
  <c r="K22" i="3"/>
  <c r="I22" i="3"/>
  <c r="D15" i="3"/>
  <c r="I20" i="3"/>
  <c r="K17" i="3"/>
  <c r="C15" i="3"/>
  <c r="H20" i="3"/>
  <c r="J17" i="3"/>
  <c r="F14" i="3"/>
  <c r="K19" i="3"/>
  <c r="I17" i="3"/>
  <c r="E14" i="3"/>
  <c r="J19" i="3"/>
  <c r="H17" i="3"/>
  <c r="D14" i="3"/>
  <c r="I19" i="3"/>
  <c r="K16" i="3"/>
  <c r="C14" i="3"/>
  <c r="H19" i="3"/>
  <c r="J16" i="3"/>
  <c r="F13" i="3"/>
  <c r="K18" i="3"/>
  <c r="I16" i="3"/>
  <c r="E13" i="3"/>
  <c r="J18" i="3"/>
  <c r="H16" i="3"/>
  <c r="D13" i="3"/>
  <c r="K11" i="3"/>
  <c r="I11" i="3"/>
  <c r="H11" i="3"/>
  <c r="K10" i="3"/>
  <c r="J11" i="3"/>
  <c r="J10" i="3"/>
  <c r="I10" i="3"/>
  <c r="H10" i="3"/>
  <c r="AA8" i="3" s="1"/>
  <c r="J12" i="3"/>
  <c r="H12" i="3"/>
  <c r="AC8" i="3" s="1"/>
  <c r="K9" i="3"/>
  <c r="K12" i="3"/>
  <c r="J9" i="3"/>
  <c r="I9" i="3"/>
  <c r="H9" i="3"/>
  <c r="I12" i="3"/>
  <c r="K8" i="3"/>
  <c r="Z8" i="3" s="1"/>
  <c r="J8" i="3"/>
  <c r="W8" i="3" s="1"/>
  <c r="I8" i="3"/>
  <c r="X8" i="3" s="1"/>
  <c r="D11" i="3"/>
  <c r="C11" i="3"/>
  <c r="F10" i="3"/>
  <c r="E10" i="3"/>
  <c r="D10" i="3"/>
  <c r="C10" i="3"/>
  <c r="S8" i="3" s="1"/>
  <c r="F9" i="3"/>
  <c r="E9" i="3"/>
  <c r="D9" i="3"/>
  <c r="C9" i="3"/>
  <c r="F8" i="3"/>
  <c r="R8" i="3" s="1"/>
  <c r="E8" i="3"/>
  <c r="O8" i="3" s="1"/>
  <c r="D8" i="3"/>
  <c r="P8" i="3" s="1"/>
  <c r="Z2" i="2"/>
  <c r="Y2" i="2"/>
  <c r="X2" i="2"/>
  <c r="J98" i="2"/>
  <c r="L98" i="2" s="1"/>
  <c r="J14" i="2"/>
  <c r="J150" i="2"/>
  <c r="L150" i="2" s="1"/>
  <c r="N150" i="2" s="1"/>
  <c r="O150" i="2" s="1"/>
  <c r="L14" i="2"/>
  <c r="J138" i="2"/>
  <c r="L138" i="2" s="1"/>
  <c r="N138" i="2" s="1"/>
  <c r="J85" i="2"/>
  <c r="J32" i="2"/>
  <c r="L32" i="2" s="1"/>
  <c r="M175" i="2"/>
  <c r="L53" i="2"/>
  <c r="N53" i="2" s="1"/>
  <c r="O53" i="2" s="1"/>
  <c r="M64" i="2"/>
  <c r="M105" i="2"/>
  <c r="L46" i="2"/>
  <c r="N46" i="2" s="1"/>
  <c r="M184" i="2"/>
  <c r="L25" i="2"/>
  <c r="J194" i="2"/>
  <c r="M194" i="2" s="1"/>
  <c r="J179" i="2"/>
  <c r="L179" i="2" s="1"/>
  <c r="J165" i="2"/>
  <c r="L165" i="2" s="1"/>
  <c r="J156" i="2"/>
  <c r="M156" i="2" s="1"/>
  <c r="J125" i="2"/>
  <c r="L125" i="2" s="1"/>
  <c r="J64" i="2"/>
  <c r="L64" i="2" s="1"/>
  <c r="J175" i="2"/>
  <c r="L175" i="2" s="1"/>
  <c r="J131" i="2"/>
  <c r="L131" i="2" s="1"/>
  <c r="J118" i="2"/>
  <c r="L118" i="2" s="1"/>
  <c r="J105" i="2"/>
  <c r="L105" i="2" s="1"/>
  <c r="M85" i="2"/>
  <c r="J71" i="2"/>
  <c r="L71" i="2" s="1"/>
  <c r="L51" i="2"/>
  <c r="J38" i="2"/>
  <c r="L38" i="2" s="1"/>
  <c r="L26" i="2"/>
  <c r="J19" i="2"/>
  <c r="L19" i="2" s="1"/>
  <c r="J189" i="2"/>
  <c r="M189" i="2" s="1"/>
  <c r="J184" i="2"/>
  <c r="L184" i="2" s="1"/>
  <c r="J143" i="2"/>
  <c r="M143" i="2" s="1"/>
  <c r="M137" i="2"/>
  <c r="M131" i="2"/>
  <c r="J44" i="2"/>
  <c r="L44" i="2" s="1"/>
  <c r="M25" i="2"/>
  <c r="M13" i="2"/>
  <c r="J8" i="2"/>
  <c r="M8" i="2" s="1"/>
  <c r="J111" i="2"/>
  <c r="M111" i="2" s="1"/>
  <c r="J91" i="2"/>
  <c r="M91" i="2" s="1"/>
  <c r="J84" i="2"/>
  <c r="L84" i="2" s="1"/>
  <c r="J57" i="2"/>
  <c r="L57" i="2" s="1"/>
  <c r="J50" i="2"/>
  <c r="L50" i="2" s="1"/>
  <c r="J149" i="2"/>
  <c r="L149" i="2" s="1"/>
  <c r="J97" i="2"/>
  <c r="L97" i="2" s="1"/>
  <c r="J77" i="2"/>
  <c r="L77" i="2" s="1"/>
  <c r="J63" i="2"/>
  <c r="J31" i="2"/>
  <c r="L31" i="2" s="1"/>
  <c r="J155" i="2"/>
  <c r="L155" i="2" s="1"/>
  <c r="J137" i="2"/>
  <c r="L137" i="2" s="1"/>
  <c r="J130" i="2"/>
  <c r="L130" i="2" s="1"/>
  <c r="J124" i="2"/>
  <c r="L124" i="2" s="1"/>
  <c r="J70" i="2"/>
  <c r="L70" i="2" s="1"/>
  <c r="J25" i="2"/>
  <c r="J18" i="2"/>
  <c r="L18" i="2" s="1"/>
  <c r="J13" i="2"/>
  <c r="L13" i="2" s="1"/>
  <c r="J117" i="2"/>
  <c r="L117" i="2" s="1"/>
  <c r="J104" i="2"/>
  <c r="L104" i="2" s="1"/>
  <c r="L63" i="2"/>
  <c r="J37" i="2"/>
  <c r="L37" i="2" s="1"/>
  <c r="M31" i="2"/>
  <c r="M18" i="2"/>
  <c r="N18" i="2" s="1"/>
  <c r="J7" i="2"/>
  <c r="M7" i="2" s="1"/>
  <c r="J198" i="2"/>
  <c r="J90" i="2"/>
  <c r="M90" i="2" s="1"/>
  <c r="J83" i="2"/>
  <c r="J43" i="2"/>
  <c r="L43" i="2" s="1"/>
  <c r="N43" i="2" s="1"/>
  <c r="O43" i="2" s="1"/>
  <c r="J49" i="2"/>
  <c r="L49" i="2" s="1"/>
  <c r="J164" i="2"/>
  <c r="L164" i="2" s="1"/>
  <c r="J142" i="2"/>
  <c r="L142" i="2" s="1"/>
  <c r="J96" i="2"/>
  <c r="L83" i="2"/>
  <c r="J76" i="2"/>
  <c r="J62" i="2"/>
  <c r="M43" i="2"/>
  <c r="J30" i="2"/>
  <c r="J169" i="2"/>
  <c r="J116" i="2"/>
  <c r="L116" i="2" s="1"/>
  <c r="J103" i="2"/>
  <c r="M103" i="2" s="1"/>
  <c r="J69" i="2"/>
  <c r="L69" i="2" s="1"/>
  <c r="J56" i="2"/>
  <c r="J36" i="2"/>
  <c r="L36" i="2" s="1"/>
  <c r="J17" i="2"/>
  <c r="L17" i="2" s="1"/>
  <c r="J6" i="2"/>
  <c r="L6" i="2" s="1"/>
  <c r="J183" i="2"/>
  <c r="M183" i="2" s="1"/>
  <c r="J82" i="2"/>
  <c r="L82" i="2" s="1"/>
  <c r="J42" i="2"/>
  <c r="L42" i="2" s="1"/>
  <c r="M36" i="2"/>
  <c r="J24" i="2"/>
  <c r="M17" i="2"/>
  <c r="J12" i="2"/>
  <c r="L12" i="2" s="1"/>
  <c r="J48" i="2"/>
  <c r="J102" i="2"/>
  <c r="L102" i="2" s="1"/>
  <c r="J202" i="2"/>
  <c r="M202" i="2" s="1"/>
  <c r="J193" i="2"/>
  <c r="L193" i="2" s="1"/>
  <c r="J174" i="2"/>
  <c r="L174" i="2" s="1"/>
  <c r="J159" i="2"/>
  <c r="J29" i="2"/>
  <c r="J187" i="2"/>
  <c r="L187" i="2" s="1"/>
  <c r="J167" i="2"/>
  <c r="M167" i="2" s="1"/>
  <c r="J158" i="2"/>
  <c r="L158" i="2" s="1"/>
  <c r="J153" i="2"/>
  <c r="J41" i="2"/>
  <c r="J11" i="2"/>
  <c r="J95" i="2"/>
  <c r="L95" i="2" s="1"/>
  <c r="J23" i="2"/>
  <c r="L23" i="2" s="1"/>
  <c r="J146" i="2"/>
  <c r="J88" i="2"/>
  <c r="M81" i="2"/>
  <c r="J74" i="2"/>
  <c r="M74" i="2" s="1"/>
  <c r="J67" i="2"/>
  <c r="M67" i="2" s="1"/>
  <c r="J54" i="2"/>
  <c r="L54" i="2" s="1"/>
  <c r="J47" i="2"/>
  <c r="L47" i="2" s="1"/>
  <c r="J34" i="2"/>
  <c r="L34" i="2" s="1"/>
  <c r="J16" i="2"/>
  <c r="J129" i="2"/>
  <c r="L129" i="2" s="1"/>
  <c r="J173" i="2"/>
  <c r="J192" i="2"/>
  <c r="J89" i="2"/>
  <c r="J68" i="2"/>
  <c r="L68" i="2" s="1"/>
  <c r="J5" i="2"/>
  <c r="L5" i="2" s="1"/>
  <c r="J134" i="2"/>
  <c r="J114" i="2"/>
  <c r="L114" i="2" s="1"/>
  <c r="J108" i="2"/>
  <c r="L108" i="2" s="1"/>
  <c r="J101" i="2"/>
  <c r="L101" i="2" s="1"/>
  <c r="J94" i="2"/>
  <c r="J4" i="2"/>
  <c r="L4" i="2" s="1"/>
  <c r="J203" i="2"/>
  <c r="L203" i="2" s="1"/>
  <c r="J148" i="2"/>
  <c r="L148" i="2" s="1"/>
  <c r="J196" i="2"/>
  <c r="L196" i="2" s="1"/>
  <c r="L74" i="2"/>
  <c r="J60" i="2"/>
  <c r="J22" i="2"/>
  <c r="L22" i="2" s="1"/>
  <c r="M4" i="2"/>
  <c r="M174" i="2"/>
  <c r="J182" i="2"/>
  <c r="J201" i="2"/>
  <c r="J121" i="2"/>
  <c r="J186" i="2"/>
  <c r="J181" i="2"/>
  <c r="L181" i="2" s="1"/>
  <c r="J172" i="2"/>
  <c r="J127" i="2"/>
  <c r="J80" i="2"/>
  <c r="J10" i="2"/>
  <c r="L10" i="2" s="1"/>
  <c r="J141" i="2"/>
  <c r="J152" i="2"/>
  <c r="J140" i="2"/>
  <c r="J87" i="2"/>
  <c r="M87" i="2" s="1"/>
  <c r="J66" i="2"/>
  <c r="L66" i="2" s="1"/>
  <c r="J28" i="2"/>
  <c r="M69" i="2"/>
  <c r="J135" i="2"/>
  <c r="M135" i="2" s="1"/>
  <c r="J195" i="2"/>
  <c r="J191" i="2"/>
  <c r="L191" i="2" s="1"/>
  <c r="L186" i="2"/>
  <c r="M181" i="2"/>
  <c r="N181" i="2" s="1"/>
  <c r="J176" i="2"/>
  <c r="L176" i="2" s="1"/>
  <c r="J157" i="2"/>
  <c r="L157" i="2" s="1"/>
  <c r="J145" i="2"/>
  <c r="M145" i="2" s="1"/>
  <c r="J107" i="2"/>
  <c r="L107" i="2" s="1"/>
  <c r="J100" i="2"/>
  <c r="L100" i="2" s="1"/>
  <c r="J53" i="2"/>
  <c r="M53" i="2" s="1"/>
  <c r="J46" i="2"/>
  <c r="M46" i="2" s="1"/>
  <c r="J33" i="2"/>
  <c r="M33" i="2" s="1"/>
  <c r="J15" i="2"/>
  <c r="M15" i="2" s="1"/>
  <c r="J75" i="2"/>
  <c r="L75" i="2" s="1"/>
  <c r="J115" i="2"/>
  <c r="L115" i="2" s="1"/>
  <c r="J133" i="2"/>
  <c r="M133" i="2" s="1"/>
  <c r="J113" i="2"/>
  <c r="M113" i="2" s="1"/>
  <c r="J73" i="2"/>
  <c r="L73" i="2" s="1"/>
  <c r="J123" i="2"/>
  <c r="L123" i="2" s="1"/>
  <c r="M116" i="2"/>
  <c r="J122" i="2"/>
  <c r="M122" i="2" s="1"/>
  <c r="J35" i="2"/>
  <c r="M35" i="2" s="1"/>
  <c r="J177" i="2"/>
  <c r="L177" i="2" s="1"/>
  <c r="J162" i="2"/>
  <c r="M162" i="2" s="1"/>
  <c r="J120" i="2"/>
  <c r="L120" i="2" s="1"/>
  <c r="M100" i="2"/>
  <c r="J93" i="2"/>
  <c r="L93" i="2" s="1"/>
  <c r="J79" i="2"/>
  <c r="M79" i="2" s="1"/>
  <c r="J59" i="2"/>
  <c r="M59" i="2" s="1"/>
  <c r="J40" i="2"/>
  <c r="L40" i="2" s="1"/>
  <c r="J21" i="2"/>
  <c r="L21" i="2" s="1"/>
  <c r="J154" i="2"/>
  <c r="L154" i="2" s="1"/>
  <c r="J178" i="2"/>
  <c r="J81" i="2"/>
  <c r="L81" i="2" s="1"/>
  <c r="J180" i="2"/>
  <c r="L180" i="2" s="1"/>
  <c r="J171" i="2"/>
  <c r="L171" i="2" s="1"/>
  <c r="J151" i="2"/>
  <c r="M151" i="2" s="1"/>
  <c r="J126" i="2"/>
  <c r="M126" i="2" s="1"/>
  <c r="J86" i="2"/>
  <c r="L86" i="2" s="1"/>
  <c r="J188" i="2"/>
  <c r="M129" i="2"/>
  <c r="N129" i="2" s="1"/>
  <c r="J147" i="2"/>
  <c r="J163" i="2"/>
  <c r="L185" i="2"/>
  <c r="J166" i="2"/>
  <c r="L166" i="2" s="1"/>
  <c r="J139" i="2"/>
  <c r="L139" i="2" s="1"/>
  <c r="J106" i="2"/>
  <c r="M106" i="2" s="1"/>
  <c r="J99" i="2"/>
  <c r="L99" i="2" s="1"/>
  <c r="J65" i="2"/>
  <c r="L65" i="2" s="1"/>
  <c r="J52" i="2"/>
  <c r="L52" i="2" s="1"/>
  <c r="J27" i="2"/>
  <c r="J9" i="2"/>
  <c r="L9" i="2" s="1"/>
  <c r="J168" i="2"/>
  <c r="J144" i="2"/>
  <c r="M32" i="2"/>
  <c r="M14" i="2"/>
  <c r="J160" i="2"/>
  <c r="L160" i="2" s="1"/>
  <c r="J110" i="2"/>
  <c r="J197" i="2"/>
  <c r="L197" i="2" s="1"/>
  <c r="L103" i="2"/>
  <c r="J200" i="2"/>
  <c r="L200" i="2" s="1"/>
  <c r="J199" i="2"/>
  <c r="M199" i="2" s="1"/>
  <c r="J185" i="2"/>
  <c r="M185" i="2" s="1"/>
  <c r="J119" i="2"/>
  <c r="M119" i="2" s="1"/>
  <c r="J112" i="2"/>
  <c r="L112" i="2" s="1"/>
  <c r="L85" i="2"/>
  <c r="N85" i="2" s="1"/>
  <c r="P85" i="2" s="1"/>
  <c r="J72" i="2"/>
  <c r="L72" i="2" s="1"/>
  <c r="J58" i="2"/>
  <c r="L58" i="2" s="1"/>
  <c r="J45" i="2"/>
  <c r="L45" i="2" s="1"/>
  <c r="J39" i="2"/>
  <c r="M39" i="2" s="1"/>
  <c r="J20" i="2"/>
  <c r="L20" i="2" s="1"/>
  <c r="J136" i="2"/>
  <c r="J109" i="2"/>
  <c r="J55" i="2"/>
  <c r="L55" i="2" s="1"/>
  <c r="J128" i="2"/>
  <c r="J61" i="2"/>
  <c r="J190" i="2"/>
  <c r="L190" i="2" s="1"/>
  <c r="J132" i="2"/>
  <c r="L132" i="2" s="1"/>
  <c r="M190" i="2"/>
  <c r="J170" i="2"/>
  <c r="M170" i="2" s="1"/>
  <c r="J161" i="2"/>
  <c r="M161" i="2" s="1"/>
  <c r="M150" i="2"/>
  <c r="M132" i="2"/>
  <c r="N132" i="2" s="1"/>
  <c r="J92" i="2"/>
  <c r="L92" i="2" s="1"/>
  <c r="J78" i="2"/>
  <c r="M78" i="2" s="1"/>
  <c r="M83" i="2"/>
  <c r="M51" i="2"/>
  <c r="N51" i="2" s="1"/>
  <c r="M19" i="2"/>
  <c r="M118" i="2"/>
  <c r="N118" i="2" s="1"/>
  <c r="M102" i="2"/>
  <c r="N102" i="2" s="1"/>
  <c r="M86" i="2"/>
  <c r="N86" i="2" s="1"/>
  <c r="M70" i="2"/>
  <c r="N70" i="2" s="1"/>
  <c r="M38" i="2"/>
  <c r="N38" i="2" s="1"/>
  <c r="M22" i="2"/>
  <c r="N22" i="2" s="1"/>
  <c r="M6" i="2"/>
  <c r="M63" i="2"/>
  <c r="M130" i="2"/>
  <c r="N130" i="2" s="1"/>
  <c r="M98" i="2"/>
  <c r="M71" i="2"/>
  <c r="M186" i="2"/>
  <c r="M138" i="2"/>
  <c r="M58" i="2"/>
  <c r="M26" i="2"/>
  <c r="M10" i="2"/>
  <c r="M3" i="2"/>
  <c r="L3" i="2"/>
  <c r="M30" i="1"/>
  <c r="M29" i="1"/>
  <c r="H26" i="1"/>
  <c r="H30" i="1" s="1"/>
  <c r="C29" i="1"/>
  <c r="C30" i="1"/>
  <c r="P46" i="2" l="1"/>
  <c r="O46" i="2"/>
  <c r="L170" i="2"/>
  <c r="L156" i="2"/>
  <c r="M57" i="2"/>
  <c r="M165" i="2"/>
  <c r="N165" i="2" s="1"/>
  <c r="L111" i="2"/>
  <c r="L143" i="2"/>
  <c r="N143" i="2" s="1"/>
  <c r="M97" i="2"/>
  <c r="N97" i="2" s="1"/>
  <c r="N170" i="2"/>
  <c r="P170" i="2" s="1"/>
  <c r="N58" i="2"/>
  <c r="M20" i="2"/>
  <c r="L39" i="2"/>
  <c r="N39" i="2" s="1"/>
  <c r="O39" i="2" s="1"/>
  <c r="L145" i="2"/>
  <c r="N145" i="2" s="1"/>
  <c r="P145" i="2" s="1"/>
  <c r="N117" i="2"/>
  <c r="N19" i="2"/>
  <c r="O19" i="2" s="1"/>
  <c r="L189" i="2"/>
  <c r="N189" i="2" s="1"/>
  <c r="P189" i="2" s="1"/>
  <c r="N21" i="2"/>
  <c r="P21" i="2" s="1"/>
  <c r="Q21" i="2" s="1"/>
  <c r="S21" i="2" s="1"/>
  <c r="M187" i="2"/>
  <c r="N187" i="2" s="1"/>
  <c r="O187" i="2" s="1"/>
  <c r="M196" i="2"/>
  <c r="N196" i="2" s="1"/>
  <c r="L202" i="2"/>
  <c r="N202" i="2" s="1"/>
  <c r="P202" i="2" s="1"/>
  <c r="M149" i="2"/>
  <c r="N149" i="2" s="1"/>
  <c r="O149" i="2" s="1"/>
  <c r="N26" i="2"/>
  <c r="P26" i="2" s="1"/>
  <c r="N190" i="2"/>
  <c r="O190" i="2" s="1"/>
  <c r="L87" i="2"/>
  <c r="N13" i="2"/>
  <c r="P13" i="2" s="1"/>
  <c r="L33" i="2"/>
  <c r="N33" i="2" s="1"/>
  <c r="M142" i="2"/>
  <c r="N186" i="2"/>
  <c r="M164" i="2"/>
  <c r="N6" i="2"/>
  <c r="N17" i="2"/>
  <c r="N32" i="2"/>
  <c r="M191" i="2"/>
  <c r="N191" i="2" s="1"/>
  <c r="M125" i="2"/>
  <c r="N125" i="2" s="1"/>
  <c r="M45" i="2"/>
  <c r="N45" i="2" s="1"/>
  <c r="M77" i="2"/>
  <c r="P77" i="2" s="1"/>
  <c r="M157" i="2"/>
  <c r="M55" i="2"/>
  <c r="M139" i="2"/>
  <c r="N139" i="2" s="1"/>
  <c r="M49" i="2"/>
  <c r="N77" i="2"/>
  <c r="M95" i="2"/>
  <c r="N95" i="2" s="1"/>
  <c r="L79" i="2"/>
  <c r="N79" i="2" s="1"/>
  <c r="N87" i="2"/>
  <c r="P87" i="2" s="1"/>
  <c r="M93" i="2"/>
  <c r="N93" i="2" s="1"/>
  <c r="M21" i="2"/>
  <c r="N83" i="2"/>
  <c r="P83" i="2" s="1"/>
  <c r="M154" i="2"/>
  <c r="O154" i="2" s="1"/>
  <c r="N154" i="2"/>
  <c r="M107" i="2"/>
  <c r="L106" i="2"/>
  <c r="N106" i="2" s="1"/>
  <c r="M114" i="2"/>
  <c r="N114" i="2" s="1"/>
  <c r="O114" i="2" s="1"/>
  <c r="N40" i="2"/>
  <c r="O40" i="2" s="1"/>
  <c r="M193" i="2"/>
  <c r="N193" i="2" s="1"/>
  <c r="M179" i="2"/>
  <c r="N31" i="2"/>
  <c r="M40" i="2"/>
  <c r="M117" i="2"/>
  <c r="N63" i="2"/>
  <c r="M50" i="2"/>
  <c r="M52" i="2"/>
  <c r="N52" i="2" s="1"/>
  <c r="M171" i="2"/>
  <c r="N171" i="2" s="1"/>
  <c r="M180" i="2"/>
  <c r="N180" i="2" s="1"/>
  <c r="M68" i="2"/>
  <c r="N74" i="2"/>
  <c r="O18" i="2"/>
  <c r="P18" i="2"/>
  <c r="P91" i="2"/>
  <c r="O91" i="2"/>
  <c r="P17" i="2"/>
  <c r="O21" i="2"/>
  <c r="O31" i="2"/>
  <c r="P31" i="2"/>
  <c r="O20" i="2"/>
  <c r="Q20" i="2" s="1"/>
  <c r="S20" i="2" s="1"/>
  <c r="O36" i="2"/>
  <c r="M201" i="2"/>
  <c r="L201" i="2"/>
  <c r="L48" i="2"/>
  <c r="M48" i="2"/>
  <c r="M198" i="2"/>
  <c r="L198" i="2"/>
  <c r="N198" i="2" s="1"/>
  <c r="N25" i="2"/>
  <c r="P25" i="2" s="1"/>
  <c r="Q25" i="2" s="1"/>
  <c r="S25" i="2" s="1"/>
  <c r="M195" i="2"/>
  <c r="L195" i="2"/>
  <c r="L24" i="2"/>
  <c r="M24" i="2"/>
  <c r="O13" i="2"/>
  <c r="Q13" i="2" s="1"/>
  <c r="S13" i="2" s="1"/>
  <c r="L78" i="2"/>
  <c r="N78" i="2" s="1"/>
  <c r="L182" i="2"/>
  <c r="M182" i="2"/>
  <c r="O25" i="2"/>
  <c r="M120" i="2"/>
  <c r="N185" i="2"/>
  <c r="O185" i="2" s="1"/>
  <c r="L60" i="2"/>
  <c r="M60" i="2"/>
  <c r="L88" i="2"/>
  <c r="N88" i="2" s="1"/>
  <c r="P88" i="2" s="1"/>
  <c r="M88" i="2"/>
  <c r="L194" i="2"/>
  <c r="N194" i="2" s="1"/>
  <c r="O194" i="2" s="1"/>
  <c r="M112" i="2"/>
  <c r="L67" i="2"/>
  <c r="N67" i="2" s="1"/>
  <c r="L146" i="2"/>
  <c r="M146" i="2"/>
  <c r="N137" i="2"/>
  <c r="L113" i="2"/>
  <c r="N113" i="2" s="1"/>
  <c r="O113" i="2" s="1"/>
  <c r="M166" i="2"/>
  <c r="L126" i="2"/>
  <c r="N126" i="2" s="1"/>
  <c r="O126" i="2" s="1"/>
  <c r="N36" i="2"/>
  <c r="N184" i="2"/>
  <c r="P184" i="2" s="1"/>
  <c r="L119" i="2"/>
  <c r="N119" i="2" s="1"/>
  <c r="L133" i="2"/>
  <c r="N133" i="2" s="1"/>
  <c r="O133" i="2" s="1"/>
  <c r="L163" i="2"/>
  <c r="M163" i="2"/>
  <c r="N142" i="2"/>
  <c r="O142" i="2" s="1"/>
  <c r="N4" i="2"/>
  <c r="O4" i="2" s="1"/>
  <c r="M11" i="2"/>
  <c r="L11" i="2"/>
  <c r="N11" i="2" s="1"/>
  <c r="L56" i="2"/>
  <c r="M56" i="2"/>
  <c r="L15" i="2"/>
  <c r="N15" i="2" s="1"/>
  <c r="O15" i="2" s="1"/>
  <c r="M200" i="2"/>
  <c r="M34" i="2"/>
  <c r="N34" i="2" s="1"/>
  <c r="L41" i="2"/>
  <c r="M41" i="2"/>
  <c r="N69" i="2"/>
  <c r="O69" i="2" s="1"/>
  <c r="M37" i="2"/>
  <c r="N37" i="2" s="1"/>
  <c r="L162" i="2"/>
  <c r="N162" i="2" s="1"/>
  <c r="O162" i="2" s="1"/>
  <c r="L140" i="2"/>
  <c r="M140" i="2"/>
  <c r="M94" i="2"/>
  <c r="L94" i="2"/>
  <c r="M153" i="2"/>
  <c r="L153" i="2"/>
  <c r="N153" i="2" s="1"/>
  <c r="L91" i="2"/>
  <c r="N91" i="2" s="1"/>
  <c r="M99" i="2"/>
  <c r="N99" i="2" s="1"/>
  <c r="N116" i="2"/>
  <c r="M84" i="2"/>
  <c r="N84" i="2" s="1"/>
  <c r="M176" i="2"/>
  <c r="L59" i="2"/>
  <c r="N59" i="2" s="1"/>
  <c r="O59" i="2" s="1"/>
  <c r="L169" i="2"/>
  <c r="M169" i="2"/>
  <c r="O105" i="2"/>
  <c r="Q105" i="2" s="1"/>
  <c r="S105" i="2" s="1"/>
  <c r="M72" i="2"/>
  <c r="N72" i="2" s="1"/>
  <c r="O85" i="2"/>
  <c r="Q85" i="2" s="1"/>
  <c r="S85" i="2" s="1"/>
  <c r="O17" i="2"/>
  <c r="L151" i="2"/>
  <c r="N151" i="2" s="1"/>
  <c r="O151" i="2" s="1"/>
  <c r="L167" i="2"/>
  <c r="N167" i="2" s="1"/>
  <c r="O167" i="2" s="1"/>
  <c r="M177" i="2"/>
  <c r="N177" i="2" s="1"/>
  <c r="M12" i="2"/>
  <c r="N12" i="2" s="1"/>
  <c r="O12" i="2" s="1"/>
  <c r="M124" i="2"/>
  <c r="P181" i="2"/>
  <c r="Q181" i="2" s="1"/>
  <c r="S181" i="2" s="1"/>
  <c r="N166" i="2"/>
  <c r="M54" i="2"/>
  <c r="L28" i="2"/>
  <c r="M28" i="2"/>
  <c r="M110" i="2"/>
  <c r="L110" i="2"/>
  <c r="M134" i="2"/>
  <c r="L134" i="2"/>
  <c r="M30" i="2"/>
  <c r="L30" i="2"/>
  <c r="N156" i="2"/>
  <c r="L61" i="2"/>
  <c r="M61" i="2"/>
  <c r="L35" i="2"/>
  <c r="N35" i="2" s="1"/>
  <c r="M203" i="2"/>
  <c r="M141" i="2"/>
  <c r="L141" i="2"/>
  <c r="M158" i="2"/>
  <c r="N158" i="2" s="1"/>
  <c r="O158" i="2" s="1"/>
  <c r="M75" i="2"/>
  <c r="M47" i="2"/>
  <c r="N148" i="2"/>
  <c r="P36" i="2"/>
  <c r="P43" i="2"/>
  <c r="Q43" i="2" s="1"/>
  <c r="S43" i="2" s="1"/>
  <c r="L128" i="2"/>
  <c r="M128" i="2"/>
  <c r="O14" i="2"/>
  <c r="P14" i="2"/>
  <c r="L183" i="2"/>
  <c r="N183" i="2" s="1"/>
  <c r="O183" i="2" s="1"/>
  <c r="M115" i="2"/>
  <c r="L135" i="2"/>
  <c r="M62" i="2"/>
  <c r="L62" i="2"/>
  <c r="N105" i="2"/>
  <c r="P105" i="2" s="1"/>
  <c r="O181" i="2"/>
  <c r="P32" i="2"/>
  <c r="O32" i="2"/>
  <c r="Q32" i="2" s="1"/>
  <c r="S32" i="2" s="1"/>
  <c r="M197" i="2"/>
  <c r="N197" i="2" s="1"/>
  <c r="P197" i="2" s="1"/>
  <c r="L29" i="2"/>
  <c r="M29" i="2"/>
  <c r="L76" i="2"/>
  <c r="M76" i="2"/>
  <c r="M104" i="2"/>
  <c r="N104" i="2" s="1"/>
  <c r="P104" i="2" s="1"/>
  <c r="P132" i="2"/>
  <c r="L109" i="2"/>
  <c r="M109" i="2"/>
  <c r="L178" i="2"/>
  <c r="M178" i="2"/>
  <c r="M73" i="2"/>
  <c r="L159" i="2"/>
  <c r="M159" i="2"/>
  <c r="N131" i="2"/>
  <c r="P131" i="2" s="1"/>
  <c r="M92" i="2"/>
  <c r="O156" i="2"/>
  <c r="P156" i="2"/>
  <c r="O132" i="2"/>
  <c r="Q132" i="2" s="1"/>
  <c r="S132" i="2" s="1"/>
  <c r="M23" i="2"/>
  <c r="N23" i="2" s="1"/>
  <c r="P69" i="2"/>
  <c r="L136" i="2"/>
  <c r="N136" i="2" s="1"/>
  <c r="P136" i="2" s="1"/>
  <c r="M136" i="2"/>
  <c r="L144" i="2"/>
  <c r="M144" i="2"/>
  <c r="L80" i="2"/>
  <c r="M80" i="2"/>
  <c r="L89" i="2"/>
  <c r="M89" i="2"/>
  <c r="L90" i="2"/>
  <c r="L188" i="2"/>
  <c r="M188" i="2"/>
  <c r="M42" i="2"/>
  <c r="N42" i="2" s="1"/>
  <c r="L122" i="2"/>
  <c r="N122" i="2" s="1"/>
  <c r="O122" i="2" s="1"/>
  <c r="M101" i="2"/>
  <c r="L192" i="2"/>
  <c r="M192" i="2"/>
  <c r="N174" i="2"/>
  <c r="O174" i="2" s="1"/>
  <c r="L96" i="2"/>
  <c r="M96" i="2"/>
  <c r="N175" i="2"/>
  <c r="O175" i="2" s="1"/>
  <c r="P129" i="2"/>
  <c r="Q129" i="2" s="1"/>
  <c r="S129" i="2" s="1"/>
  <c r="N20" i="2"/>
  <c r="P20" i="2" s="1"/>
  <c r="L168" i="2"/>
  <c r="M168" i="2"/>
  <c r="L127" i="2"/>
  <c r="M127" i="2"/>
  <c r="M123" i="2"/>
  <c r="N123" i="2" s="1"/>
  <c r="N64" i="2"/>
  <c r="O64" i="2" s="1"/>
  <c r="M160" i="2"/>
  <c r="N160" i="2" s="1"/>
  <c r="O160" i="2" s="1"/>
  <c r="M44" i="2"/>
  <c r="N44" i="2" s="1"/>
  <c r="L161" i="2"/>
  <c r="N161" i="2" s="1"/>
  <c r="O161" i="2" s="1"/>
  <c r="O129" i="2"/>
  <c r="M148" i="2"/>
  <c r="M66" i="2"/>
  <c r="M172" i="2"/>
  <c r="L172" i="2"/>
  <c r="L173" i="2"/>
  <c r="M173" i="2"/>
  <c r="N100" i="2"/>
  <c r="P100" i="2" s="1"/>
  <c r="M155" i="2"/>
  <c r="L7" i="2"/>
  <c r="N7" i="2" s="1"/>
  <c r="P7" i="2" s="1"/>
  <c r="L8" i="2"/>
  <c r="N8" i="2" s="1"/>
  <c r="O8" i="2" s="1"/>
  <c r="M9" i="2"/>
  <c r="N9" i="2" s="1"/>
  <c r="N179" i="2"/>
  <c r="N81" i="2"/>
  <c r="P81" i="2" s="1"/>
  <c r="P174" i="2"/>
  <c r="M27" i="2"/>
  <c r="L27" i="2"/>
  <c r="N27" i="2" s="1"/>
  <c r="L199" i="2"/>
  <c r="N199" i="2" s="1"/>
  <c r="M5" i="2"/>
  <c r="N5" i="2" s="1"/>
  <c r="N50" i="2"/>
  <c r="P117" i="2"/>
  <c r="M82" i="2"/>
  <c r="N82" i="2" s="1"/>
  <c r="P82" i="2" s="1"/>
  <c r="L16" i="2"/>
  <c r="M16" i="2"/>
  <c r="N57" i="2"/>
  <c r="M108" i="2"/>
  <c r="N108" i="2" s="1"/>
  <c r="N111" i="2"/>
  <c r="O111" i="2" s="1"/>
  <c r="M147" i="2"/>
  <c r="L147" i="2"/>
  <c r="L152" i="2"/>
  <c r="M152" i="2"/>
  <c r="M65" i="2"/>
  <c r="N65" i="2" s="1"/>
  <c r="L121" i="2"/>
  <c r="M121" i="2"/>
  <c r="N14" i="2"/>
  <c r="O74" i="2"/>
  <c r="P74" i="2"/>
  <c r="Q18" i="2"/>
  <c r="S18" i="2" s="1"/>
  <c r="P149" i="2"/>
  <c r="Q149" i="2" s="1"/>
  <c r="S149" i="2" s="1"/>
  <c r="Q17" i="2"/>
  <c r="S17" i="2" s="1"/>
  <c r="O58" i="2"/>
  <c r="P58" i="2"/>
  <c r="O98" i="2"/>
  <c r="P98" i="2"/>
  <c r="Q91" i="2"/>
  <c r="S91" i="2" s="1"/>
  <c r="N135" i="2"/>
  <c r="O135" i="2" s="1"/>
  <c r="O118" i="2"/>
  <c r="P118" i="2"/>
  <c r="P63" i="2"/>
  <c r="O63" i="2"/>
  <c r="Q63" i="2" s="1"/>
  <c r="S63" i="2" s="1"/>
  <c r="N55" i="2"/>
  <c r="O55" i="2" s="1"/>
  <c r="P79" i="2"/>
  <c r="O79" i="2"/>
  <c r="Q79" i="2" s="1"/>
  <c r="S79" i="2" s="1"/>
  <c r="P161" i="2"/>
  <c r="Q161" i="2" s="1"/>
  <c r="S161" i="2" s="1"/>
  <c r="P190" i="2"/>
  <c r="Q190" i="2" s="1"/>
  <c r="S190" i="2" s="1"/>
  <c r="N10" i="2"/>
  <c r="O10" i="2" s="1"/>
  <c r="N98" i="2"/>
  <c r="O51" i="2"/>
  <c r="P51" i="2"/>
  <c r="O138" i="2"/>
  <c r="P138" i="2"/>
  <c r="Q46" i="2"/>
  <c r="S46" i="2" s="1"/>
  <c r="O102" i="2"/>
  <c r="P102" i="2"/>
  <c r="O130" i="2"/>
  <c r="P130" i="2"/>
  <c r="N103" i="2"/>
  <c r="O103" i="2" s="1"/>
  <c r="P53" i="2"/>
  <c r="Q53" i="2" s="1"/>
  <c r="S53" i="2" s="1"/>
  <c r="O22" i="2"/>
  <c r="P22" i="2"/>
  <c r="O38" i="2"/>
  <c r="P38" i="2"/>
  <c r="O42" i="2"/>
  <c r="P42" i="2"/>
  <c r="O6" i="2"/>
  <c r="P6" i="2"/>
  <c r="O70" i="2"/>
  <c r="P70" i="2"/>
  <c r="P150" i="2"/>
  <c r="Q150" i="2" s="1"/>
  <c r="S150" i="2" s="1"/>
  <c r="N71" i="2"/>
  <c r="O71" i="2" s="1"/>
  <c r="O186" i="2"/>
  <c r="P186" i="2"/>
  <c r="N90" i="2"/>
  <c r="O90" i="2" s="1"/>
  <c r="O86" i="2"/>
  <c r="P86" i="2"/>
  <c r="N3" i="2"/>
  <c r="O3" i="2" s="1"/>
  <c r="H29" i="1"/>
  <c r="H32" i="1" s="1"/>
  <c r="M32" i="1"/>
  <c r="M31" i="1"/>
  <c r="C32" i="1"/>
  <c r="C31" i="1"/>
  <c r="O180" i="2" l="1"/>
  <c r="P180" i="2"/>
  <c r="O52" i="2"/>
  <c r="P52" i="2"/>
  <c r="Q52" i="2" s="1"/>
  <c r="S52" i="2" s="1"/>
  <c r="O171" i="2"/>
  <c r="P171" i="2"/>
  <c r="Q171" i="2" s="1"/>
  <c r="S171" i="2" s="1"/>
  <c r="O33" i="2"/>
  <c r="P33" i="2"/>
  <c r="P139" i="2"/>
  <c r="O139" i="2"/>
  <c r="O143" i="2"/>
  <c r="P143" i="2"/>
  <c r="P106" i="2"/>
  <c r="O106" i="2"/>
  <c r="O97" i="2"/>
  <c r="P97" i="2"/>
  <c r="O157" i="2"/>
  <c r="Q157" i="2" s="1"/>
  <c r="S157" i="2" s="1"/>
  <c r="O165" i="2"/>
  <c r="P165" i="2"/>
  <c r="Q165" i="2" s="1"/>
  <c r="S165" i="2" s="1"/>
  <c r="P45" i="2"/>
  <c r="O45" i="2"/>
  <c r="Q45" i="2" s="1"/>
  <c r="S45" i="2" s="1"/>
  <c r="P93" i="2"/>
  <c r="O93" i="2"/>
  <c r="Q93" i="2" s="1"/>
  <c r="S93" i="2" s="1"/>
  <c r="O125" i="2"/>
  <c r="Q125" i="2" s="1"/>
  <c r="S125" i="2" s="1"/>
  <c r="P125" i="2"/>
  <c r="O191" i="2"/>
  <c r="P191" i="2"/>
  <c r="O119" i="2"/>
  <c r="Q119" i="2" s="1"/>
  <c r="S119" i="2" s="1"/>
  <c r="P119" i="2"/>
  <c r="P95" i="2"/>
  <c r="Q95" i="2" s="1"/>
  <c r="S95" i="2" s="1"/>
  <c r="O95" i="2"/>
  <c r="P199" i="2"/>
  <c r="O199" i="2"/>
  <c r="O189" i="2"/>
  <c r="Q189" i="2" s="1"/>
  <c r="S189" i="2" s="1"/>
  <c r="N24" i="2"/>
  <c r="P24" i="2" s="1"/>
  <c r="P187" i="2"/>
  <c r="Q187" i="2" s="1"/>
  <c r="S187" i="2" s="1"/>
  <c r="P40" i="2"/>
  <c r="N157" i="2"/>
  <c r="P157" i="2" s="1"/>
  <c r="N48" i="2"/>
  <c r="O48" i="2" s="1"/>
  <c r="P154" i="2"/>
  <c r="O87" i="2"/>
  <c r="N147" i="2"/>
  <c r="O147" i="2" s="1"/>
  <c r="N30" i="2"/>
  <c r="N94" i="2"/>
  <c r="O94" i="2" s="1"/>
  <c r="N49" i="2"/>
  <c r="O49" i="2" s="1"/>
  <c r="N60" i="2"/>
  <c r="O60" i="2" s="1"/>
  <c r="N107" i="2"/>
  <c r="O107" i="2" s="1"/>
  <c r="P59" i="2"/>
  <c r="Q59" i="2" s="1"/>
  <c r="S59" i="2" s="1"/>
  <c r="P126" i="2"/>
  <c r="Q126" i="2" s="1"/>
  <c r="S126" i="2" s="1"/>
  <c r="O117" i="2"/>
  <c r="Q117" i="2" s="1"/>
  <c r="S117" i="2" s="1"/>
  <c r="O164" i="2"/>
  <c r="Q164" i="2" s="1"/>
  <c r="S164" i="2" s="1"/>
  <c r="P164" i="2"/>
  <c r="P147" i="2"/>
  <c r="Q147" i="2" s="1"/>
  <c r="S147" i="2" s="1"/>
  <c r="O26" i="2"/>
  <c r="Q26" i="2" s="1"/>
  <c r="S26" i="2" s="1"/>
  <c r="O184" i="2"/>
  <c r="Q184" i="2" s="1"/>
  <c r="S184" i="2" s="1"/>
  <c r="P113" i="2"/>
  <c r="Q113" i="2" s="1"/>
  <c r="S113" i="2" s="1"/>
  <c r="O170" i="2"/>
  <c r="Q170" i="2" s="1"/>
  <c r="S170" i="2" s="1"/>
  <c r="N80" i="2"/>
  <c r="O80" i="2" s="1"/>
  <c r="N146" i="2"/>
  <c r="N164" i="2"/>
  <c r="P64" i="2"/>
  <c r="Q174" i="2"/>
  <c r="S174" i="2" s="1"/>
  <c r="O77" i="2"/>
  <c r="Q77" i="2" s="1"/>
  <c r="S77" i="2" s="1"/>
  <c r="Q31" i="2"/>
  <c r="S31" i="2" s="1"/>
  <c r="P19" i="2"/>
  <c r="Q69" i="2"/>
  <c r="S69" i="2" s="1"/>
  <c r="O83" i="2"/>
  <c r="P90" i="2"/>
  <c r="O202" i="2"/>
  <c r="Q202" i="2" s="1"/>
  <c r="S202" i="2" s="1"/>
  <c r="N28" i="2"/>
  <c r="O28" i="2" s="1"/>
  <c r="O193" i="2"/>
  <c r="Q193" i="2" s="1"/>
  <c r="S193" i="2" s="1"/>
  <c r="P193" i="2"/>
  <c r="N68" i="2"/>
  <c r="O68" i="2" s="1"/>
  <c r="O145" i="2"/>
  <c r="Q145" i="2" s="1"/>
  <c r="S145" i="2" s="1"/>
  <c r="O67" i="2"/>
  <c r="P67" i="2"/>
  <c r="O35" i="2"/>
  <c r="Q35" i="2" s="1"/>
  <c r="S35" i="2" s="1"/>
  <c r="P35" i="2"/>
  <c r="P28" i="2"/>
  <c r="Q28" i="2" s="1"/>
  <c r="S28" i="2" s="1"/>
  <c r="N140" i="2"/>
  <c r="P140" i="2" s="1"/>
  <c r="P198" i="2"/>
  <c r="O198" i="2"/>
  <c r="Q198" i="2" s="1"/>
  <c r="S198" i="2" s="1"/>
  <c r="Q36" i="2"/>
  <c r="S36" i="2" s="1"/>
  <c r="Q199" i="2"/>
  <c r="S199" i="2" s="1"/>
  <c r="O146" i="2"/>
  <c r="P146" i="2"/>
  <c r="P48" i="2"/>
  <c r="Q48" i="2" s="1"/>
  <c r="S48" i="2" s="1"/>
  <c r="Q14" i="2"/>
  <c r="S14" i="2" s="1"/>
  <c r="N41" i="2"/>
  <c r="O41" i="2" s="1"/>
  <c r="N201" i="2"/>
  <c r="O201" i="2" s="1"/>
  <c r="O177" i="2"/>
  <c r="P177" i="2"/>
  <c r="O88" i="2"/>
  <c r="Q88" i="2" s="1"/>
  <c r="S88" i="2" s="1"/>
  <c r="P137" i="2"/>
  <c r="O137" i="2"/>
  <c r="N192" i="2"/>
  <c r="P192" i="2" s="1"/>
  <c r="N178" i="2"/>
  <c r="O178" i="2" s="1"/>
  <c r="N56" i="2"/>
  <c r="O56" i="2" s="1"/>
  <c r="O100" i="2"/>
  <c r="Q100" i="2" s="1"/>
  <c r="S100" i="2" s="1"/>
  <c r="P110" i="2"/>
  <c r="O110" i="2"/>
  <c r="N168" i="2"/>
  <c r="P168" i="2" s="1"/>
  <c r="N109" i="2"/>
  <c r="P109" i="2" s="1"/>
  <c r="N141" i="2"/>
  <c r="O141" i="2" s="1"/>
  <c r="O11" i="2"/>
  <c r="P11" i="2"/>
  <c r="O81" i="2"/>
  <c r="Q81" i="2" s="1"/>
  <c r="S81" i="2" s="1"/>
  <c r="N47" i="2"/>
  <c r="O47" i="2" s="1"/>
  <c r="O104" i="2"/>
  <c r="Q104" i="2" s="1"/>
  <c r="S104" i="2" s="1"/>
  <c r="P203" i="2"/>
  <c r="P175" i="2"/>
  <c r="Q175" i="2" s="1"/>
  <c r="S175" i="2" s="1"/>
  <c r="P179" i="2"/>
  <c r="O179" i="2"/>
  <c r="P72" i="2"/>
  <c r="O72" i="2"/>
  <c r="P142" i="2"/>
  <c r="Q142" i="2" s="1"/>
  <c r="S142" i="2" s="1"/>
  <c r="N163" i="2"/>
  <c r="P163" i="2" s="1"/>
  <c r="P162" i="2"/>
  <c r="Q162" i="2" s="1"/>
  <c r="S162" i="2" s="1"/>
  <c r="P57" i="2"/>
  <c r="O57" i="2"/>
  <c r="P4" i="2"/>
  <c r="Q4" i="2" s="1"/>
  <c r="S4" i="2" s="1"/>
  <c r="N127" i="2"/>
  <c r="N121" i="2"/>
  <c r="P121" i="2" s="1"/>
  <c r="N173" i="2"/>
  <c r="O173" i="2" s="1"/>
  <c r="N29" i="2"/>
  <c r="P29" i="2" s="1"/>
  <c r="N61" i="2"/>
  <c r="O61" i="2" s="1"/>
  <c r="N169" i="2"/>
  <c r="O169" i="2" s="1"/>
  <c r="N115" i="2"/>
  <c r="O115" i="2" s="1"/>
  <c r="P12" i="2"/>
  <c r="Q12" i="2" s="1"/>
  <c r="S12" i="2" s="1"/>
  <c r="Q58" i="2"/>
  <c r="S58" i="2" s="1"/>
  <c r="N16" i="2"/>
  <c r="P16" i="2" s="1"/>
  <c r="N172" i="2"/>
  <c r="P172" i="2" s="1"/>
  <c r="N120" i="2"/>
  <c r="P120" i="2" s="1"/>
  <c r="Q139" i="2"/>
  <c r="S139" i="2" s="1"/>
  <c r="N182" i="2"/>
  <c r="O182" i="2" s="1"/>
  <c r="O127" i="2"/>
  <c r="P127" i="2"/>
  <c r="N128" i="2"/>
  <c r="O128" i="2" s="1"/>
  <c r="N96" i="2"/>
  <c r="O96" i="2" s="1"/>
  <c r="O23" i="2"/>
  <c r="N152" i="2"/>
  <c r="P152" i="2" s="1"/>
  <c r="N203" i="2"/>
  <c r="O203" i="2" s="1"/>
  <c r="O78" i="2"/>
  <c r="P78" i="2"/>
  <c r="P9" i="2"/>
  <c r="O9" i="2"/>
  <c r="Q9" i="2" s="1"/>
  <c r="S9" i="2" s="1"/>
  <c r="P23" i="2"/>
  <c r="Q23" i="2" s="1"/>
  <c r="S23" i="2" s="1"/>
  <c r="N76" i="2"/>
  <c r="Q143" i="2"/>
  <c r="S143" i="2" s="1"/>
  <c r="N66" i="2"/>
  <c r="P66" i="2" s="1"/>
  <c r="P133" i="2"/>
  <c r="Q133" i="2" s="1"/>
  <c r="S133" i="2" s="1"/>
  <c r="N54" i="2"/>
  <c r="O54" i="2" s="1"/>
  <c r="N188" i="2"/>
  <c r="O188" i="2" s="1"/>
  <c r="P183" i="2"/>
  <c r="Q183" i="2" s="1"/>
  <c r="S183" i="2" s="1"/>
  <c r="O148" i="2"/>
  <c r="P148" i="2"/>
  <c r="N89" i="2"/>
  <c r="P89" i="2" s="1"/>
  <c r="Q40" i="2"/>
  <c r="S40" i="2" s="1"/>
  <c r="P84" i="2"/>
  <c r="O84" i="2"/>
  <c r="O24" i="2"/>
  <c r="Q24" i="2" s="1"/>
  <c r="S24" i="2" s="1"/>
  <c r="O131" i="2"/>
  <c r="Q131" i="2" s="1"/>
  <c r="S131" i="2" s="1"/>
  <c r="Q154" i="2"/>
  <c r="S154" i="2" s="1"/>
  <c r="P80" i="2"/>
  <c r="Q80" i="2" s="1"/>
  <c r="S80" i="2" s="1"/>
  <c r="O116" i="2"/>
  <c r="Q116" i="2" s="1"/>
  <c r="S116" i="2" s="1"/>
  <c r="P116" i="2"/>
  <c r="N73" i="2"/>
  <c r="O73" i="2" s="1"/>
  <c r="P111" i="2"/>
  <c r="Q111" i="2" s="1"/>
  <c r="S111" i="2" s="1"/>
  <c r="Q42" i="2"/>
  <c r="S42" i="2" s="1"/>
  <c r="P167" i="2"/>
  <c r="Q167" i="2" s="1"/>
  <c r="S167" i="2" s="1"/>
  <c r="P8" i="2"/>
  <c r="Q8" i="2" s="1"/>
  <c r="S8" i="2" s="1"/>
  <c r="P99" i="2"/>
  <c r="O99" i="2"/>
  <c r="N176" i="2"/>
  <c r="P176" i="2" s="1"/>
  <c r="Q156" i="2"/>
  <c r="S156" i="2" s="1"/>
  <c r="N92" i="2"/>
  <c r="O92" i="2" s="1"/>
  <c r="P144" i="2"/>
  <c r="N200" i="2"/>
  <c r="P200" i="2" s="1"/>
  <c r="N195" i="2"/>
  <c r="P195" i="2" s="1"/>
  <c r="P27" i="2"/>
  <c r="O27" i="2"/>
  <c r="O37" i="2"/>
  <c r="P37" i="2"/>
  <c r="O34" i="2"/>
  <c r="P34" i="2"/>
  <c r="P103" i="2"/>
  <c r="Q103" i="2" s="1"/>
  <c r="S103" i="2" s="1"/>
  <c r="N101" i="2"/>
  <c r="P101" i="2" s="1"/>
  <c r="O108" i="2"/>
  <c r="P108" i="2"/>
  <c r="O197" i="2"/>
  <c r="Q197" i="2" s="1"/>
  <c r="S197" i="2" s="1"/>
  <c r="P122" i="2"/>
  <c r="Q122" i="2" s="1"/>
  <c r="S122" i="2" s="1"/>
  <c r="O50" i="2"/>
  <c r="P50" i="2"/>
  <c r="P44" i="2"/>
  <c r="O44" i="2"/>
  <c r="N144" i="2"/>
  <c r="O144" i="2" s="1"/>
  <c r="N134" i="2"/>
  <c r="O196" i="2"/>
  <c r="P196" i="2"/>
  <c r="P185" i="2"/>
  <c r="Q185" i="2" s="1"/>
  <c r="S185" i="2" s="1"/>
  <c r="N159" i="2"/>
  <c r="P159" i="2" s="1"/>
  <c r="P158" i="2"/>
  <c r="Q158" i="2" s="1"/>
  <c r="S158" i="2" s="1"/>
  <c r="P5" i="2"/>
  <c r="O5" i="2"/>
  <c r="Q5" i="2" s="1"/>
  <c r="S5" i="2" s="1"/>
  <c r="P160" i="2"/>
  <c r="Q160" i="2" s="1"/>
  <c r="S160" i="2" s="1"/>
  <c r="O136" i="2"/>
  <c r="Q136" i="2" s="1"/>
  <c r="S136" i="2" s="1"/>
  <c r="O134" i="2"/>
  <c r="P134" i="2"/>
  <c r="O153" i="2"/>
  <c r="P153" i="2"/>
  <c r="O166" i="2"/>
  <c r="P166" i="2"/>
  <c r="N112" i="2"/>
  <c r="O112" i="2" s="1"/>
  <c r="O65" i="2"/>
  <c r="P65" i="2"/>
  <c r="Q64" i="2"/>
  <c r="S64" i="2" s="1"/>
  <c r="N155" i="2"/>
  <c r="P155" i="2" s="1"/>
  <c r="N75" i="2"/>
  <c r="P75" i="2" s="1"/>
  <c r="P194" i="2"/>
  <c r="Q194" i="2" s="1"/>
  <c r="S194" i="2" s="1"/>
  <c r="P15" i="2"/>
  <c r="Q15" i="2" s="1"/>
  <c r="S15" i="2" s="1"/>
  <c r="N124" i="2"/>
  <c r="O124" i="2" s="1"/>
  <c r="O152" i="2"/>
  <c r="Q152" i="2" s="1"/>
  <c r="S152" i="2" s="1"/>
  <c r="P76" i="2"/>
  <c r="O76" i="2"/>
  <c r="Q76" i="2" s="1"/>
  <c r="S76" i="2" s="1"/>
  <c r="P123" i="2"/>
  <c r="O123" i="2"/>
  <c r="N62" i="2"/>
  <c r="O62" i="2" s="1"/>
  <c r="N110" i="2"/>
  <c r="Q74" i="2"/>
  <c r="S74" i="2" s="1"/>
  <c r="Q19" i="2"/>
  <c r="S19" i="2" s="1"/>
  <c r="P10" i="2"/>
  <c r="Q10" i="2" s="1"/>
  <c r="S10" i="2" s="1"/>
  <c r="Q138" i="2"/>
  <c r="S138" i="2" s="1"/>
  <c r="P55" i="2"/>
  <c r="Q55" i="2" s="1"/>
  <c r="S55" i="2" s="1"/>
  <c r="Q106" i="2"/>
  <c r="S106" i="2" s="1"/>
  <c r="P39" i="2"/>
  <c r="Q39" i="2" s="1"/>
  <c r="S39" i="2" s="1"/>
  <c r="P71" i="2"/>
  <c r="Q71" i="2" s="1"/>
  <c r="S71" i="2" s="1"/>
  <c r="Q130" i="2"/>
  <c r="S130" i="2" s="1"/>
  <c r="Q186" i="2"/>
  <c r="S186" i="2" s="1"/>
  <c r="Q22" i="2"/>
  <c r="S22" i="2" s="1"/>
  <c r="P135" i="2"/>
  <c r="Q135" i="2" s="1"/>
  <c r="S135" i="2" s="1"/>
  <c r="Q51" i="2"/>
  <c r="S51" i="2" s="1"/>
  <c r="Q90" i="2"/>
  <c r="S90" i="2" s="1"/>
  <c r="Q83" i="2"/>
  <c r="S83" i="2" s="1"/>
  <c r="Q102" i="2"/>
  <c r="S102" i="2" s="1"/>
  <c r="O82" i="2"/>
  <c r="Q82" i="2" s="1"/>
  <c r="S82" i="2" s="1"/>
  <c r="P151" i="2"/>
  <c r="Q151" i="2" s="1"/>
  <c r="S151" i="2" s="1"/>
  <c r="Q86" i="2"/>
  <c r="S86" i="2" s="1"/>
  <c r="Q87" i="2"/>
  <c r="S87" i="2" s="1"/>
  <c r="Q38" i="2"/>
  <c r="S38" i="2" s="1"/>
  <c r="Q70" i="2"/>
  <c r="S70" i="2" s="1"/>
  <c r="O7" i="2"/>
  <c r="Q7" i="2" s="1"/>
  <c r="S7" i="2" s="1"/>
  <c r="P114" i="2"/>
  <c r="Q114" i="2" s="1"/>
  <c r="S114" i="2" s="1"/>
  <c r="Q6" i="2"/>
  <c r="S6" i="2" s="1"/>
  <c r="Q98" i="2"/>
  <c r="S98" i="2" s="1"/>
  <c r="Q118" i="2"/>
  <c r="S118" i="2" s="1"/>
  <c r="P3" i="2"/>
  <c r="Q3" i="2" s="1"/>
  <c r="S3" i="2" s="1"/>
  <c r="M34" i="1"/>
  <c r="H31" i="1"/>
  <c r="H34" i="1" s="1"/>
  <c r="C34" i="1"/>
  <c r="Q191" i="2" l="1"/>
  <c r="S191" i="2" s="1"/>
  <c r="Q108" i="2"/>
  <c r="S108" i="2" s="1"/>
  <c r="Q110" i="2"/>
  <c r="S110" i="2" s="1"/>
  <c r="O101" i="2"/>
  <c r="P60" i="2"/>
  <c r="O30" i="2"/>
  <c r="P30" i="2"/>
  <c r="Q30" i="2" s="1"/>
  <c r="S30" i="2" s="1"/>
  <c r="Q97" i="2"/>
  <c r="S97" i="2" s="1"/>
  <c r="Q11" i="2"/>
  <c r="S11" i="2" s="1"/>
  <c r="O75" i="2"/>
  <c r="Q75" i="2" s="1"/>
  <c r="S75" i="2" s="1"/>
  <c r="O121" i="2"/>
  <c r="Q121" i="2" s="1"/>
  <c r="S121" i="2" s="1"/>
  <c r="O29" i="2"/>
  <c r="Q29" i="2" s="1"/>
  <c r="S29" i="2" s="1"/>
  <c r="P115" i="2"/>
  <c r="Q115" i="2" s="1"/>
  <c r="S115" i="2" s="1"/>
  <c r="P173" i="2"/>
  <c r="Q173" i="2" s="1"/>
  <c r="S173" i="2" s="1"/>
  <c r="P68" i="2"/>
  <c r="Q68" i="2" s="1"/>
  <c r="S68" i="2" s="1"/>
  <c r="Q99" i="2"/>
  <c r="S99" i="2" s="1"/>
  <c r="P47" i="2"/>
  <c r="O195" i="2"/>
  <c r="Q57" i="2"/>
  <c r="S57" i="2" s="1"/>
  <c r="P107" i="2"/>
  <c r="Q107" i="2" s="1"/>
  <c r="S107" i="2" s="1"/>
  <c r="Q33" i="2"/>
  <c r="S33" i="2" s="1"/>
  <c r="Q203" i="2"/>
  <c r="S203" i="2" s="1"/>
  <c r="P49" i="2"/>
  <c r="Q49" i="2" s="1"/>
  <c r="S49" i="2" s="1"/>
  <c r="O155" i="2"/>
  <c r="Q155" i="2" s="1"/>
  <c r="S155" i="2" s="1"/>
  <c r="P94" i="2"/>
  <c r="Q94" i="2" s="1"/>
  <c r="S94" i="2" s="1"/>
  <c r="P41" i="2"/>
  <c r="Q41" i="2" s="1"/>
  <c r="S41" i="2" s="1"/>
  <c r="Q34" i="2"/>
  <c r="S34" i="2" s="1"/>
  <c r="Q44" i="2"/>
  <c r="S44" i="2" s="1"/>
  <c r="Q179" i="2"/>
  <c r="S179" i="2" s="1"/>
  <c r="Q123" i="2"/>
  <c r="S123" i="2" s="1"/>
  <c r="Q180" i="2"/>
  <c r="S180" i="2" s="1"/>
  <c r="P92" i="2"/>
  <c r="Q92" i="2" s="1"/>
  <c r="S92" i="2" s="1"/>
  <c r="O109" i="2"/>
  <c r="Q109" i="2" s="1"/>
  <c r="S109" i="2" s="1"/>
  <c r="Q60" i="2"/>
  <c r="S60" i="2" s="1"/>
  <c r="Q146" i="2"/>
  <c r="S146" i="2" s="1"/>
  <c r="O176" i="2"/>
  <c r="Q176" i="2" s="1"/>
  <c r="S176" i="2" s="1"/>
  <c r="O120" i="2"/>
  <c r="Q120" i="2" s="1"/>
  <c r="S120" i="2" s="1"/>
  <c r="P188" i="2"/>
  <c r="Q188" i="2" s="1"/>
  <c r="S188" i="2" s="1"/>
  <c r="P128" i="2"/>
  <c r="Q128" i="2" s="1"/>
  <c r="S128" i="2" s="1"/>
  <c r="O89" i="2"/>
  <c r="Q89" i="2" s="1"/>
  <c r="S89" i="2" s="1"/>
  <c r="P182" i="2"/>
  <c r="Q182" i="2" s="1"/>
  <c r="S182" i="2" s="1"/>
  <c r="O163" i="2"/>
  <c r="Q163" i="2" s="1"/>
  <c r="S163" i="2" s="1"/>
  <c r="Q137" i="2"/>
  <c r="S137" i="2" s="1"/>
  <c r="Q72" i="2"/>
  <c r="S72" i="2" s="1"/>
  <c r="P56" i="2"/>
  <c r="Q56" i="2" s="1"/>
  <c r="S56" i="2" s="1"/>
  <c r="Q127" i="2"/>
  <c r="S127" i="2" s="1"/>
  <c r="Q101" i="2"/>
  <c r="S101" i="2" s="1"/>
  <c r="Q47" i="2"/>
  <c r="S47" i="2" s="1"/>
  <c r="O66" i="2"/>
  <c r="Q66" i="2" s="1"/>
  <c r="S66" i="2" s="1"/>
  <c r="P178" i="2"/>
  <c r="Q178" i="2" s="1"/>
  <c r="S178" i="2" s="1"/>
  <c r="Q195" i="2"/>
  <c r="S195" i="2" s="1"/>
  <c r="O16" i="2"/>
  <c r="Q16" i="2" s="1"/>
  <c r="S16" i="2" s="1"/>
  <c r="Q153" i="2"/>
  <c r="S153" i="2" s="1"/>
  <c r="Q148" i="2"/>
  <c r="S148" i="2" s="1"/>
  <c r="P124" i="2"/>
  <c r="Q124" i="2" s="1"/>
  <c r="S124" i="2" s="1"/>
  <c r="Q134" i="2"/>
  <c r="S134" i="2" s="1"/>
  <c r="O192" i="2"/>
  <c r="Q192" i="2" s="1"/>
  <c r="S192" i="2" s="1"/>
  <c r="P54" i="2"/>
  <c r="Q54" i="2" s="1"/>
  <c r="S54" i="2" s="1"/>
  <c r="P62" i="2"/>
  <c r="Q62" i="2" s="1"/>
  <c r="S62" i="2" s="1"/>
  <c r="Q177" i="2"/>
  <c r="S177" i="2" s="1"/>
  <c r="O172" i="2"/>
  <c r="Q172" i="2" s="1"/>
  <c r="S172" i="2" s="1"/>
  <c r="Q78" i="2"/>
  <c r="S78" i="2" s="1"/>
  <c r="O159" i="2"/>
  <c r="Q159" i="2" s="1"/>
  <c r="S159" i="2" s="1"/>
  <c r="P73" i="2"/>
  <c r="Q73" i="2" s="1"/>
  <c r="S73" i="2" s="1"/>
  <c r="Q196" i="2"/>
  <c r="S196" i="2" s="1"/>
  <c r="Q144" i="2"/>
  <c r="S144" i="2" s="1"/>
  <c r="P141" i="2"/>
  <c r="Q141" i="2" s="1"/>
  <c r="S141" i="2" s="1"/>
  <c r="O200" i="2"/>
  <c r="Q200" i="2" s="1"/>
  <c r="S200" i="2" s="1"/>
  <c r="Q50" i="2"/>
  <c r="S50" i="2" s="1"/>
  <c r="Q37" i="2"/>
  <c r="S37" i="2" s="1"/>
  <c r="P169" i="2"/>
  <c r="Q169" i="2" s="1"/>
  <c r="S169" i="2" s="1"/>
  <c r="O140" i="2"/>
  <c r="Q140" i="2" s="1"/>
  <c r="S140" i="2" s="1"/>
  <c r="Q65" i="2"/>
  <c r="S65" i="2" s="1"/>
  <c r="Q27" i="2"/>
  <c r="S27" i="2" s="1"/>
  <c r="Q84" i="2"/>
  <c r="S84" i="2" s="1"/>
  <c r="O168" i="2"/>
  <c r="Q168" i="2" s="1"/>
  <c r="S168" i="2" s="1"/>
  <c r="P96" i="2"/>
  <c r="Q96" i="2" s="1"/>
  <c r="S96" i="2" s="1"/>
  <c r="P61" i="2"/>
  <c r="Q61" i="2" s="1"/>
  <c r="S61" i="2" s="1"/>
  <c r="P201" i="2"/>
  <c r="Q201" i="2" s="1"/>
  <c r="S201" i="2" s="1"/>
  <c r="Q166" i="2"/>
  <c r="S166" i="2" s="1"/>
  <c r="P112" i="2"/>
  <c r="Q112" i="2" s="1"/>
  <c r="S112" i="2" s="1"/>
  <c r="Q67" i="2"/>
  <c r="S67" i="2" s="1"/>
  <c r="C36" i="1"/>
  <c r="C35" i="1"/>
  <c r="H36" i="1"/>
  <c r="H35" i="1"/>
  <c r="M36" i="1"/>
  <c r="M35" i="1"/>
</calcChain>
</file>

<file path=xl/sharedStrings.xml><?xml version="1.0" encoding="utf-8"?>
<sst xmlns="http://schemas.openxmlformats.org/spreadsheetml/2006/main" count="218" uniqueCount="90">
  <si>
    <t>A</t>
  </si>
  <si>
    <t>rho</t>
  </si>
  <si>
    <t>Crr</t>
  </si>
  <si>
    <t>m^2</t>
  </si>
  <si>
    <t>kg/m^3</t>
  </si>
  <si>
    <t>m/s</t>
  </si>
  <si>
    <t>power</t>
  </si>
  <si>
    <t>m/s^2</t>
  </si>
  <si>
    <t>gravity</t>
  </si>
  <si>
    <t>a</t>
  </si>
  <si>
    <t>b</t>
  </si>
  <si>
    <t>c</t>
  </si>
  <si>
    <t>d</t>
  </si>
  <si>
    <t>Cd</t>
  </si>
  <si>
    <t>value</t>
  </si>
  <si>
    <t>name</t>
  </si>
  <si>
    <t>units</t>
  </si>
  <si>
    <t>note</t>
  </si>
  <si>
    <t>sitting upright</t>
  </si>
  <si>
    <t>regular tires</t>
  </si>
  <si>
    <t>kg</t>
  </si>
  <si>
    <t>lb</t>
  </si>
  <si>
    <t>headwind</t>
  </si>
  <si>
    <t>grade</t>
  </si>
  <si>
    <t>assumed flat</t>
  </si>
  <si>
    <t>grade angle</t>
  </si>
  <si>
    <t>%</t>
  </si>
  <si>
    <t>radians</t>
  </si>
  <si>
    <t>drive loss</t>
  </si>
  <si>
    <t>W</t>
  </si>
  <si>
    <t>Q</t>
  </si>
  <si>
    <t>R</t>
  </si>
  <si>
    <t>S</t>
  </si>
  <si>
    <t>T</t>
  </si>
  <si>
    <t>Vgs</t>
  </si>
  <si>
    <t>mph</t>
  </si>
  <si>
    <t>total</t>
  </si>
  <si>
    <t>person</t>
  </si>
  <si>
    <t>bike</t>
  </si>
  <si>
    <t>me+clothes</t>
  </si>
  <si>
    <t>ride avg</t>
  </si>
  <si>
    <t>ride max</t>
  </si>
  <si>
    <t>copping a ton of knowledge from here</t>
  </si>
  <si>
    <t>good tires</t>
  </si>
  <si>
    <t>pseudo aero</t>
  </si>
  <si>
    <t>aero</t>
  </si>
  <si>
    <t>km/hr</t>
  </si>
  <si>
    <t>ride average</t>
  </si>
  <si>
    <t>20.1 target</t>
  </si>
  <si>
    <t>23.6 target</t>
  </si>
  <si>
    <t>speed (m/s)</t>
  </si>
  <si>
    <t>sqrtq3r2</t>
  </si>
  <si>
    <t>speed (mph)</t>
  </si>
  <si>
    <t>sqrt(power)</t>
  </si>
  <si>
    <t>error</t>
  </si>
  <si>
    <t>speed linest</t>
  </si>
  <si>
    <t>split</t>
  </si>
  <si>
    <t>low_b</t>
  </si>
  <si>
    <t>high_b</t>
  </si>
  <si>
    <t>high_d</t>
  </si>
  <si>
    <t>low_r2</t>
  </si>
  <si>
    <t>high_r2</t>
  </si>
  <si>
    <t>x2</t>
  </si>
  <si>
    <t>x3</t>
  </si>
  <si>
    <t>m1</t>
  </si>
  <si>
    <t>m2</t>
  </si>
  <si>
    <t>m3</t>
  </si>
  <si>
    <t>m3err</t>
  </si>
  <si>
    <t>m2er</t>
  </si>
  <si>
    <t>m1err</t>
  </si>
  <si>
    <t>berr</t>
  </si>
  <si>
    <t>r2</t>
  </si>
  <si>
    <t>F</t>
  </si>
  <si>
    <t>df</t>
  </si>
  <si>
    <t>ssreg</t>
  </si>
  <si>
    <t>ssresid</t>
  </si>
  <si>
    <t>watts split</t>
  </si>
  <si>
    <t>low_m3</t>
  </si>
  <si>
    <t>low_m2</t>
  </si>
  <si>
    <t>low_m1</t>
  </si>
  <si>
    <t>low_ssreg</t>
  </si>
  <si>
    <t>high_m3</t>
  </si>
  <si>
    <t>high_m2</t>
  </si>
  <si>
    <t>high_m1</t>
  </si>
  <si>
    <t>high_ssreg</t>
  </si>
  <si>
    <t>x1</t>
  </si>
  <si>
    <t>x0</t>
  </si>
  <si>
    <t>sey</t>
  </si>
  <si>
    <t>low_se</t>
  </si>
  <si>
    <t>high_se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</si>
</sst>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00"/>
  </numFmts>
  <fonts count="6"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5" tint="0.399975585192419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4" borderId="3" applyNumberFormat="0" applyAlignment="0" applyProtection="0"/>
    <xf numFmtId="0" fontId="5" fillId="0" borderId="0" applyNumberFormat="0" applyFill="0" applyBorder="0" applyAlignment="0" applyProtection="0"/>
  </cellStyleXfs>
  <cellXfs count="8">
    <xf numFmtId="0" fontId="0" fillId="0" borderId="0" xfId="0"/>
    <xf numFmtId="0" fontId="5" fillId="0" borderId="0" xfId="5"/>
    <xf numFmtId="0" fontId="1" fillId="2" borderId="1" xfId="1"/>
    <xf numFmtId="0" fontId="3" fillId="3" borderId="1" xfId="3"/>
    <xf numFmtId="0" fontId="4" fillId="4" borderId="3" xfId="4"/>
    <xf numFmtId="0" fontId="1" fillId="5" borderId="1" xfId="1" applyFill="1"/>
    <xf numFmtId="0" fontId="2" fillId="3" borderId="2" xfId="2"/>
    <xf numFmtId="172" fontId="0" fillId="0" borderId="0" xfId="0" applyNumberFormat="1"/>
  </cellXfs>
  <cellStyles count="6">
    <cellStyle name="Calculation" xfId="3" builtinId="22"/>
    <cellStyle name="Check Cell" xfId="4" builtinId="23"/>
    <cellStyle name="Hyperlink" xfId="5" builtinId="8"/>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'two component linest'!$T$7</c:f>
              <c:strCache>
                <c:ptCount val="1"/>
                <c:pt idx="0">
                  <c:v>low_se</c:v>
                </c:pt>
              </c:strCache>
            </c:strRef>
          </c:tx>
          <c:spPr>
            <a:ln w="19050" cap="rnd">
              <a:noFill/>
              <a:round/>
            </a:ln>
            <a:effectLst/>
          </c:spPr>
          <c:marker>
            <c:symbol val="circle"/>
            <c:size val="5"/>
            <c:spPr>
              <a:solidFill>
                <a:schemeClr val="accent1"/>
              </a:solidFill>
              <a:ln w="9525">
                <a:solidFill>
                  <a:schemeClr val="accent1"/>
                </a:solidFill>
              </a:ln>
              <a:effectLst/>
            </c:spPr>
          </c:marker>
          <c:xVal>
            <c:numRef>
              <c:f>'two component linest'!$M$8:$M$207</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'two component linest'!$T$8:$T$207</c:f>
              <c:numCache>
                <c:formatCode>0.000</c:formatCode>
                <c:ptCount val="200"/>
                <c:pt idx="0">
                  <c:v>0</c:v>
                </c:pt>
                <c:pt idx="1">
                  <c:v>0</c:v>
                </c:pt>
                <c:pt idx="2">
                  <c:v>0</c:v>
                </c:pt>
                <c:pt idx="3">
                  <c:v>8.4209657358294554E-4</c:v>
                </c:pt>
                <c:pt idx="4">
                  <c:v>1.5363336334697909E-3</c:v>
                </c:pt>
                <c:pt idx="5">
                  <c:v>2.3931002144843205E-3</c:v>
                </c:pt>
                <c:pt idx="6">
                  <c:v>3.3618988604021982E-3</c:v>
                </c:pt>
                <c:pt idx="7">
                  <c:v>4.3845981233803354E-3</c:v>
                </c:pt>
                <c:pt idx="8">
                  <c:v>5.4032498955092082E-3</c:v>
                </c:pt>
                <c:pt idx="9">
                  <c:v>6.3655393331669349E-3</c:v>
                </c:pt>
                <c:pt idx="10">
                  <c:v>7.2280398784045595E-3</c:v>
                </c:pt>
                <c:pt idx="11">
                  <c:v>7.9577441712035315E-3</c:v>
                </c:pt>
                <c:pt idx="12">
                  <c:v>8.5324358517417254E-3</c:v>
                </c:pt>
                <c:pt idx="13">
                  <c:v>8.9404296292335816E-3</c:v>
                </c:pt>
                <c:pt idx="14">
                  <c:v>9.1801211613256675E-3</c:v>
                </c:pt>
                <c:pt idx="15">
                  <c:v>9.2597055144351507E-3</c:v>
                </c:pt>
                <c:pt idx="16">
                  <c:v>9.1973603384597358E-3</c:v>
                </c:pt>
                <c:pt idx="17">
                  <c:v>9.0221254168534378E-3</c:v>
                </c:pt>
                <c:pt idx="18">
                  <c:v>8.775553809801313E-3</c:v>
                </c:pt>
                <c:pt idx="19">
                  <c:v>8.5137427486147253E-3</c:v>
                </c:pt>
                <c:pt idx="20">
                  <c:v>8.3082228440999918E-3</c:v>
                </c:pt>
                <c:pt idx="21">
                  <c:v>8.2423724141969246E-3</c:v>
                </c:pt>
                <c:pt idx="22">
                  <c:v>8.3993794114203286E-3</c:v>
                </c:pt>
                <c:pt idx="23">
                  <c:v>8.8426131652177779E-3</c:v>
                </c:pt>
                <c:pt idx="24">
                  <c:v>9.5991417227498984E-3</c:v>
                </c:pt>
                <c:pt idx="25">
                  <c:v>1.0658737075819864E-2</c:v>
                </c:pt>
                <c:pt idx="26">
                  <c:v>1.1987201512416211E-2</c:v>
                </c:pt>
                <c:pt idx="27">
                  <c:v>1.3542108146918407E-2</c:v>
                </c:pt>
                <c:pt idx="28">
                  <c:v>1.5282831737722475E-2</c:v>
                </c:pt>
                <c:pt idx="29">
                  <c:v>1.7174496318472114E-2</c:v>
                </c:pt>
                <c:pt idx="30">
                  <c:v>1.9188462330889347E-2</c:v>
                </c:pt>
                <c:pt idx="31">
                  <c:v>2.1301493095162688E-2</c:v>
                </c:pt>
                <c:pt idx="32">
                  <c:v>2.3494662197487547E-2</c:v>
                </c:pt>
                <c:pt idx="33">
                  <c:v>2.5752385697140313E-2</c:v>
                </c:pt>
                <c:pt idx="34">
                  <c:v>2.8061663985015993E-2</c:v>
                </c:pt>
                <c:pt idx="35">
                  <c:v>3.0411514891553509E-2</c:v>
                </c:pt>
                <c:pt idx="36">
                  <c:v>3.2792555694810523E-2</c:v>
                </c:pt>
                <c:pt idx="37">
                  <c:v>3.5196694193156811E-2</c:v>
                </c:pt>
                <c:pt idx="38">
                  <c:v>3.7616897822421273E-2</c:v>
                </c:pt>
                <c:pt idx="39">
                  <c:v>4.0047018335580435E-2</c:v>
                </c:pt>
                <c:pt idx="40">
                  <c:v>4.2481656229752834E-2</c:v>
                </c:pt>
                <c:pt idx="41">
                  <c:v>4.4916053909373359E-2</c:v>
                </c:pt>
                <c:pt idx="42">
                  <c:v>4.7346009919413026E-2</c:v>
                </c:pt>
                <c:pt idx="43">
                  <c:v>4.9767808879577671E-2</c:v>
                </c:pt>
                <c:pt idx="44">
                  <c:v>5.2178163322985194E-2</c:v>
                </c:pt>
                <c:pt idx="45">
                  <c:v>5.4574164722503531E-2</c:v>
                </c:pt>
                <c:pt idx="46">
                  <c:v>5.6953241734145912E-2</c:v>
                </c:pt>
                <c:pt idx="47">
                  <c:v>5.9313124207069509E-2</c:v>
                </c:pt>
                <c:pt idx="48">
                  <c:v>6.1651811876180587E-2</c:v>
                </c:pt>
                <c:pt idx="49">
                  <c:v>6.3967546914404191E-2</c:v>
                </c:pt>
                <c:pt idx="50">
                  <c:v>6.6258789709900595E-2</c:v>
                </c:pt>
                <c:pt idx="51">
                  <c:v>6.8524197370998852E-2</c:v>
                </c:pt>
                <c:pt idx="52">
                  <c:v>7.0762604563330403E-2</c:v>
                </c:pt>
                <c:pt idx="53">
                  <c:v>7.2973006359963663E-2</c:v>
                </c:pt>
                <c:pt idx="54">
                  <c:v>7.5154542843319433E-2</c:v>
                </c:pt>
                <c:pt idx="55">
                  <c:v>7.7306485242401149E-2</c:v>
                </c:pt>
                <c:pt idx="56">
                  <c:v>7.942822342379123E-2</c:v>
                </c:pt>
                <c:pt idx="57">
                  <c:v>8.1519254582569353E-2</c:v>
                </c:pt>
                <c:pt idx="58">
                  <c:v>8.3579173001527104E-2</c:v>
                </c:pt>
                <c:pt idx="59">
                  <c:v>8.5607660765078683E-2</c:v>
                </c:pt>
                <c:pt idx="60">
                  <c:v>8.7604479329152302E-2</c:v>
                </c:pt>
                <c:pt idx="61">
                  <c:v>8.9569461860666374E-2</c:v>
                </c:pt>
                <c:pt idx="62">
                  <c:v>9.150250627059274E-2</c:v>
                </c:pt>
                <c:pt idx="63">
                  <c:v>9.3403568873357351E-2</c:v>
                </c:pt>
                <c:pt idx="64">
                  <c:v>9.5272658612928496E-2</c:v>
                </c:pt>
                <c:pt idx="65">
                  <c:v>9.7109831802333929E-2</c:v>
                </c:pt>
                <c:pt idx="66">
                  <c:v>9.8915187329077392E-2</c:v>
                </c:pt>
                <c:pt idx="67">
                  <c:v>0.10068886228373004</c:v>
                </c:pt>
                <c:pt idx="68">
                  <c:v>0.10243102797338401</c:v>
                </c:pt>
                <c:pt idx="69">
                  <c:v>0.10414188628537699</c:v>
                </c:pt>
                <c:pt idx="70">
                  <c:v>0.10582166637012581</c:v>
                </c:pt>
                <c:pt idx="71">
                  <c:v>0.10747062161483985</c:v>
                </c:pt>
                <c:pt idx="72">
                  <c:v>0.10908902688261139</c:v>
                </c:pt>
                <c:pt idx="73">
                  <c:v>0.11067717599372934</c:v>
                </c:pt>
                <c:pt idx="74">
                  <c:v>0.11223537942818877</c:v>
                </c:pt>
                <c:pt idx="75">
                  <c:v>0.11376396223034332</c:v>
                </c:pt>
                <c:pt idx="76">
                  <c:v>0.11526326209831358</c:v>
                </c:pt>
                <c:pt idx="77">
                  <c:v>0.11673362764235237</c:v>
                </c:pt>
                <c:pt idx="78">
                  <c:v>0.11817541679779212</c:v>
                </c:pt>
                <c:pt idx="79">
                  <c:v>0.1195889953794293</c:v>
                </c:pt>
                <c:pt idx="80">
                  <c:v>0.12097473576537951</c:v>
                </c:pt>
                <c:pt idx="81">
                  <c:v>0.1223330156994847</c:v>
                </c:pt>
                <c:pt idx="82">
                  <c:v>0.12366421720228882</c:v>
                </c:pt>
                <c:pt idx="83">
                  <c:v>0.12496872558145032</c:v>
                </c:pt>
                <c:pt idx="84">
                  <c:v>0.12624692853326505</c:v>
                </c:pt>
                <c:pt idx="85">
                  <c:v>0.12749921532767533</c:v>
                </c:pt>
                <c:pt idx="86">
                  <c:v>0.12872597606975916</c:v>
                </c:pt>
                <c:pt idx="87">
                  <c:v>0.12992760103135209</c:v>
                </c:pt>
                <c:pt idx="88">
                  <c:v>0.13110448004689304</c:v>
                </c:pt>
                <c:pt idx="89">
                  <c:v>0.13225700196819204</c:v>
                </c:pt>
                <c:pt idx="90">
                  <c:v>0.13338555417315287</c:v>
                </c:pt>
                <c:pt idx="91">
                  <c:v>0.13449052212397397</c:v>
                </c:pt>
                <c:pt idx="92">
                  <c:v>0.13557228897068552</c:v>
                </c:pt>
                <c:pt idx="93">
                  <c:v>0.13663123519622714</c:v>
                </c:pt>
                <c:pt idx="94">
                  <c:v>0.13766773829959777</c:v>
                </c:pt>
                <c:pt idx="95">
                  <c:v>0.13868217251386736</c:v>
                </c:pt>
                <c:pt idx="96">
                  <c:v>0.13967490855613696</c:v>
                </c:pt>
                <c:pt idx="97">
                  <c:v>0.14064631340673772</c:v>
                </c:pt>
                <c:pt idx="98">
                  <c:v>0.14159675011519976</c:v>
                </c:pt>
                <c:pt idx="99">
                  <c:v>0.14252657763073484</c:v>
                </c:pt>
                <c:pt idx="100">
                  <c:v>0.14343615065510318</c:v>
                </c:pt>
                <c:pt idx="101">
                  <c:v>0.14432581951600279</c:v>
                </c:pt>
                <c:pt idx="102">
                  <c:v>0.14519593005916842</c:v>
                </c:pt>
                <c:pt idx="103">
                  <c:v>0.14604682355757684</c:v>
                </c:pt>
                <c:pt idx="104">
                  <c:v>0.14687883663627729</c:v>
                </c:pt>
                <c:pt idx="105">
                  <c:v>0.1476923012114581</c:v>
                </c:pt>
                <c:pt idx="106">
                  <c:v>0.14848754444250298</c:v>
                </c:pt>
                <c:pt idx="107">
                  <c:v>0.14926488869586593</c:v>
                </c:pt>
                <c:pt idx="108">
                  <c:v>0.15002465151971689</c:v>
                </c:pt>
                <c:pt idx="109">
                  <c:v>0.15076714562835281</c:v>
                </c:pt>
                <c:pt idx="110">
                  <c:v>0.1514926788955</c:v>
                </c:pt>
                <c:pt idx="111">
                  <c:v>0.15220155435565155</c:v>
                </c:pt>
                <c:pt idx="112">
                  <c:v>0.15289407021270338</c:v>
                </c:pt>
                <c:pt idx="113">
                  <c:v>0.15357051985516912</c:v>
                </c:pt>
                <c:pt idx="114">
                  <c:v>0.15423119187733789</c:v>
                </c:pt>
                <c:pt idx="115">
                  <c:v>0.1548763701057819</c:v>
                </c:pt>
                <c:pt idx="116">
                  <c:v>0.15550633363066663</c:v>
                </c:pt>
                <c:pt idx="117">
                  <c:v>0.15612135684137229</c:v>
                </c:pt>
                <c:pt idx="118">
                  <c:v>0.15672170946595074</c:v>
                </c:pt>
                <c:pt idx="119">
                  <c:v>0.15730765661401319</c:v>
                </c:pt>
                <c:pt idx="120">
                  <c:v>0.15787945882265023</c:v>
                </c:pt>
                <c:pt idx="121">
                  <c:v>0.1584373721050267</c:v>
                </c:pt>
                <c:pt idx="122">
                  <c:v>0.15898164800134593</c:v>
                </c:pt>
                <c:pt idx="123">
                  <c:v>0.15951253363184326</c:v>
                </c:pt>
                <c:pt idx="124">
                  <c:v>0.16003027175158416</c:v>
                </c:pt>
                <c:pt idx="125">
                  <c:v>0.16053510080677161</c:v>
                </c:pt>
                <c:pt idx="126">
                  <c:v>0.1610272549923584</c:v>
                </c:pt>
                <c:pt idx="127">
                  <c:v>0.16150696431076081</c:v>
                </c:pt>
                <c:pt idx="128">
                  <c:v>0.16197445463142937</c:v>
                </c:pt>
                <c:pt idx="129">
                  <c:v>0.16242994775117689</c:v>
                </c:pt>
                <c:pt idx="130">
                  <c:v>0.16287366145505</c:v>
                </c:pt>
                <c:pt idx="131">
                  <c:v>0.1633058095775986</c:v>
                </c:pt>
                <c:pt idx="132">
                  <c:v>0.16372660206444314</c:v>
                </c:pt>
                <c:pt idx="133">
                  <c:v>0.16413624503397947</c:v>
                </c:pt>
                <c:pt idx="134">
                  <c:v>0.16453494083914902</c:v>
                </c:pt>
                <c:pt idx="135">
                  <c:v>0.16492288812913333</c:v>
                </c:pt>
                <c:pt idx="136">
                  <c:v>0.16530028191091214</c:v>
                </c:pt>
                <c:pt idx="137">
                  <c:v>0.16566731361060591</c:v>
                </c:pt>
                <c:pt idx="138">
                  <c:v>0.16602417113447446</c:v>
                </c:pt>
                <c:pt idx="139">
                  <c:v>0.16637103892960195</c:v>
                </c:pt>
                <c:pt idx="140">
                  <c:v>0.1667080980441118</c:v>
                </c:pt>
                <c:pt idx="141">
                  <c:v>0.16703552618690198</c:v>
                </c:pt>
                <c:pt idx="142">
                  <c:v>0.16735349778687655</c:v>
                </c:pt>
                <c:pt idx="143">
                  <c:v>0.1676621840515688</c:v>
                </c:pt>
                <c:pt idx="144">
                  <c:v>0.16796175302516864</c:v>
                </c:pt>
                <c:pt idx="145">
                  <c:v>0.16825236964590573</c:v>
                </c:pt>
                <c:pt idx="146">
                  <c:v>0.16853419580274887</c:v>
                </c:pt>
                <c:pt idx="147">
                  <c:v>0.16880739039140721</c:v>
                </c:pt>
                <c:pt idx="148">
                  <c:v>0.16907210936961597</c:v>
                </c:pt>
                <c:pt idx="149">
                  <c:v>0.16932850581166911</c:v>
                </c:pt>
                <c:pt idx="150">
                  <c:v>0.1695767299622005</c:v>
                </c:pt>
                <c:pt idx="151">
                  <c:v>0.16981692928917808</c:v>
                </c:pt>
                <c:pt idx="152">
                  <c:v>0.17004924853615691</c:v>
                </c:pt>
                <c:pt idx="153">
                  <c:v>0.17027382977368202</c:v>
                </c:pt>
                <c:pt idx="154">
                  <c:v>0.17049081244994468</c:v>
                </c:pt>
                <c:pt idx="155">
                  <c:v>0.17070033344059982</c:v>
                </c:pt>
                <c:pt idx="156">
                  <c:v>0.17090252709780579</c:v>
                </c:pt>
                <c:pt idx="157">
                  <c:v>0.1710975252984426</c:v>
                </c:pt>
                <c:pt idx="158">
                  <c:v>0.17128545749151361</c:v>
                </c:pt>
                <c:pt idx="159">
                  <c:v>0.17146645074476141</c:v>
                </c:pt>
                <c:pt idx="160">
                  <c:v>0.17164062979046843</c:v>
                </c:pt>
                <c:pt idx="161">
                  <c:v>0.17180811707045077</c:v>
                </c:pt>
                <c:pt idx="162">
                  <c:v>0.17196903278028361</c:v>
                </c:pt>
                <c:pt idx="163">
                  <c:v>0.17212349491268958</c:v>
                </c:pt>
                <c:pt idx="164">
                  <c:v>0.17227161930018536</c:v>
                </c:pt>
                <c:pt idx="165">
                  <c:v>0.17241351965693241</c:v>
                </c:pt>
                <c:pt idx="166">
                  <c:v>0.17254930761981524</c:v>
                </c:pt>
                <c:pt idx="167">
                  <c:v>0.17267909278875171</c:v>
                </c:pt>
                <c:pt idx="168">
                  <c:v>0.17280298276626241</c:v>
                </c:pt>
                <c:pt idx="169">
                  <c:v>0.17292108319629187</c:v>
                </c:pt>
                <c:pt idx="170">
                  <c:v>0.17303349780227872</c:v>
                </c:pt>
                <c:pt idx="171">
                  <c:v>0.17314032842450661</c:v>
                </c:pt>
                <c:pt idx="172">
                  <c:v>0.17324167505674615</c:v>
                </c:pt>
                <c:pt idx="173">
                  <c:v>0.17333763588218062</c:v>
                </c:pt>
                <c:pt idx="174">
                  <c:v>0.17342830730862605</c:v>
                </c:pt>
                <c:pt idx="175">
                  <c:v>0.17351378400307998</c:v>
                </c:pt>
                <c:pt idx="176">
                  <c:v>0.17359415892558022</c:v>
                </c:pt>
                <c:pt idx="177">
                  <c:v>0.17366952336241184</c:v>
                </c:pt>
                <c:pt idx="178">
                  <c:v>0.17373996695863916</c:v>
                </c:pt>
                <c:pt idx="179">
                  <c:v>0.17380557775001926</c:v>
                </c:pt>
                <c:pt idx="180">
                  <c:v>0.17386644219424291</c:v>
                </c:pt>
                <c:pt idx="181">
                  <c:v>0.17392264520158787</c:v>
                </c:pt>
                <c:pt idx="182">
                  <c:v>0.17397427016496209</c:v>
                </c:pt>
                <c:pt idx="183">
                  <c:v>0.17402139898930216</c:v>
                </c:pt>
                <c:pt idx="184">
                  <c:v>0.17406411212042242</c:v>
                </c:pt>
                <c:pt idx="185">
                  <c:v>0.17410248857326552</c:v>
                </c:pt>
                <c:pt idx="186">
                  <c:v>0.17413660595959909</c:v>
                </c:pt>
                <c:pt idx="187">
                  <c:v>0.17416654051512731</c:v>
                </c:pt>
                <c:pt idx="188">
                  <c:v>0.17419236712607067</c:v>
                </c:pt>
                <c:pt idx="189">
                  <c:v>0.17421415935521242</c:v>
                </c:pt>
                <c:pt idx="190">
                  <c:v>0.17423198946740767</c:v>
                </c:pt>
                <c:pt idx="191">
                  <c:v>0.17424592845455592</c:v>
                </c:pt>
                <c:pt idx="192">
                  <c:v>0.17425604606011161</c:v>
                </c:pt>
                <c:pt idx="193">
                  <c:v>0.17426241080305913</c:v>
                </c:pt>
                <c:pt idx="194">
                  <c:v>0.17426509000140597</c:v>
                </c:pt>
                <c:pt idx="195">
                  <c:v>0.17426414979521257</c:v>
                </c:pt>
                <c:pt idx="196">
                  <c:v>0.1742596551691202</c:v>
                </c:pt>
                <c:pt idx="197">
                  <c:v>0.17425166997446978</c:v>
                </c:pt>
                <c:pt idx="198">
                  <c:v>0.17424025695092243</c:v>
                </c:pt>
                <c:pt idx="199">
                  <c:v>0.17422547774765723</c:v>
                </c:pt>
              </c:numCache>
            </c:numRef>
          </c:yVal>
          <c:smooth val="0"/>
          <c:extLst>
            <c:ext xmlns:c16="http://schemas.microsoft.com/office/drawing/2014/chart" uri="{C3380CC4-5D6E-409C-BE32-E72D297353CC}">
              <c16:uniqueId val="{00000000-A90B-4646-89B3-1D14E76D941E}"/>
            </c:ext>
          </c:extLst>
        </c:ser>
        <c:ser>
          <c:idx val="1"/>
          <c:order val="1"/>
          <c:tx>
            <c:strRef>
              <c:f>'two component linest'!$AB$7</c:f>
              <c:strCache>
                <c:ptCount val="1"/>
                <c:pt idx="0">
                  <c:v>high_se</c:v>
                </c:pt>
              </c:strCache>
            </c:strRef>
          </c:tx>
          <c:spPr>
            <a:ln w="19050" cap="rnd">
              <a:noFill/>
              <a:round/>
            </a:ln>
            <a:effectLst/>
          </c:spPr>
          <c:marker>
            <c:symbol val="circle"/>
            <c:size val="5"/>
            <c:spPr>
              <a:solidFill>
                <a:schemeClr val="accent2"/>
              </a:solidFill>
              <a:ln w="9525">
                <a:solidFill>
                  <a:schemeClr val="accent2"/>
                </a:solidFill>
              </a:ln>
              <a:effectLst/>
            </c:spPr>
          </c:marker>
          <c:xVal>
            <c:numRef>
              <c:f>'two component linest'!$M$8:$M$207</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'two component linest'!$AB$8:$AB$207</c:f>
              <c:numCache>
                <c:formatCode>0.000</c:formatCode>
                <c:ptCount val="200"/>
                <c:pt idx="0">
                  <c:v>0.17422547774765723</c:v>
                </c:pt>
                <c:pt idx="1">
                  <c:v>9.1045855038835541E-2</c:v>
                </c:pt>
                <c:pt idx="2">
                  <c:v>6.2269224512240366E-2</c:v>
                </c:pt>
                <c:pt idx="3">
                  <c:v>4.3769619818350231E-2</c:v>
                </c:pt>
                <c:pt idx="4">
                  <c:v>3.1012799781236881E-2</c:v>
                </c:pt>
                <c:pt idx="5">
                  <c:v>2.2037831483110497E-2</c:v>
                </c:pt>
                <c:pt idx="6">
                  <c:v>1.5748338167857791E-2</c:v>
                </c:pt>
                <c:pt idx="7">
                  <c:v>1.1464634470522211E-2</c:v>
                </c:pt>
                <c:pt idx="8">
                  <c:v>8.7334922076640134E-3</c:v>
                </c:pt>
                <c:pt idx="9">
                  <c:v>7.1937610981367833E-3</c:v>
                </c:pt>
                <c:pt idx="10">
                  <c:v>6.4799895188306523E-3</c:v>
                </c:pt>
                <c:pt idx="11">
                  <c:v>6.2359106688825543E-3</c:v>
                </c:pt>
                <c:pt idx="12">
                  <c:v>6.1964782024623785E-3</c:v>
                </c:pt>
                <c:pt idx="13">
                  <c:v>6.2122616976628643E-3</c:v>
                </c:pt>
                <c:pt idx="14">
                  <c:v>6.21546988975657E-3</c:v>
                </c:pt>
                <c:pt idx="15">
                  <c:v>6.1818703599607842E-3</c:v>
                </c:pt>
                <c:pt idx="16">
                  <c:v>6.1073011212916615E-3</c:v>
                </c:pt>
                <c:pt idx="17">
                  <c:v>5.9958153372089212E-3</c:v>
                </c:pt>
                <c:pt idx="18">
                  <c:v>5.854182385325161E-3</c:v>
                </c:pt>
                <c:pt idx="19">
                  <c:v>5.6894795888341619E-3</c:v>
                </c:pt>
                <c:pt idx="20">
                  <c:v>5.5081250798768291E-3</c:v>
                </c:pt>
                <c:pt idx="21">
                  <c:v>5.3155664574047095E-3</c:v>
                </c:pt>
                <c:pt idx="22">
                  <c:v>5.1162571324108088E-3</c:v>
                </c:pt>
                <c:pt idx="23">
                  <c:v>4.9137488011792392E-3</c:v>
                </c:pt>
                <c:pt idx="24">
                  <c:v>4.7108210849114646E-3</c:v>
                </c:pt>
                <c:pt idx="25">
                  <c:v>4.5096132244736072E-3</c:v>
                </c:pt>
                <c:pt idx="26">
                  <c:v>4.3117434933367177E-3</c:v>
                </c:pt>
                <c:pt idx="27">
                  <c:v>4.1184117149948383E-3</c:v>
                </c:pt>
                <c:pt idx="28">
                  <c:v>3.9304846605969796E-3</c:v>
                </c:pt>
                <c:pt idx="29">
                  <c:v>3.7485659185641103E-3</c:v>
                </c:pt>
                <c:pt idx="30">
                  <c:v>3.5730524199157313E-3</c:v>
                </c:pt>
                <c:pt idx="31">
                  <c:v>3.4041798342787271E-3</c:v>
                </c:pt>
                <c:pt idx="32">
                  <c:v>3.2420588479527132E-3</c:v>
                </c:pt>
                <c:pt idx="33">
                  <c:v>3.0867040534418352E-3</c:v>
                </c:pt>
                <c:pt idx="34">
                  <c:v>2.9380568932525523E-3</c:v>
                </c:pt>
                <c:pt idx="35">
                  <c:v>2.7960038396888402E-3</c:v>
                </c:pt>
                <c:pt idx="36">
                  <c:v>2.660390767837098E-3</c:v>
                </c:pt>
                <c:pt idx="37">
                  <c:v>2.5310342917375913E-3</c:v>
                </c:pt>
                <c:pt idx="38">
                  <c:v>2.4077306803065232E-3</c:v>
                </c:pt>
                <c:pt idx="39">
                  <c:v>2.2902628456076407E-3</c:v>
                </c:pt>
                <c:pt idx="40">
                  <c:v>2.1784057964422568E-3</c:v>
                </c:pt>
                <c:pt idx="41">
                  <c:v>2.0719308705279757E-3</c:v>
                </c:pt>
                <c:pt idx="42">
                  <c:v>1.9706089950868224E-3</c:v>
                </c:pt>
                <c:pt idx="43">
                  <c:v>1.8742131749992165E-3</c:v>
                </c:pt>
                <c:pt idx="44">
                  <c:v>1.7825203675018875E-3</c:v>
                </c:pt>
                <c:pt idx="45">
                  <c:v>1.6953128702512433E-3</c:v>
                </c:pt>
                <c:pt idx="46">
                  <c:v>1.6123793242080874E-3</c:v>
                </c:pt>
                <c:pt idx="47">
                  <c:v>1.5335154122189183E-3</c:v>
                </c:pt>
                <c:pt idx="48">
                  <c:v>1.4585243181846159E-3</c:v>
                </c:pt>
                <c:pt idx="49">
                  <c:v>1.3872169985448509E-3</c:v>
                </c:pt>
                <c:pt idx="50">
                  <c:v>1.3194123075302301E-3</c:v>
                </c:pt>
                <c:pt idx="51">
                  <c:v>1.2549370093101553E-3</c:v>
                </c:pt>
                <c:pt idx="52">
                  <c:v>1.1936257035197824E-3</c:v>
                </c:pt>
                <c:pt idx="53">
                  <c:v>1.135320685258767E-3</c:v>
                </c:pt>
                <c:pt idx="54">
                  <c:v>1.0798717564728146E-3</c:v>
                </c:pt>
                <c:pt idx="55">
                  <c:v>1.0271360020668631E-3</c:v>
                </c:pt>
                <c:pt idx="56">
                  <c:v>9.7697754141647846E-4</c:v>
                </c:pt>
                <c:pt idx="57">
                  <c:v>9.2926726367401936E-4</c:v>
                </c:pt>
                <c:pt idx="58">
                  <c:v>8.8388255349620124E-4</c:v>
                </c:pt>
                <c:pt idx="59">
                  <c:v>8.4070701236152305E-4</c:v>
                </c:pt>
                <c:pt idx="60">
                  <c:v>7.9963017950169721E-4</c:v>
                </c:pt>
                <c:pt idx="61">
                  <c:v>7.6054725553441305E-4</c:v>
                </c:pt>
                <c:pt idx="62">
                  <c:v>7.233588311430744E-4</c:v>
                </c:pt>
                <c:pt idx="63">
                  <c:v>6.8797062254417939E-4</c:v>
                </c:pt>
                <c:pt idx="64">
                  <c:v>6.542932150154794E-4</c:v>
                </c:pt>
                <c:pt idx="65">
                  <c:v>6.2224181536819196E-4</c:v>
                </c:pt>
                <c:pt idx="66">
                  <c:v>5.9173601394382064E-4</c:v>
                </c:pt>
                <c:pt idx="67">
                  <c:v>5.6269955649432908E-4</c:v>
                </c:pt>
                <c:pt idx="68">
                  <c:v>5.3506012609180244E-4</c:v>
                </c:pt>
                <c:pt idx="69">
                  <c:v>5.0874913509486202E-4</c:v>
                </c:pt>
                <c:pt idx="70">
                  <c:v>4.8370152704612599E-4</c:v>
                </c:pt>
                <c:pt idx="71">
                  <c:v>4.5985558835272505E-4</c:v>
                </c:pt>
                <c:pt idx="72">
                  <c:v>4.3715276947503068E-4</c:v>
                </c:pt>
                <c:pt idx="73">
                  <c:v>4.1553751533333167E-4</c:v>
                </c:pt>
                <c:pt idx="74">
                  <c:v>3.949571046086505E-4</c:v>
                </c:pt>
                <c:pt idx="75">
                  <c:v>3.7536149759021214E-4</c:v>
                </c:pt>
                <c:pt idx="76">
                  <c:v>3.5670319220004775E-4</c:v>
                </c:pt>
                <c:pt idx="77">
                  <c:v>3.389370878380272E-4</c:v>
                </c:pt>
                <c:pt idx="78">
                  <c:v>3.2202035666067241E-4</c:v>
                </c:pt>
                <c:pt idx="79">
                  <c:v>3.0591232195065069E-4</c:v>
                </c:pt>
                <c:pt idx="80">
                  <c:v>2.9057434321182006E-4</c:v>
                </c:pt>
                <c:pt idx="81">
                  <c:v>2.7596970762434875E-4</c:v>
                </c:pt>
                <c:pt idx="82">
                  <c:v>2.6206352755313138E-4</c:v>
                </c:pt>
                <c:pt idx="83">
                  <c:v>2.4882264376327391E-4</c:v>
                </c:pt>
                <c:pt idx="84">
                  <c:v>2.3621553401863778E-4</c:v>
                </c:pt>
                <c:pt idx="85">
                  <c:v>2.2421222681332948E-4</c:v>
                </c:pt>
                <c:pt idx="86">
                  <c:v>2.127842198890662E-4</c:v>
                </c:pt>
                <c:pt idx="87">
                  <c:v>2.0190440330621065E-4</c:v>
                </c:pt>
                <c:pt idx="88">
                  <c:v>1.9154698681002363E-4</c:v>
                </c:pt>
                <c:pt idx="89">
                  <c:v>1.8168743122183578E-4</c:v>
                </c:pt>
                <c:pt idx="90">
                  <c:v>1.7230238365115803E-4</c:v>
                </c:pt>
                <c:pt idx="91">
                  <c:v>1.6336961629626705E-4</c:v>
                </c:pt>
                <c:pt idx="92">
                  <c:v>1.5486796862318312E-4</c:v>
                </c:pt>
                <c:pt idx="93">
                  <c:v>1.467772927413607E-4</c:v>
                </c:pt>
                <c:pt idx="94">
                  <c:v>1.390784017746593E-4</c:v>
                </c:pt>
                <c:pt idx="95">
                  <c:v>1.3175302106437824E-4</c:v>
                </c:pt>
                <c:pt idx="96">
                  <c:v>1.2478374204682286E-4</c:v>
                </c:pt>
                <c:pt idx="97">
                  <c:v>1.1815397862881028E-4</c:v>
                </c:pt>
                <c:pt idx="98">
                  <c:v>1.1184792594025316E-4</c:v>
                </c:pt>
                <c:pt idx="99">
                  <c:v>1.0585052131600207E-4</c:v>
                </c:pt>
                <c:pt idx="100">
                  <c:v>1.0014740737719953E-4</c:v>
                </c:pt>
                <c:pt idx="101">
                  <c:v>9.4724897094239453E-5</c:v>
                </c:pt>
                <c:pt idx="102">
                  <c:v>8.9569940723284843E-5</c:v>
                </c:pt>
                <c:pt idx="103">
                  <c:v>8.4670094487037959E-5</c:v>
                </c:pt>
                <c:pt idx="104">
                  <c:v>8.0013490940728061E-5</c:v>
                </c:pt>
                <c:pt idx="105">
                  <c:v>7.5588810879856298E-5</c:v>
                </c:pt>
                <c:pt idx="106">
                  <c:v>7.1385256741790664E-5</c:v>
                </c:pt>
                <c:pt idx="107">
                  <c:v>6.7392527389631201E-5</c:v>
                </c:pt>
                <c:pt idx="108">
                  <c:v>6.3600794220884346E-5</c:v>
                </c:pt>
                <c:pt idx="109">
                  <c:v>6.0000678508123975E-5</c:v>
                </c:pt>
                <c:pt idx="110">
                  <c:v>5.6583229915160244E-5</c:v>
                </c:pt>
                <c:pt idx="111">
                  <c:v>5.333990612582851E-5</c:v>
                </c:pt>
                <c:pt idx="112">
                  <c:v>5.0262553499578311E-5</c:v>
                </c:pt>
                <c:pt idx="113">
                  <c:v>4.7343388739065729E-5</c:v>
                </c:pt>
                <c:pt idx="114">
                  <c:v>4.4574981464811058E-5</c:v>
                </c:pt>
                <c:pt idx="115">
                  <c:v>4.1950237692332535E-5</c:v>
                </c:pt>
                <c:pt idx="116">
                  <c:v>3.9462384126424607E-5</c:v>
                </c:pt>
                <c:pt idx="117">
                  <c:v>3.7104953256549383E-5</c:v>
                </c:pt>
                <c:pt idx="118">
                  <c:v>3.4871769186197326E-5</c:v>
                </c:pt>
                <c:pt idx="119">
                  <c:v>3.2756934172451311E-5</c:v>
                </c:pt>
                <c:pt idx="120">
                  <c:v>3.075481582901922E-5</c:v>
                </c:pt>
                <c:pt idx="121">
                  <c:v>2.8860034967774619E-5</c:v>
                </c:pt>
                <c:pt idx="122">
                  <c:v>2.7067454027938137E-5</c:v>
                </c:pt>
                <c:pt idx="123">
                  <c:v>2.5372166080421202E-5</c:v>
                </c:pt>
                <c:pt idx="124">
                  <c:v>2.3769484355819296E-5</c:v>
                </c:pt>
                <c:pt idx="125">
                  <c:v>2.2254932292640502E-5</c:v>
                </c:pt>
                <c:pt idx="126">
                  <c:v>2.0824234059691112E-5</c:v>
                </c:pt>
                <c:pt idx="127">
                  <c:v>1.9473305534990447E-5</c:v>
                </c:pt>
                <c:pt idx="128">
                  <c:v>1.819824571606364E-5</c:v>
                </c:pt>
                <c:pt idx="129">
                  <c:v>1.6995328541975569E-5</c:v>
                </c:pt>
                <c:pt idx="130">
                  <c:v>1.5860995102018097E-5</c:v>
                </c:pt>
                <c:pt idx="131">
                  <c:v>1.4791846214845122E-5</c:v>
                </c:pt>
                <c:pt idx="132">
                  <c:v>1.3784635357866742E-5</c:v>
                </c:pt>
                <c:pt idx="133">
                  <c:v>1.2836261920877245E-5</c:v>
                </c:pt>
                <c:pt idx="134">
                  <c:v>1.1943764788200696E-5</c:v>
                </c:pt>
                <c:pt idx="135">
                  <c:v>1.1104316206939678E-5</c:v>
                </c:pt>
                <c:pt idx="136">
                  <c:v>1.0315215950503477E-5</c:v>
                </c:pt>
                <c:pt idx="137">
                  <c:v>9.5738857449291163E-6</c:v>
                </c:pt>
                <c:pt idx="138">
                  <c:v>8.8778639502056249E-6</c:v>
                </c:pt>
                <c:pt idx="139">
                  <c:v>8.2248004940172091E-6</c:v>
                </c:pt>
                <c:pt idx="140">
                  <c:v>7.612452026575175E-6</c:v>
                </c:pt>
                <c:pt idx="141">
                  <c:v>7.0386773055239434E-6</c:v>
                </c:pt>
                <c:pt idx="142">
                  <c:v>6.5014327880114663E-6</c:v>
                </c:pt>
                <c:pt idx="143">
                  <c:v>5.9987684085790121E-6</c:v>
                </c:pt>
                <c:pt idx="144">
                  <c:v>5.5288235710620286E-6</c:v>
                </c:pt>
                <c:pt idx="145">
                  <c:v>5.089823302282001E-6</c:v>
                </c:pt>
                <c:pt idx="146">
                  <c:v>4.6800745855092742E-6</c:v>
                </c:pt>
                <c:pt idx="147">
                  <c:v>4.2979628481347478E-6</c:v>
                </c:pt>
                <c:pt idx="148">
                  <c:v>3.9419486208441379E-6</c:v>
                </c:pt>
                <c:pt idx="149">
                  <c:v>3.6105643268236432E-6</c:v>
                </c:pt>
                <c:pt idx="150">
                  <c:v>3.3024112319808977E-6</c:v>
                </c:pt>
                <c:pt idx="151">
                  <c:v>3.0161565123509895E-6</c:v>
                </c:pt>
                <c:pt idx="152">
                  <c:v>2.7505304565269855E-6</c:v>
                </c:pt>
                <c:pt idx="153">
                  <c:v>2.5043237899859202E-6</c:v>
                </c:pt>
                <c:pt idx="154">
                  <c:v>2.2763851217055061E-6</c:v>
                </c:pt>
                <c:pt idx="155">
                  <c:v>2.065618488164448E-6</c:v>
                </c:pt>
                <c:pt idx="156">
                  <c:v>1.8709810136065389E-6</c:v>
                </c:pt>
                <c:pt idx="157">
                  <c:v>1.6914806767694121E-6</c:v>
                </c:pt>
                <c:pt idx="158">
                  <c:v>1.5261741534182046E-6</c:v>
                </c:pt>
                <c:pt idx="159">
                  <c:v>1.3741647770633959E-6</c:v>
                </c:pt>
                <c:pt idx="160">
                  <c:v>1.2346005631470481E-6</c:v>
                </c:pt>
                <c:pt idx="161">
                  <c:v>1.1066723385768288E-6</c:v>
                </c:pt>
                <c:pt idx="162">
                  <c:v>9.8961192416776999E-7</c:v>
                </c:pt>
                <c:pt idx="163">
                  <c:v>8.8269042618001317E-7</c:v>
                </c:pt>
                <c:pt idx="164">
                  <c:v>7.8521657889595642E-7</c:v>
                </c:pt>
                <c:pt idx="165">
                  <c:v>6.9653516250209952E-7</c:v>
                </c:pt>
                <c:pt idx="166">
                  <c:v>6.1602548601124841E-7</c:v>
                </c:pt>
                <c:pt idx="167">
                  <c:v>5.4309993747384455E-7</c:v>
                </c:pt>
                <c:pt idx="168">
                  <c:v>4.7720258471803842E-7</c:v>
                </c:pt>
                <c:pt idx="169">
                  <c:v>4.178078578405358E-7</c:v>
                </c:pt>
                <c:pt idx="170">
                  <c:v>3.6441925569121661E-7</c:v>
                </c:pt>
                <c:pt idx="171">
                  <c:v>3.1656813205191913E-7</c:v>
                </c:pt>
                <c:pt idx="172">
                  <c:v>2.7381251862962533E-7</c:v>
                </c:pt>
                <c:pt idx="173">
                  <c:v>2.357359994811121E-7</c:v>
                </c:pt>
                <c:pt idx="174">
                  <c:v>2.0194662526629773E-7</c:v>
                </c:pt>
                <c:pt idx="175">
                  <c:v>1.7207589556179982E-7</c:v>
                </c:pt>
                <c:pt idx="176">
                  <c:v>1.4577774770088157E-7</c:v>
                </c:pt>
                <c:pt idx="177">
                  <c:v>1.2272761051867245E-7</c:v>
                </c:pt>
                <c:pt idx="178">
                  <c:v>1.0262151207312786E-7</c:v>
                </c:pt>
                <c:pt idx="179">
                  <c:v>8.5175175925004904E-8</c:v>
                </c:pt>
                <c:pt idx="180">
                  <c:v>7.0123198749470636E-8</c:v>
                </c:pt>
                <c:pt idx="181">
                  <c:v>5.7218243617509E-8</c:v>
                </c:pt>
                <c:pt idx="182">
                  <c:v>4.6230260519101357E-8</c:v>
                </c:pt>
                <c:pt idx="183">
                  <c:v>3.6945732406698323E-8</c:v>
                </c:pt>
                <c:pt idx="184">
                  <c:v>2.9167022990393769E-8</c:v>
                </c:pt>
                <c:pt idx="185">
                  <c:v>2.2711600556288101E-8</c:v>
                </c:pt>
                <c:pt idx="186">
                  <c:v>1.7411453583344542E-8</c:v>
                </c:pt>
                <c:pt idx="187">
                  <c:v>1.3112477398678108E-8</c:v>
                </c:pt>
                <c:pt idx="188">
                  <c:v>9.6738014583532105E-9</c:v>
                </c:pt>
                <c:pt idx="189">
                  <c:v>6.9672209227005762E-9</c:v>
                </c:pt>
                <c:pt idx="190">
                  <c:v>4.8767451755080128E-9</c:v>
                </c:pt>
                <c:pt idx="191">
                  <c:v>3.2978819244914427E-9</c:v>
                </c:pt>
                <c:pt idx="192">
                  <c:v>2.1372930328168286E-9</c:v>
                </c:pt>
                <c:pt idx="193">
                  <c:v>1.3122525190129199E-9</c:v>
                </c:pt>
                <c:pt idx="194">
                  <c:v>7.5008732385438144E-10</c:v>
                </c:pt>
                <c:pt idx="195">
                  <c:v>3.8782331489140054E-10</c:v>
                </c:pt>
                <c:pt idx="196">
                  <c:v>1.7172717969851504E-10</c:v>
                </c:pt>
                <c:pt idx="197">
                  <c:v>0</c:v>
                </c:pt>
                <c:pt idx="198">
                  <c:v>0</c:v>
                </c:pt>
                <c:pt idx="199">
                  <c:v>0</c:v>
                </c:pt>
              </c:numCache>
            </c:numRef>
          </c:yVal>
          <c:smooth val="0"/>
          <c:extLst>
            <c:ext xmlns:c16="http://schemas.microsoft.com/office/drawing/2014/chart" uri="{C3380CC4-5D6E-409C-BE32-E72D297353CC}">
              <c16:uniqueId val="{00000001-A90B-4646-89B3-1D14E76D941E}"/>
            </c:ext>
          </c:extLst>
        </c:ser>
        <c:dLbls>
          <c:showLegendKey val="0"/>
          <c:showVal val="0"/>
          <c:showCatName val="0"/>
          <c:showSerName val="0"/>
          <c:showPercent val="0"/>
          <c:showBubbleSize val="0"/>
        </c:dLbls>
        <c:axId val="1610160991"/>
        <c:axId val="527622847"/>
      </c:scatterChart>
      <c:valAx>
        <c:axId val="1610160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622847"/>
        <c:crosses val="autoZero"/>
        <c:crossBetween val="midCat"/>
      </c:valAx>
      <c:valAx>
        <c:axId val="52762284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016099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82550</xdr:colOff>
      <xdr:row>36</xdr:row>
      <xdr:rowOff>120651</xdr:rowOff>
    </xdr:from>
    <xdr:to>
      <xdr:col>10</xdr:col>
      <xdr:colOff>25400</xdr:colOff>
      <xdr:row>53</xdr:row>
      <xdr:rowOff>1571</xdr:rowOff>
    </xdr:to>
    <xdr:pic>
      <xdr:nvPicPr>
        <xdr:cNvPr id="2" name="Picture 1" descr="Energy requirements">
          <a:extLst>
            <a:ext uri="{FF2B5EF4-FFF2-40B4-BE49-F238E27FC236}">
              <a16:creationId xmlns:a16="http://schemas.microsoft.com/office/drawing/2014/main" id="{BDB07B26-A613-F86E-54BB-CE1C68CF3F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6877051"/>
          <a:ext cx="5213350" cy="3011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279400</xdr:colOff>
      <xdr:row>5</xdr:row>
      <xdr:rowOff>120650</xdr:rowOff>
    </xdr:from>
    <xdr:to>
      <xdr:col>9</xdr:col>
      <xdr:colOff>146050</xdr:colOff>
      <xdr:row>12</xdr:row>
      <xdr:rowOff>25400</xdr:rowOff>
    </xdr:to>
    <xdr:sp macro="" textlink="">
      <xdr:nvSpPr>
        <xdr:cNvPr id="3" name="TextBox 2">
          <a:extLst>
            <a:ext uri="{FF2B5EF4-FFF2-40B4-BE49-F238E27FC236}">
              <a16:creationId xmlns:a16="http://schemas.microsoft.com/office/drawing/2014/main" id="{7168E58C-45CF-7526-64A7-DCFBDB95FD94}"/>
            </a:ext>
          </a:extLst>
        </xdr:cNvPr>
        <xdr:cNvSpPr txBox="1"/>
      </xdr:nvSpPr>
      <xdr:spPr>
        <a:xfrm>
          <a:off x="3422650" y="1041400"/>
          <a:ext cx="1587500" cy="1193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this datacolumn</a:t>
          </a:r>
          <a:r>
            <a:rPr lang="en-US" sz="1100" baseline="0"/>
            <a:t> uses only cells from the left group, so that the only thing that changes is the power</a:t>
          </a:r>
        </a:p>
      </xdr:txBody>
    </xdr:sp>
    <xdr:clientData/>
  </xdr:twoCellAnchor>
  <xdr:twoCellAnchor>
    <xdr:from>
      <xdr:col>13</xdr:col>
      <xdr:colOff>438150</xdr:colOff>
      <xdr:row>22</xdr:row>
      <xdr:rowOff>114300</xdr:rowOff>
    </xdr:from>
    <xdr:to>
      <xdr:col>16</xdr:col>
      <xdr:colOff>298450</xdr:colOff>
      <xdr:row>32</xdr:row>
      <xdr:rowOff>101600</xdr:rowOff>
    </xdr:to>
    <xdr:sp macro="" textlink="">
      <xdr:nvSpPr>
        <xdr:cNvPr id="4" name="TextBox 3">
          <a:extLst>
            <a:ext uri="{FF2B5EF4-FFF2-40B4-BE49-F238E27FC236}">
              <a16:creationId xmlns:a16="http://schemas.microsoft.com/office/drawing/2014/main" id="{033D4F5D-2C1D-D119-5428-2D84E7D8C2FA}"/>
            </a:ext>
          </a:extLst>
        </xdr:cNvPr>
        <xdr:cNvSpPr txBox="1"/>
      </xdr:nvSpPr>
      <xdr:spPr>
        <a:xfrm>
          <a:off x="7778750" y="4165600"/>
          <a:ext cx="1543050" cy="1949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looks like we agree with the table below fairly well, and that</a:t>
          </a:r>
          <a:r>
            <a:rPr lang="en-US" sz="1100" baseline="0"/>
            <a:t> some handwaved numbers from the link @ top left and the table below produce values that are reasonably consistent with the Peloton's numbers</a:t>
          </a:r>
          <a:endParaRPr lang="en-US" sz="1100"/>
        </a:p>
      </xdr:txBody>
    </xdr:sp>
    <xdr:clientData/>
  </xdr:twoCellAnchor>
  <xdr:twoCellAnchor>
    <xdr:from>
      <xdr:col>10</xdr:col>
      <xdr:colOff>273050</xdr:colOff>
      <xdr:row>36</xdr:row>
      <xdr:rowOff>88900</xdr:rowOff>
    </xdr:from>
    <xdr:to>
      <xdr:col>13</xdr:col>
      <xdr:colOff>266700</xdr:colOff>
      <xdr:row>41</xdr:row>
      <xdr:rowOff>101600</xdr:rowOff>
    </xdr:to>
    <xdr:sp macro="" textlink="">
      <xdr:nvSpPr>
        <xdr:cNvPr id="5" name="TextBox 4">
          <a:extLst>
            <a:ext uri="{FF2B5EF4-FFF2-40B4-BE49-F238E27FC236}">
              <a16:creationId xmlns:a16="http://schemas.microsoft.com/office/drawing/2014/main" id="{B042ACE3-281A-58FD-9BA1-A96310A325E7}"/>
            </a:ext>
          </a:extLst>
        </xdr:cNvPr>
        <xdr:cNvSpPr txBox="1"/>
      </xdr:nvSpPr>
      <xdr:spPr>
        <a:xfrm>
          <a:off x="5746750" y="6845300"/>
          <a:ext cx="186055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now to implement all of this in micropython to run on an ESP32, and completely</a:t>
          </a:r>
          <a:r>
            <a:rPr lang="en-US" sz="1100" baseline="0"/>
            <a:t> crush the poor thing in FP math</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76200</xdr:colOff>
      <xdr:row>5</xdr:row>
      <xdr:rowOff>139706</xdr:rowOff>
    </xdr:from>
    <xdr:to>
      <xdr:col>40</xdr:col>
      <xdr:colOff>139700</xdr:colOff>
      <xdr:row>55</xdr:row>
      <xdr:rowOff>171450</xdr:rowOff>
    </xdr:to>
    <xdr:graphicFrame macro="">
      <xdr:nvGraphicFramePr>
        <xdr:cNvPr id="3" name="Chart 2">
          <a:extLst>
            <a:ext uri="{FF2B5EF4-FFF2-40B4-BE49-F238E27FC236}">
              <a16:creationId xmlns:a16="http://schemas.microsoft.com/office/drawing/2014/main" id="{6A913613-7733-6F64-A82F-DCDA1E467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120650</xdr:colOff>
      <xdr:row>0</xdr:row>
      <xdr:rowOff>57150</xdr:rowOff>
    </xdr:from>
    <xdr:to>
      <xdr:col>37</xdr:col>
      <xdr:colOff>31750</xdr:colOff>
      <xdr:row>4</xdr:row>
      <xdr:rowOff>158750</xdr:rowOff>
    </xdr:to>
    <xdr:sp macro="" textlink="">
      <xdr:nvSpPr>
        <xdr:cNvPr id="4" name="TextBox 3">
          <a:extLst>
            <a:ext uri="{FF2B5EF4-FFF2-40B4-BE49-F238E27FC236}">
              <a16:creationId xmlns:a16="http://schemas.microsoft.com/office/drawing/2014/main" id="{D6DE97D1-B50D-FCB5-14FD-EFBBAACC2FC5}"/>
            </a:ext>
          </a:extLst>
        </xdr:cNvPr>
        <xdr:cNvSpPr txBox="1"/>
      </xdr:nvSpPr>
      <xdr:spPr>
        <a:xfrm>
          <a:off x="3473450" y="57150"/>
          <a:ext cx="153162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sheet puts a split</a:t>
          </a:r>
          <a:r>
            <a:rPr lang="en-US" sz="1100" baseline="0"/>
            <a:t> at the watt indicated in whichever column, and then computes two separate cubic fits from the start of the array to that split, and from that split onward to the end of the array. I don't remember if it includes the split point or not, it's not particularly important because I think our errors around that point will probably be pretty similar. Crucially this is much computationally much simple than computing the first root of a cubic using the Cardano method, even though the computing cycles used by an ESP32 to do that calculation every 300 ms for the next thousand years is probably less. BRB computing if that's the case.</a:t>
          </a:r>
        </a:p>
        <a:p>
          <a:r>
            <a:rPr lang="en-US" sz="1100"/>
            <a:t>4 hours of time spent on these</a:t>
          </a:r>
          <a:r>
            <a:rPr lang="en-US" sz="1100" baseline="0"/>
            <a:t> calculations </a:t>
          </a:r>
          <a:r>
            <a:rPr lang="en-US" sz="1100"/>
            <a:t>/ (4212312 microseconds per</a:t>
          </a:r>
          <a:r>
            <a:rPr lang="en-US" sz="1100" baseline="0"/>
            <a:t> complete test run </a:t>
          </a:r>
          <a:r>
            <a:rPr lang="en-US" sz="1100"/>
            <a:t>/ 10000 function</a:t>
          </a:r>
          <a:r>
            <a:rPr lang="en-US" sz="1100" baseline="0"/>
            <a:t> executions of cardano function </a:t>
          </a:r>
          <a:r>
            <a:rPr lang="en-US" sz="1100"/>
            <a:t>* 3.33 Hz * 5 hours</a:t>
          </a:r>
          <a:r>
            <a:rPr lang="en-US" sz="1100" baseline="0"/>
            <a:t> of cycling </a:t>
          </a:r>
          <a:r>
            <a:rPr lang="en-US" sz="1100"/>
            <a:t>/ 42 days since I started</a:t>
          </a:r>
          <a:r>
            <a:rPr lang="en-US" sz="1100" baseline="0"/>
            <a:t> cycling </a:t>
          </a:r>
          <a:r>
            <a:rPr lang="en-US" sz="1100"/>
            <a:t>* (1</a:t>
          </a:r>
          <a:r>
            <a:rPr lang="en-US" sz="1100" baseline="0"/>
            <a:t> + .5 projected increase in regular cycling time)</a:t>
          </a:r>
          <a:r>
            <a:rPr lang="en-US" sz="1100"/>
            <a:t>) = 43.7</a:t>
          </a:r>
          <a:r>
            <a:rPr lang="en-US" sz="1100" baseline="0"/>
            <a:t> years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ribble.org/cycling/power_v_speed.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9C00-5F62-4360-ACF4-B7CB79C15D3C}">
  <dimension ref="B2:O36"/>
  <sheetViews>
    <sheetView workbookViewId="0">
      <selection activeCell="E22" sqref="B4:E22"/>
    </sheetView>
  </sheetViews>
  <sheetFormatPr defaultRowHeight="14.5" x14ac:dyDescent="0.35"/>
  <cols>
    <col min="1" max="1" width="2.90625" customWidth="1"/>
    <col min="2" max="2" width="11.36328125" customWidth="1"/>
    <col min="3" max="4" width="6.6328125" customWidth="1"/>
    <col min="7" max="7" width="11.36328125" customWidth="1"/>
    <col min="8" max="9" width="6.6328125" customWidth="1"/>
    <col min="12" max="12" width="11.36328125" customWidth="1"/>
    <col min="13" max="14" width="6.6328125" customWidth="1"/>
  </cols>
  <sheetData>
    <row r="2" spans="2:15" x14ac:dyDescent="0.35">
      <c r="B2" s="1" t="s">
        <v>42</v>
      </c>
    </row>
    <row r="4" spans="2:15" x14ac:dyDescent="0.35">
      <c r="B4" t="s">
        <v>15</v>
      </c>
      <c r="C4" t="s">
        <v>14</v>
      </c>
      <c r="D4" t="s">
        <v>16</v>
      </c>
      <c r="E4" t="s">
        <v>17</v>
      </c>
      <c r="G4" t="s">
        <v>15</v>
      </c>
      <c r="H4" t="s">
        <v>14</v>
      </c>
      <c r="I4" t="s">
        <v>16</v>
      </c>
      <c r="J4" t="s">
        <v>17</v>
      </c>
      <c r="L4" t="s">
        <v>15</v>
      </c>
      <c r="M4" t="s">
        <v>14</v>
      </c>
      <c r="N4" t="s">
        <v>16</v>
      </c>
      <c r="O4" t="s">
        <v>17</v>
      </c>
    </row>
    <row r="5" spans="2:15" x14ac:dyDescent="0.35">
      <c r="B5" t="s">
        <v>13</v>
      </c>
      <c r="C5" s="2">
        <v>0.62</v>
      </c>
      <c r="E5" t="s">
        <v>45</v>
      </c>
      <c r="L5" t="s">
        <v>13</v>
      </c>
      <c r="M5" s="2">
        <v>1</v>
      </c>
      <c r="O5" t="s">
        <v>18</v>
      </c>
    </row>
    <row r="6" spans="2:15" x14ac:dyDescent="0.35">
      <c r="B6" t="s">
        <v>0</v>
      </c>
      <c r="C6" s="2">
        <v>0.45</v>
      </c>
      <c r="D6" t="s">
        <v>3</v>
      </c>
      <c r="E6" t="s">
        <v>44</v>
      </c>
      <c r="L6" t="s">
        <v>0</v>
      </c>
      <c r="M6" s="2">
        <v>0.51</v>
      </c>
      <c r="N6" t="s">
        <v>3</v>
      </c>
      <c r="O6" t="s">
        <v>18</v>
      </c>
    </row>
    <row r="7" spans="2:15" x14ac:dyDescent="0.35">
      <c r="B7" t="s">
        <v>1</v>
      </c>
      <c r="C7" s="2">
        <v>1.2250000000000001</v>
      </c>
      <c r="D7" t="s">
        <v>4</v>
      </c>
      <c r="L7" t="s">
        <v>1</v>
      </c>
      <c r="M7" s="2">
        <v>1.2250000000000001</v>
      </c>
      <c r="N7" t="s">
        <v>4</v>
      </c>
    </row>
    <row r="9" spans="2:15" x14ac:dyDescent="0.35">
      <c r="B9" t="s">
        <v>2</v>
      </c>
      <c r="C9" s="2">
        <v>5.0000000000000001E-3</v>
      </c>
      <c r="E9" t="s">
        <v>43</v>
      </c>
      <c r="L9" t="s">
        <v>2</v>
      </c>
      <c r="M9" s="2">
        <v>6.0000000000000001E-3</v>
      </c>
      <c r="O9" t="s">
        <v>19</v>
      </c>
    </row>
    <row r="11" spans="2:15" x14ac:dyDescent="0.35">
      <c r="B11" t="s">
        <v>37</v>
      </c>
      <c r="C11" s="2">
        <v>205</v>
      </c>
      <c r="D11" t="s">
        <v>21</v>
      </c>
      <c r="E11" t="s">
        <v>39</v>
      </c>
      <c r="L11" t="s">
        <v>37</v>
      </c>
      <c r="M11" s="2">
        <v>205</v>
      </c>
      <c r="N11" t="s">
        <v>21</v>
      </c>
      <c r="O11" t="s">
        <v>39</v>
      </c>
    </row>
    <row r="12" spans="2:15" x14ac:dyDescent="0.35">
      <c r="B12" t="s">
        <v>38</v>
      </c>
      <c r="C12" s="2">
        <v>17</v>
      </c>
      <c r="D12" t="s">
        <v>21</v>
      </c>
      <c r="L12" t="s">
        <v>38</v>
      </c>
      <c r="M12" s="2">
        <v>17</v>
      </c>
      <c r="N12" t="s">
        <v>21</v>
      </c>
    </row>
    <row r="13" spans="2:15" x14ac:dyDescent="0.35">
      <c r="B13" t="s">
        <v>36</v>
      </c>
      <c r="C13" s="3">
        <f>SUM(C11:C12)</f>
        <v>222</v>
      </c>
      <c r="D13" t="s">
        <v>21</v>
      </c>
      <c r="L13" t="s">
        <v>36</v>
      </c>
      <c r="M13" s="3">
        <f>SUM(M11:M12)</f>
        <v>222</v>
      </c>
      <c r="N13" t="s">
        <v>21</v>
      </c>
    </row>
    <row r="14" spans="2:15" x14ac:dyDescent="0.35">
      <c r="C14" s="3">
        <f>C13/2.2046</f>
        <v>100.69853941758142</v>
      </c>
      <c r="D14" t="s">
        <v>20</v>
      </c>
      <c r="M14" s="3">
        <f>M13/2.2046</f>
        <v>100.69853941758142</v>
      </c>
      <c r="N14" t="s">
        <v>20</v>
      </c>
    </row>
    <row r="15" spans="2:15" x14ac:dyDescent="0.35">
      <c r="B15" t="s">
        <v>40</v>
      </c>
      <c r="G15" t="s">
        <v>41</v>
      </c>
    </row>
    <row r="16" spans="2:15" x14ac:dyDescent="0.35">
      <c r="B16" t="s">
        <v>6</v>
      </c>
      <c r="C16" s="5">
        <v>171</v>
      </c>
      <c r="D16" t="s">
        <v>29</v>
      </c>
      <c r="E16" t="s">
        <v>47</v>
      </c>
      <c r="G16" t="s">
        <v>6</v>
      </c>
      <c r="H16" s="5">
        <v>260</v>
      </c>
      <c r="I16" t="s">
        <v>29</v>
      </c>
      <c r="J16" t="s">
        <v>41</v>
      </c>
      <c r="L16" t="s">
        <v>6</v>
      </c>
      <c r="M16" s="5">
        <v>75</v>
      </c>
      <c r="N16" t="s">
        <v>29</v>
      </c>
    </row>
    <row r="17" spans="2:15" x14ac:dyDescent="0.35">
      <c r="B17" t="s">
        <v>28</v>
      </c>
      <c r="C17" s="2">
        <v>2</v>
      </c>
      <c r="D17" t="s">
        <v>26</v>
      </c>
      <c r="L17" t="s">
        <v>28</v>
      </c>
      <c r="M17" s="2">
        <v>2</v>
      </c>
      <c r="N17" t="s">
        <v>26</v>
      </c>
    </row>
    <row r="18" spans="2:15" x14ac:dyDescent="0.35">
      <c r="B18" t="s">
        <v>22</v>
      </c>
      <c r="C18" s="2">
        <v>0</v>
      </c>
      <c r="D18" t="s">
        <v>5</v>
      </c>
      <c r="L18" t="s">
        <v>22</v>
      </c>
      <c r="M18" s="2">
        <v>0</v>
      </c>
      <c r="N18" t="s">
        <v>5</v>
      </c>
    </row>
    <row r="19" spans="2:15" x14ac:dyDescent="0.35">
      <c r="B19" t="s">
        <v>23</v>
      </c>
      <c r="C19" s="2">
        <v>0</v>
      </c>
      <c r="D19" t="s">
        <v>26</v>
      </c>
      <c r="E19" t="s">
        <v>24</v>
      </c>
      <c r="L19" t="s">
        <v>23</v>
      </c>
      <c r="M19" s="2">
        <v>0</v>
      </c>
      <c r="N19" t="s">
        <v>26</v>
      </c>
      <c r="O19" t="s">
        <v>24</v>
      </c>
    </row>
    <row r="20" spans="2:15" x14ac:dyDescent="0.35">
      <c r="B20" t="s">
        <v>25</v>
      </c>
      <c r="C20" s="3">
        <f>ATAN(C19/100)</f>
        <v>0</v>
      </c>
      <c r="D20" t="s">
        <v>27</v>
      </c>
      <c r="L20" t="s">
        <v>25</v>
      </c>
      <c r="M20" s="3">
        <f>ATAN(M19/100)</f>
        <v>0</v>
      </c>
      <c r="N20" t="s">
        <v>27</v>
      </c>
    </row>
    <row r="22" spans="2:15" x14ac:dyDescent="0.35">
      <c r="B22" t="s">
        <v>8</v>
      </c>
      <c r="C22" s="2">
        <v>9.8066499999999994</v>
      </c>
      <c r="D22" t="s">
        <v>7</v>
      </c>
      <c r="L22" t="s">
        <v>8</v>
      </c>
      <c r="M22" s="2">
        <v>9.8066499999999994</v>
      </c>
      <c r="N22" t="s">
        <v>7</v>
      </c>
    </row>
    <row r="23" spans="2:15" ht="15" thickBot="1" x14ac:dyDescent="0.4"/>
    <row r="24" spans="2:15" ht="15.5" thickTop="1" thickBot="1" x14ac:dyDescent="0.4">
      <c r="B24" t="s">
        <v>9</v>
      </c>
      <c r="C24" s="4">
        <f>0.5*C6*C5*C7</f>
        <v>0.17088750000000003</v>
      </c>
      <c r="G24" t="s">
        <v>9</v>
      </c>
      <c r="H24" s="4">
        <f>0.5*C6*C5*C7</f>
        <v>0.17088750000000003</v>
      </c>
      <c r="L24" t="s">
        <v>9</v>
      </c>
      <c r="M24" s="4">
        <f>0.5*M6*M5*M7</f>
        <v>0.31237500000000001</v>
      </c>
    </row>
    <row r="25" spans="2:15" ht="15.5" thickTop="1" thickBot="1" x14ac:dyDescent="0.4">
      <c r="B25" t="s">
        <v>10</v>
      </c>
      <c r="C25" s="4">
        <f>C18*C5*C6*C7</f>
        <v>0</v>
      </c>
      <c r="G25" t="s">
        <v>10</v>
      </c>
      <c r="H25" s="4">
        <f>C18*C5*C6*C7</f>
        <v>0</v>
      </c>
      <c r="L25" t="s">
        <v>10</v>
      </c>
      <c r="M25" s="4">
        <f>M18*M5*M6*M7</f>
        <v>0</v>
      </c>
    </row>
    <row r="26" spans="2:15" ht="15.5" thickTop="1" thickBot="1" x14ac:dyDescent="0.4">
      <c r="B26" t="s">
        <v>11</v>
      </c>
      <c r="C26" s="4">
        <f>(C22*C14*(SIN(ATAN(C19/100))+C9*COS(ATAN(C19/100))))+(0.5*C5*C6*C7*C18*C18)</f>
        <v>4.9375766578971234</v>
      </c>
      <c r="G26" t="s">
        <v>11</v>
      </c>
      <c r="H26" s="4">
        <f>(C22*C14*(SIN(ATAN(C19/100))+C9*COS(ATAN(C19/100))))+(0.5*C5*C6*C7*C18*C18)</f>
        <v>4.9375766578971234</v>
      </c>
      <c r="L26" t="s">
        <v>11</v>
      </c>
      <c r="M26" s="4">
        <f>(M22*M14*(SIN(ATAN(M19/100))+M9*COS(ATAN(M19/100))))+(0.5*M5*M6*M7*M18*M18)</f>
        <v>5.9250919894765479</v>
      </c>
    </row>
    <row r="27" spans="2:15" ht="15.5" thickTop="1" thickBot="1" x14ac:dyDescent="0.4">
      <c r="B27" t="s">
        <v>12</v>
      </c>
      <c r="C27" s="4">
        <f>-(1-C17/100)*C16</f>
        <v>-167.57999999999998</v>
      </c>
      <c r="G27" t="s">
        <v>12</v>
      </c>
      <c r="H27" s="4">
        <f>-(1-C17/100)*H16</f>
        <v>-254.79999999999998</v>
      </c>
      <c r="L27" t="s">
        <v>12</v>
      </c>
      <c r="M27" s="4">
        <f>-(1-M17/100)*M16</f>
        <v>-73.5</v>
      </c>
    </row>
    <row r="28" spans="2:15" ht="15.5" thickTop="1" thickBot="1" x14ac:dyDescent="0.4"/>
    <row r="29" spans="2:15" ht="15.5" thickTop="1" thickBot="1" x14ac:dyDescent="0.4">
      <c r="B29" t="s">
        <v>30</v>
      </c>
      <c r="C29" s="4">
        <f>(3*C24*C26-POWER(C25,2))/(9*POWER(C24,2))</f>
        <v>9.6312421093743392</v>
      </c>
      <c r="G29" t="s">
        <v>30</v>
      </c>
      <c r="H29" s="4">
        <f>(3*H24*H26-POWER(H25,2))/(9*POWER(H24,2))</f>
        <v>9.6312421093743392</v>
      </c>
      <c r="L29" t="s">
        <v>30</v>
      </c>
      <c r="M29" s="4">
        <f>(3*M24*M26-POWER(M25,2))/(9*POWER(M24,2))</f>
        <v>6.3226271729775085</v>
      </c>
    </row>
    <row r="30" spans="2:15" ht="15.5" thickTop="1" thickBot="1" x14ac:dyDescent="0.4">
      <c r="B30" t="s">
        <v>31</v>
      </c>
      <c r="C30" s="4">
        <f>(9*C24*C25*C26-27*POWER(C24,2)*C27-2*POWER(C25,3))/(54*POWER(C24,3))</f>
        <v>490.32258064516122</v>
      </c>
      <c r="G30" t="s">
        <v>31</v>
      </c>
      <c r="H30" s="4">
        <f>(9*H24*H25*H26-27*POWER(H24,2)*H27-2*POWER(H25,3))/(54*POWER(H24,3))</f>
        <v>745.51971326164858</v>
      </c>
      <c r="L30" t="s">
        <v>31</v>
      </c>
      <c r="M30" s="4">
        <f>(9*M24*M25*M26-27*POWER(M24,2)*M27-2*POWER(M25,3))/(54*POWER(M24,3))</f>
        <v>117.64705882352941</v>
      </c>
    </row>
    <row r="31" spans="2:15" ht="15.5" thickTop="1" thickBot="1" x14ac:dyDescent="0.4">
      <c r="B31" t="s">
        <v>32</v>
      </c>
      <c r="C31" s="4">
        <f>POWER(C30+SQRT(POWER(C29,3)+POWER(C30,2)),1/3)</f>
        <v>9.938135910613175</v>
      </c>
      <c r="G31" t="s">
        <v>32</v>
      </c>
      <c r="H31" s="4">
        <f>POWER(H30+SQRT(POWER(H29,3)+POWER(H30,2)),1/3)</f>
        <v>11.425832377335322</v>
      </c>
      <c r="L31" t="s">
        <v>32</v>
      </c>
      <c r="M31" s="4">
        <f>POWER(M30+SQRT(POWER(M29,3)+POWER(M30,2)),1/3)</f>
        <v>6.1829173293905946</v>
      </c>
    </row>
    <row r="32" spans="2:15" ht="15.5" thickTop="1" thickBot="1" x14ac:dyDescent="0.4">
      <c r="B32" t="s">
        <v>33</v>
      </c>
      <c r="C32" s="4">
        <f>POWER(C30-SQRT(POWER(C29,3)+POWER(C30,2)),1/3)</f>
        <v>-0.96911958097582995</v>
      </c>
      <c r="G32" t="s">
        <v>33</v>
      </c>
      <c r="H32" s="4">
        <f>POWER(H30-SQRT(POWER(H29,3)+POWER(H30,2)),1/3)</f>
        <v>-0.84293570842848498</v>
      </c>
      <c r="L32" t="s">
        <v>33</v>
      </c>
      <c r="M32" s="4">
        <f>POWER(M30-SQRT(POWER(M29,3)+POWER(M30,2)),1/3)</f>
        <v>-1.0225961040951983</v>
      </c>
    </row>
    <row r="33" spans="2:14" ht="15" thickTop="1" x14ac:dyDescent="0.35"/>
    <row r="34" spans="2:14" x14ac:dyDescent="0.35">
      <c r="B34" t="s">
        <v>34</v>
      </c>
      <c r="C34" s="6">
        <f>C31+C32-(C25/(3*C24))</f>
        <v>8.9690163296373449</v>
      </c>
      <c r="D34" t="s">
        <v>5</v>
      </c>
      <c r="G34" t="s">
        <v>34</v>
      </c>
      <c r="H34" s="6">
        <f>H31+H32-(H25/(3*H24))</f>
        <v>10.582896668906837</v>
      </c>
      <c r="I34" t="s">
        <v>5</v>
      </c>
      <c r="L34" t="s">
        <v>34</v>
      </c>
      <c r="M34" s="6">
        <f>M31+M32-(M25/(3*M24))</f>
        <v>5.1603212252953963</v>
      </c>
      <c r="N34" t="s">
        <v>5</v>
      </c>
    </row>
    <row r="35" spans="2:14" x14ac:dyDescent="0.35">
      <c r="C35" s="6">
        <f>CONVERT(C34,"m/s","m/hr")/1000</f>
        <v>32.288458786694441</v>
      </c>
      <c r="D35" t="s">
        <v>46</v>
      </c>
      <c r="H35" s="6">
        <f>CONVERT(H34,"m/s","m/hr")/1000</f>
        <v>38.098428008064616</v>
      </c>
      <c r="I35" t="s">
        <v>46</v>
      </c>
      <c r="M35" s="6">
        <f>CONVERT(M34,"m/s","m/hr")/1000</f>
        <v>18.577156411063427</v>
      </c>
      <c r="N35" t="s">
        <v>46</v>
      </c>
    </row>
    <row r="36" spans="2:14" x14ac:dyDescent="0.35">
      <c r="C36" s="6">
        <f>CONVERT(C34,"m/sec","mph")</f>
        <v>20.063118131794347</v>
      </c>
      <c r="D36" t="s">
        <v>35</v>
      </c>
      <c r="E36" t="s">
        <v>48</v>
      </c>
      <c r="H36" s="6">
        <f>CONVERT(H34,"m/sec","mph")</f>
        <v>23.673265633739348</v>
      </c>
      <c r="I36" t="s">
        <v>35</v>
      </c>
      <c r="J36" t="s">
        <v>49</v>
      </c>
      <c r="M36" s="6">
        <f>CONVERT(M34,"m/sec","mph")</f>
        <v>11.543309827521913</v>
      </c>
      <c r="N36" t="s">
        <v>35</v>
      </c>
    </row>
  </sheetData>
  <hyperlinks>
    <hyperlink ref="B2" r:id="rId1" xr:uid="{6BF74413-EA33-4E9F-8808-AC80C07A682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0A7B8-4F71-4360-A5AB-5B63EFD53020}">
  <dimension ref="B1:Z203"/>
  <sheetViews>
    <sheetView topLeftCell="C1" workbookViewId="0">
      <selection activeCell="Q22" sqref="Q22"/>
    </sheetView>
  </sheetViews>
  <sheetFormatPr defaultRowHeight="14.5" x14ac:dyDescent="0.35"/>
  <cols>
    <col min="1" max="1" width="4.453125" customWidth="1"/>
    <col min="2" max="2" width="10.453125" bestFit="1" customWidth="1"/>
    <col min="3" max="3" width="6.453125" customWidth="1"/>
    <col min="4" max="4" width="7.08984375" bestFit="1" customWidth="1"/>
    <col min="5" max="5" width="11.453125" bestFit="1" customWidth="1"/>
    <col min="8" max="17" width="9.1796875" customWidth="1"/>
    <col min="19" max="19" width="11.36328125" bestFit="1" customWidth="1"/>
    <col min="20" max="20" width="12.453125" bestFit="1" customWidth="1"/>
  </cols>
  <sheetData>
    <row r="1" spans="2:26" x14ac:dyDescent="0.35">
      <c r="W1" t="s">
        <v>66</v>
      </c>
      <c r="X1" t="s">
        <v>65</v>
      </c>
      <c r="Y1" t="s">
        <v>64</v>
      </c>
      <c r="Z1" t="s">
        <v>10</v>
      </c>
    </row>
    <row r="2" spans="2:26" x14ac:dyDescent="0.35">
      <c r="B2" t="s">
        <v>15</v>
      </c>
      <c r="C2" t="s">
        <v>14</v>
      </c>
      <c r="D2" t="s">
        <v>16</v>
      </c>
      <c r="E2" t="s">
        <v>17</v>
      </c>
      <c r="G2" t="s">
        <v>6</v>
      </c>
      <c r="H2" t="s">
        <v>9</v>
      </c>
      <c r="I2" t="s">
        <v>10</v>
      </c>
      <c r="J2" t="s">
        <v>11</v>
      </c>
      <c r="K2" t="s">
        <v>12</v>
      </c>
      <c r="L2" t="s">
        <v>30</v>
      </c>
      <c r="M2" t="s">
        <v>31</v>
      </c>
      <c r="N2" t="s">
        <v>51</v>
      </c>
      <c r="O2" t="s">
        <v>32</v>
      </c>
      <c r="P2" t="s">
        <v>33</v>
      </c>
      <c r="Q2" t="s">
        <v>50</v>
      </c>
      <c r="R2" t="s">
        <v>53</v>
      </c>
      <c r="S2" t="s">
        <v>52</v>
      </c>
      <c r="T2" t="s">
        <v>55</v>
      </c>
      <c r="U2" t="s">
        <v>54</v>
      </c>
      <c r="W2">
        <f t="array" ref="W2:Z2">LINEST(S3:S203, R3:R203^{1,2,3})</f>
        <v>-1.7015123534783142E-3</v>
      </c>
      <c r="X2">
        <v>3.6234565293891598E-3</v>
      </c>
      <c r="Y2">
        <v>1.9043810672627093</v>
      </c>
      <c r="Z2">
        <v>-1.6482938076233522</v>
      </c>
    </row>
    <row r="3" spans="2:26" x14ac:dyDescent="0.35">
      <c r="B3" t="s">
        <v>13</v>
      </c>
      <c r="C3" s="2">
        <v>0.62</v>
      </c>
      <c r="E3" t="s">
        <v>45</v>
      </c>
      <c r="G3">
        <v>0</v>
      </c>
      <c r="H3" s="7">
        <f>0.5*$C$3*$C$4*$C$5</f>
        <v>0.17088750000000003</v>
      </c>
      <c r="I3" s="7">
        <f>$C$16*$C$3*$C$4*$C$5</f>
        <v>0</v>
      </c>
      <c r="J3" s="7">
        <f>$C$20*$C$12*(SIN($C$18)+$C$7*COS($C$18)) +0.5*$C$3*$C$4*$C$5*POWER($C$16,2)</f>
        <v>4.9375766578971234</v>
      </c>
      <c r="K3" s="7">
        <f>($C$15/100-1)*G3</f>
        <v>0</v>
      </c>
      <c r="L3" s="7">
        <f>(3*H3*J3-POWER(I3,2))/(9*POWER(H3,2))</f>
        <v>9.6312421093743392</v>
      </c>
      <c r="M3" s="7">
        <f>(9*H3*I3*J3-27*POWER(H3,2)*K3-2*POWER(I3,3))/(54*POWER(H3,3))</f>
        <v>0</v>
      </c>
      <c r="N3" s="7">
        <f>SQRT(POWER(L3,3)+POWER(M3,2))</f>
        <v>29.889830372435224</v>
      </c>
      <c r="O3" s="7">
        <f>POWER(M3+N3,1/3)</f>
        <v>3.1034242554594975</v>
      </c>
      <c r="P3" s="7">
        <f>POWER(M3-N3,1/3)</f>
        <v>-3.1034242554594975</v>
      </c>
      <c r="Q3" s="7">
        <f>O3+P3-I3/(3*H3)</f>
        <v>0</v>
      </c>
      <c r="R3">
        <f>SQRT(G3)</f>
        <v>0</v>
      </c>
      <c r="S3" s="7">
        <f>CONVERT(Q3,"m/s","mph")</f>
        <v>0</v>
      </c>
      <c r="T3">
        <f>$W$2*POWER(R3,3)+$X$2*POWER(R3,2)+$Y$2*R3+$Z$2</f>
        <v>-1.6482938076233522</v>
      </c>
      <c r="U3" s="7">
        <f>T3-S3</f>
        <v>-1.6482938076233522</v>
      </c>
    </row>
    <row r="4" spans="2:26" x14ac:dyDescent="0.35">
      <c r="B4" t="s">
        <v>0</v>
      </c>
      <c r="C4" s="2">
        <v>0.45</v>
      </c>
      <c r="D4" t="s">
        <v>3</v>
      </c>
      <c r="E4" t="s">
        <v>44</v>
      </c>
      <c r="G4">
        <v>1</v>
      </c>
      <c r="H4" s="7">
        <f t="shared" ref="H4:H67" si="0">0.5*$C$3*$C$4*$C$5</f>
        <v>0.17088750000000003</v>
      </c>
      <c r="I4" s="7">
        <f t="shared" ref="I4:I67" si="1">$C$16*$C$3*$C$4*$C$5</f>
        <v>0</v>
      </c>
      <c r="J4" s="7">
        <f t="shared" ref="J4:J67" si="2">$C$20*$C$12*(SIN($C$18)+$C$7*COS($C$18)) +0.5*$C$3*$C$4*$C$5*POWER($C$16,2)</f>
        <v>4.9375766578971234</v>
      </c>
      <c r="K4" s="7">
        <f t="shared" ref="K4:K67" si="3">($C$15/100-1)*G4</f>
        <v>-0.98</v>
      </c>
      <c r="L4" s="7">
        <f t="shared" ref="L4:L67" si="4">(3*H4*J4-POWER(I4,2))/(9*POWER(H4,2))</f>
        <v>9.6312421093743392</v>
      </c>
      <c r="M4" s="7">
        <f t="shared" ref="M4:M67" si="5">(9*H4*I4*J4-27*POWER(H4,2)*K4-2*POWER(I4,3))/(54*POWER(H4,3))</f>
        <v>2.8673835125448024</v>
      </c>
      <c r="N4" s="7">
        <f t="shared" ref="N4:N67" si="6">SQRT(POWER(L4,3)+POWER(M4,2))</f>
        <v>30.027051934896388</v>
      </c>
      <c r="O4" s="7">
        <f t="shared" ref="O4:O67" si="7">POWER(M4+N4,1/3)</f>
        <v>3.2041104550105408</v>
      </c>
      <c r="P4" s="7">
        <f t="shared" ref="P4:P67" si="8">POWER(M4-N4,1/3)</f>
        <v>-3.0059020263527878</v>
      </c>
      <c r="Q4" s="7">
        <f t="shared" ref="Q4:Q67" si="9">O4+P4-I4/(3*H4)</f>
        <v>0.19820842865775301</v>
      </c>
      <c r="R4">
        <f>SQRT(G4)</f>
        <v>1</v>
      </c>
      <c r="S4" s="7">
        <f t="shared" ref="S4:S67" si="10">CONVERT(Q4,"m/s","mph")</f>
        <v>0.44337962745560355</v>
      </c>
      <c r="T4">
        <f>$W$2*POWER(R4,3)+$X$2*POWER(R4,2)+$Y$2*R4+$Z$2</f>
        <v>0.25800920381526793</v>
      </c>
      <c r="U4" s="7">
        <f t="shared" ref="U4:U67" si="11">T4-S4</f>
        <v>-0.18537042364033562</v>
      </c>
    </row>
    <row r="5" spans="2:26" x14ac:dyDescent="0.35">
      <c r="B5" t="s">
        <v>1</v>
      </c>
      <c r="C5" s="2">
        <v>1.2250000000000001</v>
      </c>
      <c r="D5" t="s">
        <v>4</v>
      </c>
      <c r="G5">
        <v>2</v>
      </c>
      <c r="H5" s="7">
        <f t="shared" si="0"/>
        <v>0.17088750000000003</v>
      </c>
      <c r="I5" s="7">
        <f t="shared" si="1"/>
        <v>0</v>
      </c>
      <c r="J5" s="7">
        <f t="shared" si="2"/>
        <v>4.9375766578971234</v>
      </c>
      <c r="K5" s="7">
        <f t="shared" si="3"/>
        <v>-1.96</v>
      </c>
      <c r="L5" s="7">
        <f t="shared" si="4"/>
        <v>9.6312421093743392</v>
      </c>
      <c r="M5" s="7">
        <f t="shared" si="5"/>
        <v>5.7347670250896048</v>
      </c>
      <c r="N5" s="7">
        <f t="shared" si="6"/>
        <v>30.435004723590996</v>
      </c>
      <c r="O5" s="7">
        <f t="shared" si="7"/>
        <v>3.3071096106012092</v>
      </c>
      <c r="P5" s="7">
        <f t="shared" si="8"/>
        <v>-2.912283910548537</v>
      </c>
      <c r="Q5" s="7">
        <f t="shared" si="9"/>
        <v>0.39482570005267226</v>
      </c>
      <c r="R5">
        <f>SQRT(G5)</f>
        <v>1.4142135623730951</v>
      </c>
      <c r="S5" s="7">
        <f t="shared" si="10"/>
        <v>0.88319993748360837</v>
      </c>
      <c r="T5">
        <f>$W$2*POWER(R5,3)+$X$2*POWER(R5,2)+$Y$2*R5+$Z$2</f>
        <v>1.0473420349912306</v>
      </c>
      <c r="U5" s="7">
        <f t="shared" si="11"/>
        <v>0.16414209750762221</v>
      </c>
    </row>
    <row r="6" spans="2:26" x14ac:dyDescent="0.35">
      <c r="G6">
        <v>3</v>
      </c>
      <c r="H6" s="7">
        <f t="shared" si="0"/>
        <v>0.17088750000000003</v>
      </c>
      <c r="I6" s="7">
        <f t="shared" si="1"/>
        <v>0</v>
      </c>
      <c r="J6" s="7">
        <f t="shared" si="2"/>
        <v>4.9375766578971234</v>
      </c>
      <c r="K6" s="7">
        <f t="shared" si="3"/>
        <v>-2.94</v>
      </c>
      <c r="L6" s="7">
        <f t="shared" si="4"/>
        <v>9.6312421093743392</v>
      </c>
      <c r="M6" s="7">
        <f t="shared" si="5"/>
        <v>8.6021505376344063</v>
      </c>
      <c r="N6" s="7">
        <f t="shared" si="6"/>
        <v>31.103037690313709</v>
      </c>
      <c r="O6" s="7">
        <f t="shared" si="7"/>
        <v>3.4115291493189672</v>
      </c>
      <c r="P6" s="7">
        <f t="shared" si="8"/>
        <v>-2.8231451902725184</v>
      </c>
      <c r="Q6" s="7">
        <f t="shared" si="9"/>
        <v>0.5883839590464488</v>
      </c>
      <c r="R6">
        <f>SQRT(G6)</f>
        <v>1.7320508075688772</v>
      </c>
      <c r="S6" s="7">
        <f t="shared" si="10"/>
        <v>1.3161774316536525</v>
      </c>
      <c r="T6">
        <f>$W$2*POWER(R6,3)+$X$2*POWER(R6,2)+$Y$2*R6+$Z$2</f>
        <v>1.6522200098982796</v>
      </c>
      <c r="U6" s="7">
        <f t="shared" si="11"/>
        <v>0.33604257824462702</v>
      </c>
    </row>
    <row r="7" spans="2:26" x14ac:dyDescent="0.35">
      <c r="B7" t="s">
        <v>2</v>
      </c>
      <c r="C7" s="2">
        <v>5.0000000000000001E-3</v>
      </c>
      <c r="E7" t="s">
        <v>43</v>
      </c>
      <c r="G7">
        <v>4</v>
      </c>
      <c r="H7" s="7">
        <f t="shared" si="0"/>
        <v>0.17088750000000003</v>
      </c>
      <c r="I7" s="7">
        <f t="shared" si="1"/>
        <v>0</v>
      </c>
      <c r="J7" s="7">
        <f t="shared" si="2"/>
        <v>4.9375766578971234</v>
      </c>
      <c r="K7" s="7">
        <f t="shared" si="3"/>
        <v>-3.92</v>
      </c>
      <c r="L7" s="7">
        <f t="shared" si="4"/>
        <v>9.6312421093743392</v>
      </c>
      <c r="M7" s="7">
        <f t="shared" si="5"/>
        <v>11.46953405017921</v>
      </c>
      <c r="N7" s="7">
        <f t="shared" si="6"/>
        <v>32.014874215295173</v>
      </c>
      <c r="O7" s="7">
        <f t="shared" si="7"/>
        <v>3.5165045865346167</v>
      </c>
      <c r="P7" s="7">
        <f t="shared" si="8"/>
        <v>-2.738868064115215</v>
      </c>
      <c r="Q7" s="7">
        <f t="shared" si="9"/>
        <v>0.77763652241940173</v>
      </c>
      <c r="R7">
        <f>SQRT(G7)</f>
        <v>2</v>
      </c>
      <c r="S7" s="7">
        <f t="shared" si="10"/>
        <v>1.7395233590269366</v>
      </c>
      <c r="T7">
        <f>$W$2*POWER(R7,3)+$X$2*POWER(R7,2)+$Y$2*R7+$Z$2</f>
        <v>2.1613500541917965</v>
      </c>
      <c r="U7" s="7">
        <f t="shared" si="11"/>
        <v>0.42182669516485993</v>
      </c>
    </row>
    <row r="8" spans="2:26" x14ac:dyDescent="0.35">
      <c r="G8">
        <v>5</v>
      </c>
      <c r="H8" s="7">
        <f t="shared" si="0"/>
        <v>0.17088750000000003</v>
      </c>
      <c r="I8" s="7">
        <f t="shared" si="1"/>
        <v>0</v>
      </c>
      <c r="J8" s="7">
        <f t="shared" si="2"/>
        <v>4.9375766578971234</v>
      </c>
      <c r="K8" s="7">
        <f t="shared" si="3"/>
        <v>-4.9000000000000004</v>
      </c>
      <c r="L8" s="7">
        <f t="shared" si="4"/>
        <v>9.6312421093743392</v>
      </c>
      <c r="M8" s="7">
        <f t="shared" si="5"/>
        <v>14.336917562724013</v>
      </c>
      <c r="N8" s="7">
        <f t="shared" si="6"/>
        <v>33.150402182979548</v>
      </c>
      <c r="O8" s="7">
        <f t="shared" si="7"/>
        <v>3.6212559296521416</v>
      </c>
      <c r="P8" s="7">
        <f t="shared" si="8"/>
        <v>-2.6596413775978314</v>
      </c>
      <c r="Q8" s="7">
        <f t="shared" si="9"/>
        <v>0.96161455205431023</v>
      </c>
      <c r="R8">
        <f>SQRT(G8)</f>
        <v>2.2360679774997898</v>
      </c>
      <c r="S8" s="7">
        <f t="shared" si="10"/>
        <v>2.1510704904579239</v>
      </c>
      <c r="T8">
        <f>$W$2*POWER(R8,3)+$X$2*POWER(R8,2)+$Y$2*R8+$Z$2</f>
        <v>2.6091255100519462</v>
      </c>
      <c r="U8" s="7">
        <f t="shared" si="11"/>
        <v>0.45805501959402228</v>
      </c>
    </row>
    <row r="9" spans="2:26" x14ac:dyDescent="0.35">
      <c r="B9" t="s">
        <v>37</v>
      </c>
      <c r="C9" s="2">
        <v>205</v>
      </c>
      <c r="D9" t="s">
        <v>21</v>
      </c>
      <c r="E9" t="s">
        <v>39</v>
      </c>
      <c r="G9">
        <v>6</v>
      </c>
      <c r="H9" s="7">
        <f t="shared" si="0"/>
        <v>0.17088750000000003</v>
      </c>
      <c r="I9" s="7">
        <f t="shared" si="1"/>
        <v>0</v>
      </c>
      <c r="J9" s="7">
        <f t="shared" si="2"/>
        <v>4.9375766578971234</v>
      </c>
      <c r="K9" s="7">
        <f t="shared" si="3"/>
        <v>-5.88</v>
      </c>
      <c r="L9" s="7">
        <f t="shared" si="4"/>
        <v>9.6312421093743392</v>
      </c>
      <c r="M9" s="7">
        <f t="shared" si="5"/>
        <v>17.204301075268813</v>
      </c>
      <c r="N9" s="7">
        <f t="shared" si="6"/>
        <v>34.487533039947159</v>
      </c>
      <c r="O9" s="7">
        <f t="shared" si="7"/>
        <v>3.7251232574013575</v>
      </c>
      <c r="P9" s="7">
        <f t="shared" si="8"/>
        <v>-2.585482799861254</v>
      </c>
      <c r="Q9" s="7">
        <f t="shared" si="9"/>
        <v>1.1396404575401036</v>
      </c>
      <c r="R9">
        <f>SQRT(G9)</f>
        <v>2.4494897427831779</v>
      </c>
      <c r="S9" s="7">
        <f t="shared" si="10"/>
        <v>2.5493030993649417</v>
      </c>
      <c r="T9">
        <f>$W$2*POWER(R9,3)+$X$2*POWER(R9,2)+$Y$2*R9+$Z$2</f>
        <v>3.0132017998210872</v>
      </c>
      <c r="U9" s="7">
        <f t="shared" si="11"/>
        <v>0.46389870045614545</v>
      </c>
    </row>
    <row r="10" spans="2:26" x14ac:dyDescent="0.35">
      <c r="B10" t="s">
        <v>38</v>
      </c>
      <c r="C10" s="2">
        <v>17</v>
      </c>
      <c r="D10" t="s">
        <v>21</v>
      </c>
      <c r="G10">
        <v>7</v>
      </c>
      <c r="H10" s="7">
        <f t="shared" si="0"/>
        <v>0.17088750000000003</v>
      </c>
      <c r="I10" s="7">
        <f t="shared" si="1"/>
        <v>0</v>
      </c>
      <c r="J10" s="7">
        <f t="shared" si="2"/>
        <v>4.9375766578971234</v>
      </c>
      <c r="K10" s="7">
        <f t="shared" si="3"/>
        <v>-6.8599999999999994</v>
      </c>
      <c r="L10" s="7">
        <f t="shared" si="4"/>
        <v>9.6312421093743392</v>
      </c>
      <c r="M10" s="7">
        <f t="shared" si="5"/>
        <v>20.071684587813614</v>
      </c>
      <c r="N10" s="7">
        <f t="shared" si="6"/>
        <v>36.003812046582318</v>
      </c>
      <c r="O10" s="7">
        <f t="shared" si="7"/>
        <v>3.8275808776235021</v>
      </c>
      <c r="P10" s="7">
        <f t="shared" si="8"/>
        <v>-2.5162739644979779</v>
      </c>
      <c r="Q10" s="7">
        <f t="shared" si="9"/>
        <v>1.3113069131255242</v>
      </c>
      <c r="R10">
        <f>SQRT(G10)</f>
        <v>2.6457513110645907</v>
      </c>
      <c r="S10" s="7">
        <f t="shared" si="10"/>
        <v>2.9333100239923144</v>
      </c>
      <c r="T10">
        <f>$W$2*POWER(R10,3)+$X$2*POWER(R10,2)+$Y$2*R10+$Z$2</f>
        <v>3.3840766437792142</v>
      </c>
      <c r="U10" s="7">
        <f t="shared" si="11"/>
        <v>0.4507666197868998</v>
      </c>
    </row>
    <row r="11" spans="2:26" x14ac:dyDescent="0.35">
      <c r="B11" t="s">
        <v>36</v>
      </c>
      <c r="C11" s="3">
        <f>SUM(C9:C10)</f>
        <v>222</v>
      </c>
      <c r="D11" t="s">
        <v>21</v>
      </c>
      <c r="G11">
        <v>8</v>
      </c>
      <c r="H11" s="7">
        <f t="shared" si="0"/>
        <v>0.17088750000000003</v>
      </c>
      <c r="I11" s="7">
        <f t="shared" si="1"/>
        <v>0</v>
      </c>
      <c r="J11" s="7">
        <f t="shared" si="2"/>
        <v>4.9375766578971234</v>
      </c>
      <c r="K11" s="7">
        <f t="shared" si="3"/>
        <v>-7.84</v>
      </c>
      <c r="L11" s="7">
        <f t="shared" si="4"/>
        <v>9.6312421093743392</v>
      </c>
      <c r="M11" s="7">
        <f t="shared" si="5"/>
        <v>22.939068100358419</v>
      </c>
      <c r="N11" s="7">
        <f t="shared" si="6"/>
        <v>37.67761676388028</v>
      </c>
      <c r="O11" s="7">
        <f t="shared" si="7"/>
        <v>3.9282343927113166</v>
      </c>
      <c r="P11" s="7">
        <f t="shared" si="8"/>
        <v>-2.4517992427449657</v>
      </c>
      <c r="Q11" s="7">
        <f t="shared" si="9"/>
        <v>1.4764351499663508</v>
      </c>
      <c r="R11">
        <f>SQRT(G11)</f>
        <v>2.8284271247461903</v>
      </c>
      <c r="S11" s="7">
        <f t="shared" si="10"/>
        <v>3.3026913698245144</v>
      </c>
      <c r="T11">
        <f>$W$2*POWER(R11,3)+$X$2*POWER(R11,2)+$Y$2*R11+$Z$2</f>
        <v>3.7285960815613572</v>
      </c>
      <c r="U11" s="7">
        <f t="shared" si="11"/>
        <v>0.42590471173684286</v>
      </c>
    </row>
    <row r="12" spans="2:26" x14ac:dyDescent="0.35">
      <c r="C12" s="3">
        <f>C11/2.2046</f>
        <v>100.69853941758142</v>
      </c>
      <c r="D12" t="s">
        <v>20</v>
      </c>
      <c r="G12">
        <v>9</v>
      </c>
      <c r="H12" s="7">
        <f t="shared" si="0"/>
        <v>0.17088750000000003</v>
      </c>
      <c r="I12" s="7">
        <f t="shared" si="1"/>
        <v>0</v>
      </c>
      <c r="J12" s="7">
        <f t="shared" si="2"/>
        <v>4.9375766578971234</v>
      </c>
      <c r="K12" s="7">
        <f t="shared" si="3"/>
        <v>-8.82</v>
      </c>
      <c r="L12" s="7">
        <f t="shared" si="4"/>
        <v>9.6312421093743392</v>
      </c>
      <c r="M12" s="7">
        <f t="shared" si="5"/>
        <v>25.806451612903221</v>
      </c>
      <c r="N12" s="7">
        <f t="shared" si="6"/>
        <v>39.488921288661032</v>
      </c>
      <c r="O12" s="7">
        <f t="shared" si="7"/>
        <v>4.0268068818936991</v>
      </c>
      <c r="P12" s="7">
        <f t="shared" si="8"/>
        <v>-2.3917814764548693</v>
      </c>
      <c r="Q12" s="7">
        <f t="shared" si="9"/>
        <v>1.6350254054388298</v>
      </c>
      <c r="R12">
        <f>SQRT(G12)</f>
        <v>3</v>
      </c>
      <c r="S12" s="7">
        <f t="shared" si="10"/>
        <v>3.6574476678570815</v>
      </c>
      <c r="T12">
        <f>$W$2*POWER(R12,3)+$X$2*POWER(R12,2)+$Y$2*R12+$Z$2</f>
        <v>4.0515196693853639</v>
      </c>
      <c r="U12" s="7">
        <f t="shared" si="11"/>
        <v>0.39407200152828237</v>
      </c>
    </row>
    <row r="13" spans="2:26" x14ac:dyDescent="0.35">
      <c r="B13" t="s">
        <v>40</v>
      </c>
      <c r="G13">
        <v>10</v>
      </c>
      <c r="H13" s="7">
        <f t="shared" si="0"/>
        <v>0.17088750000000003</v>
      </c>
      <c r="I13" s="7">
        <f t="shared" si="1"/>
        <v>0</v>
      </c>
      <c r="J13" s="7">
        <f t="shared" si="2"/>
        <v>4.9375766578971234</v>
      </c>
      <c r="K13" s="7">
        <f t="shared" si="3"/>
        <v>-9.8000000000000007</v>
      </c>
      <c r="L13" s="7">
        <f t="shared" si="4"/>
        <v>9.6312421093743392</v>
      </c>
      <c r="M13" s="7">
        <f t="shared" si="5"/>
        <v>28.673835125448026</v>
      </c>
      <c r="N13" s="7">
        <f t="shared" si="6"/>
        <v>41.419690733929052</v>
      </c>
      <c r="O13" s="7">
        <f t="shared" si="7"/>
        <v>4.1231199436831707</v>
      </c>
      <c r="P13" s="7">
        <f t="shared" si="8"/>
        <v>-2.3359112130923791</v>
      </c>
      <c r="Q13" s="7">
        <f t="shared" si="9"/>
        <v>1.7872087305907915</v>
      </c>
      <c r="R13">
        <f>SQRT(G13)</f>
        <v>3.1622776601683795</v>
      </c>
      <c r="S13" s="7">
        <f t="shared" si="10"/>
        <v>3.9978720709350206</v>
      </c>
      <c r="T13">
        <f>$W$2*POWER(R13,3)+$X$2*POWER(R13,2)+$Y$2*R13+$Z$2</f>
        <v>4.3563159180839719</v>
      </c>
      <c r="U13" s="7">
        <f t="shared" si="11"/>
        <v>0.35844384714895128</v>
      </c>
    </row>
    <row r="14" spans="2:26" x14ac:dyDescent="0.35">
      <c r="B14" t="s">
        <v>6</v>
      </c>
      <c r="C14" s="5">
        <v>171</v>
      </c>
      <c r="D14" t="s">
        <v>29</v>
      </c>
      <c r="E14" t="s">
        <v>47</v>
      </c>
      <c r="G14">
        <v>11</v>
      </c>
      <c r="H14" s="7">
        <f t="shared" si="0"/>
        <v>0.17088750000000003</v>
      </c>
      <c r="I14" s="7">
        <f t="shared" si="1"/>
        <v>0</v>
      </c>
      <c r="J14" s="7">
        <f t="shared" si="2"/>
        <v>4.9375766578971234</v>
      </c>
      <c r="K14" s="7">
        <f t="shared" si="3"/>
        <v>-10.78</v>
      </c>
      <c r="L14" s="7">
        <f t="shared" si="4"/>
        <v>9.6312421093743392</v>
      </c>
      <c r="M14" s="7">
        <f t="shared" si="5"/>
        <v>31.54121863799282</v>
      </c>
      <c r="N14" s="7">
        <f t="shared" si="6"/>
        <v>43.454003645954387</v>
      </c>
      <c r="O14" s="7">
        <f t="shared" si="7"/>
        <v>4.2170737761230805</v>
      </c>
      <c r="P14" s="7">
        <f t="shared" si="8"/>
        <v>-2.2838685355485322</v>
      </c>
      <c r="Q14" s="7">
        <f t="shared" si="9"/>
        <v>1.9332052405745483</v>
      </c>
      <c r="R14">
        <f>SQRT(G14)</f>
        <v>3.3166247903553998</v>
      </c>
      <c r="S14" s="7">
        <f t="shared" si="10"/>
        <v>4.3244569626309692</v>
      </c>
      <c r="T14">
        <f>$W$2*POWER(R14,3)+$X$2*POWER(R14,2)+$Y$2*R14+$Z$2</f>
        <v>4.6456056135878407</v>
      </c>
      <c r="U14" s="7">
        <f t="shared" si="11"/>
        <v>0.32114865095687151</v>
      </c>
    </row>
    <row r="15" spans="2:26" x14ac:dyDescent="0.35">
      <c r="B15" t="s">
        <v>28</v>
      </c>
      <c r="C15" s="2">
        <v>2</v>
      </c>
      <c r="D15" t="s">
        <v>26</v>
      </c>
      <c r="G15">
        <v>12</v>
      </c>
      <c r="H15" s="7">
        <f t="shared" si="0"/>
        <v>0.17088750000000003</v>
      </c>
      <c r="I15" s="7">
        <f t="shared" si="1"/>
        <v>0</v>
      </c>
      <c r="J15" s="7">
        <f t="shared" si="2"/>
        <v>4.9375766578971234</v>
      </c>
      <c r="K15" s="7">
        <f t="shared" si="3"/>
        <v>-11.76</v>
      </c>
      <c r="L15" s="7">
        <f t="shared" si="4"/>
        <v>9.6312421093743392</v>
      </c>
      <c r="M15" s="7">
        <f t="shared" si="5"/>
        <v>34.408602150537625</v>
      </c>
      <c r="N15" s="7">
        <f t="shared" si="6"/>
        <v>45.577997560741231</v>
      </c>
      <c r="O15" s="7">
        <f t="shared" si="7"/>
        <v>4.3086287829056591</v>
      </c>
      <c r="P15" s="7">
        <f t="shared" si="8"/>
        <v>-2.2353381074707501</v>
      </c>
      <c r="Q15" s="7">
        <f t="shared" si="9"/>
        <v>2.073290675434909</v>
      </c>
      <c r="R15">
        <f>SQRT(G15)</f>
        <v>3.4641016151377544</v>
      </c>
      <c r="S15" s="7">
        <f t="shared" si="10"/>
        <v>4.6378191558583328</v>
      </c>
      <c r="T15">
        <f>$W$2*POWER(R15,3)+$X$2*POWER(R15,2)+$Y$2*R15+$Z$2</f>
        <v>4.9214266613694972</v>
      </c>
      <c r="U15" s="7">
        <f t="shared" si="11"/>
        <v>0.28360750551116443</v>
      </c>
    </row>
    <row r="16" spans="2:26" x14ac:dyDescent="0.35">
      <c r="B16" t="s">
        <v>22</v>
      </c>
      <c r="C16" s="2">
        <v>0</v>
      </c>
      <c r="D16" t="s">
        <v>5</v>
      </c>
      <c r="G16">
        <v>13</v>
      </c>
      <c r="H16" s="7">
        <f t="shared" si="0"/>
        <v>0.17088750000000003</v>
      </c>
      <c r="I16" s="7">
        <f t="shared" si="1"/>
        <v>0</v>
      </c>
      <c r="J16" s="7">
        <f t="shared" si="2"/>
        <v>4.9375766578971234</v>
      </c>
      <c r="K16" s="7">
        <f t="shared" si="3"/>
        <v>-12.74</v>
      </c>
      <c r="L16" s="7">
        <f t="shared" si="4"/>
        <v>9.6312421093743392</v>
      </c>
      <c r="M16" s="7">
        <f t="shared" si="5"/>
        <v>37.27598566308243</v>
      </c>
      <c r="N16" s="7">
        <f t="shared" si="6"/>
        <v>47.779713967826112</v>
      </c>
      <c r="O16" s="7">
        <f t="shared" si="7"/>
        <v>4.3977898616307014</v>
      </c>
      <c r="P16" s="7">
        <f t="shared" si="8"/>
        <v>-2.1900187167658505</v>
      </c>
      <c r="Q16" s="7">
        <f t="shared" si="9"/>
        <v>2.2077711448648509</v>
      </c>
      <c r="R16">
        <f>SQRT(G16)</f>
        <v>3.6055512754639891</v>
      </c>
      <c r="S16" s="7">
        <f t="shared" si="10"/>
        <v>4.9386433984986819</v>
      </c>
      <c r="T16">
        <f>$W$2*POWER(R16,3)+$X$2*POWER(R16,2)+$Y$2*R16+$Z$2</f>
        <v>5.1854011428253228</v>
      </c>
      <c r="U16" s="7">
        <f t="shared" si="11"/>
        <v>0.24675774432664088</v>
      </c>
    </row>
    <row r="17" spans="2:21" x14ac:dyDescent="0.35">
      <c r="B17" t="s">
        <v>23</v>
      </c>
      <c r="C17" s="2">
        <v>0</v>
      </c>
      <c r="D17" t="s">
        <v>26</v>
      </c>
      <c r="E17" t="s">
        <v>24</v>
      </c>
      <c r="G17">
        <v>14</v>
      </c>
      <c r="H17" s="7">
        <f t="shared" si="0"/>
        <v>0.17088750000000003</v>
      </c>
      <c r="I17" s="7">
        <f t="shared" si="1"/>
        <v>0</v>
      </c>
      <c r="J17" s="7">
        <f t="shared" si="2"/>
        <v>4.9375766578971234</v>
      </c>
      <c r="K17" s="7">
        <f t="shared" si="3"/>
        <v>-13.719999999999999</v>
      </c>
      <c r="L17" s="7">
        <f t="shared" si="4"/>
        <v>9.6312421093743392</v>
      </c>
      <c r="M17" s="7">
        <f t="shared" si="5"/>
        <v>40.143369175627228</v>
      </c>
      <c r="N17" s="7">
        <f t="shared" si="6"/>
        <v>50.048896575885166</v>
      </c>
      <c r="O17" s="7">
        <f t="shared" si="7"/>
        <v>4.4845936644182558</v>
      </c>
      <c r="P17" s="7">
        <f t="shared" si="8"/>
        <v>-2.1476287106657428</v>
      </c>
      <c r="Q17" s="7">
        <f t="shared" si="9"/>
        <v>2.336964953752513</v>
      </c>
      <c r="R17">
        <f>SQRT(G17)</f>
        <v>3.7416573867739413</v>
      </c>
      <c r="S17" s="7">
        <f t="shared" si="10"/>
        <v>5.2276417183082344</v>
      </c>
      <c r="T17">
        <f>$W$2*POWER(R17,3)+$X$2*POWER(R17,2)+$Y$2*R17+$Z$2</f>
        <v>5.4388454036189451</v>
      </c>
      <c r="U17" s="7">
        <f t="shared" si="11"/>
        <v>0.21120368531071065</v>
      </c>
    </row>
    <row r="18" spans="2:21" x14ac:dyDescent="0.35">
      <c r="B18" t="s">
        <v>25</v>
      </c>
      <c r="C18" s="3">
        <f>ATAN(C17/100)</f>
        <v>0</v>
      </c>
      <c r="D18" t="s">
        <v>27</v>
      </c>
      <c r="G18">
        <v>15</v>
      </c>
      <c r="H18" s="7">
        <f t="shared" si="0"/>
        <v>0.17088750000000003</v>
      </c>
      <c r="I18" s="7">
        <f t="shared" si="1"/>
        <v>0</v>
      </c>
      <c r="J18" s="7">
        <f t="shared" si="2"/>
        <v>4.9375766578971234</v>
      </c>
      <c r="K18" s="7">
        <f t="shared" si="3"/>
        <v>-14.7</v>
      </c>
      <c r="L18" s="7">
        <f t="shared" si="4"/>
        <v>9.6312421093743392</v>
      </c>
      <c r="M18" s="7">
        <f t="shared" si="5"/>
        <v>43.010752688172033</v>
      </c>
      <c r="N18" s="7">
        <f t="shared" si="6"/>
        <v>52.376777358826203</v>
      </c>
      <c r="O18" s="7">
        <f t="shared" si="7"/>
        <v>4.5690986455793574</v>
      </c>
      <c r="P18" s="7">
        <f t="shared" si="8"/>
        <v>-2.1079085518743721</v>
      </c>
      <c r="Q18" s="7">
        <f t="shared" si="9"/>
        <v>2.4611900937049853</v>
      </c>
      <c r="R18">
        <f>SQRT(G18)</f>
        <v>3.872983346207417</v>
      </c>
      <c r="S18" s="7">
        <f t="shared" si="10"/>
        <v>5.5055254422534565</v>
      </c>
      <c r="T18">
        <f>$W$2*POWER(R18,3)+$X$2*POWER(R18,2)+$Y$2*R18+$Z$2</f>
        <v>5.6828452635328501</v>
      </c>
      <c r="U18" s="7">
        <f t="shared" si="11"/>
        <v>0.17731982127939361</v>
      </c>
    </row>
    <row r="19" spans="2:21" x14ac:dyDescent="0.35">
      <c r="G19">
        <v>16</v>
      </c>
      <c r="H19" s="7">
        <f t="shared" si="0"/>
        <v>0.17088750000000003</v>
      </c>
      <c r="I19" s="7">
        <f t="shared" si="1"/>
        <v>0</v>
      </c>
      <c r="J19" s="7">
        <f t="shared" si="2"/>
        <v>4.9375766578971234</v>
      </c>
      <c r="K19" s="7">
        <f t="shared" si="3"/>
        <v>-15.68</v>
      </c>
      <c r="L19" s="7">
        <f t="shared" si="4"/>
        <v>9.6312421093743392</v>
      </c>
      <c r="M19" s="7">
        <f t="shared" si="5"/>
        <v>45.878136200716838</v>
      </c>
      <c r="N19" s="7">
        <f t="shared" si="6"/>
        <v>54.755870378841358</v>
      </c>
      <c r="O19" s="7">
        <f t="shared" si="7"/>
        <v>4.6513775019332932</v>
      </c>
      <c r="P19" s="7">
        <f t="shared" si="8"/>
        <v>-2.070621467591315</v>
      </c>
      <c r="Q19" s="7">
        <f t="shared" si="9"/>
        <v>2.5807560343419782</v>
      </c>
      <c r="R19">
        <f>SQRT(G19)</f>
        <v>4</v>
      </c>
      <c r="S19" s="7">
        <f t="shared" si="10"/>
        <v>5.7729868341579689</v>
      </c>
      <c r="T19">
        <f>$W$2*POWER(R19,3)+$X$2*POWER(R19,2)+$Y$2*R19+$Z$2</f>
        <v>5.9183089752750995</v>
      </c>
      <c r="U19" s="7">
        <f t="shared" si="11"/>
        <v>0.1453221411171306</v>
      </c>
    </row>
    <row r="20" spans="2:21" x14ac:dyDescent="0.35">
      <c r="B20" t="s">
        <v>8</v>
      </c>
      <c r="C20" s="2">
        <v>9.8066499999999994</v>
      </c>
      <c r="D20" t="s">
        <v>7</v>
      </c>
      <c r="G20">
        <v>17</v>
      </c>
      <c r="H20" s="7">
        <f t="shared" si="0"/>
        <v>0.17088750000000003</v>
      </c>
      <c r="I20" s="7">
        <f t="shared" si="1"/>
        <v>0</v>
      </c>
      <c r="J20" s="7">
        <f t="shared" si="2"/>
        <v>4.9375766578971234</v>
      </c>
      <c r="K20" s="7">
        <f t="shared" si="3"/>
        <v>-16.66</v>
      </c>
      <c r="L20" s="7">
        <f t="shared" si="4"/>
        <v>9.6312421093743392</v>
      </c>
      <c r="M20" s="7">
        <f t="shared" si="5"/>
        <v>48.745519713261636</v>
      </c>
      <c r="N20" s="7">
        <f t="shared" si="6"/>
        <v>57.179783593582528</v>
      </c>
      <c r="O20" s="7">
        <f t="shared" si="7"/>
        <v>4.7315115591023593</v>
      </c>
      <c r="P20" s="7">
        <f t="shared" si="8"/>
        <v>-2.0355529071562768</v>
      </c>
      <c r="Q20" s="7">
        <f t="shared" si="9"/>
        <v>2.6959586519460825</v>
      </c>
      <c r="R20">
        <f>SQRT(G20)</f>
        <v>4.1231056256176606</v>
      </c>
      <c r="S20" s="7">
        <f t="shared" si="10"/>
        <v>6.0306877504162548</v>
      </c>
      <c r="T20">
        <f>$W$2*POWER(R20,3)+$X$2*POWER(R20,2)+$Y$2*R20+$Z$2</f>
        <v>6.1460054874632704</v>
      </c>
      <c r="U20" s="7">
        <f t="shared" si="11"/>
        <v>0.11531773704701553</v>
      </c>
    </row>
    <row r="21" spans="2:21" x14ac:dyDescent="0.35">
      <c r="G21">
        <v>18</v>
      </c>
      <c r="H21" s="7">
        <f t="shared" si="0"/>
        <v>0.17088750000000003</v>
      </c>
      <c r="I21" s="7">
        <f t="shared" si="1"/>
        <v>0</v>
      </c>
      <c r="J21" s="7">
        <f t="shared" si="2"/>
        <v>4.9375766578971234</v>
      </c>
      <c r="K21" s="7">
        <f t="shared" si="3"/>
        <v>-17.64</v>
      </c>
      <c r="L21" s="7">
        <f t="shared" si="4"/>
        <v>9.6312421093743392</v>
      </c>
      <c r="M21" s="7">
        <f t="shared" si="5"/>
        <v>51.612903225806441</v>
      </c>
      <c r="N21" s="7">
        <f t="shared" si="6"/>
        <v>59.643052731138873</v>
      </c>
      <c r="O21" s="7">
        <f t="shared" si="7"/>
        <v>4.8095866847617135</v>
      </c>
      <c r="P21" s="7">
        <f t="shared" si="8"/>
        <v>-2.0025093091448274</v>
      </c>
      <c r="Q21" s="7">
        <f t="shared" si="9"/>
        <v>2.8070773756168861</v>
      </c>
      <c r="R21">
        <f>SQRT(G21)</f>
        <v>4.2426406871192848</v>
      </c>
      <c r="S21" s="7">
        <f t="shared" si="10"/>
        <v>6.2792532561222396</v>
      </c>
      <c r="T21">
        <f>$W$2*POWER(R21,3)+$X$2*POWER(R21,2)+$Y$2*R21+$Z$2</f>
        <v>6.3665927099250137</v>
      </c>
      <c r="U21" s="7">
        <f t="shared" si="11"/>
        <v>8.7339453802774081E-2</v>
      </c>
    </row>
    <row r="22" spans="2:21" x14ac:dyDescent="0.35">
      <c r="G22">
        <v>19</v>
      </c>
      <c r="H22" s="7">
        <f t="shared" si="0"/>
        <v>0.17088750000000003</v>
      </c>
      <c r="I22" s="7">
        <f t="shared" si="1"/>
        <v>0</v>
      </c>
      <c r="J22" s="7">
        <f t="shared" si="2"/>
        <v>4.9375766578971234</v>
      </c>
      <c r="K22" s="7">
        <f t="shared" si="3"/>
        <v>-18.62</v>
      </c>
      <c r="L22" s="7">
        <f t="shared" si="4"/>
        <v>9.6312421093743392</v>
      </c>
      <c r="M22" s="7">
        <f t="shared" si="5"/>
        <v>54.480286738351246</v>
      </c>
      <c r="N22" s="7">
        <f t="shared" si="6"/>
        <v>62.140997761428984</v>
      </c>
      <c r="O22" s="7">
        <f t="shared" si="7"/>
        <v>4.8856903703601606</v>
      </c>
      <c r="P22" s="7">
        <f t="shared" si="8"/>
        <v>-1.971316513998481</v>
      </c>
      <c r="Q22" s="7">
        <f t="shared" si="9"/>
        <v>2.9143738563616797</v>
      </c>
      <c r="R22">
        <f>SQRT(G22)</f>
        <v>4.358898943540674</v>
      </c>
      <c r="S22" s="7">
        <f t="shared" si="10"/>
        <v>6.5192686479099846</v>
      </c>
      <c r="T22">
        <f>$W$2*POWER(R22,3)+$X$2*POWER(R22,2)+$Y$2*R22+$Z$2</f>
        <v>6.5806388010253638</v>
      </c>
      <c r="U22" s="7">
        <f t="shared" si="11"/>
        <v>6.1370153115379189E-2</v>
      </c>
    </row>
    <row r="23" spans="2:21" x14ac:dyDescent="0.35">
      <c r="G23">
        <v>20</v>
      </c>
      <c r="H23" s="7">
        <f t="shared" si="0"/>
        <v>0.17088750000000003</v>
      </c>
      <c r="I23" s="7">
        <f t="shared" si="1"/>
        <v>0</v>
      </c>
      <c r="J23" s="7">
        <f t="shared" si="2"/>
        <v>4.9375766578971234</v>
      </c>
      <c r="K23" s="7">
        <f t="shared" si="3"/>
        <v>-19.600000000000001</v>
      </c>
      <c r="L23" s="7">
        <f t="shared" si="4"/>
        <v>9.6312421093743392</v>
      </c>
      <c r="M23" s="7">
        <f t="shared" si="5"/>
        <v>57.347670250896051</v>
      </c>
      <c r="N23" s="7">
        <f t="shared" si="6"/>
        <v>64.6696006087749</v>
      </c>
      <c r="O23" s="7">
        <f t="shared" si="7"/>
        <v>4.9599096906747766</v>
      </c>
      <c r="P23" s="7">
        <f t="shared" si="8"/>
        <v>-1.9418180390425706</v>
      </c>
      <c r="Q23" s="7">
        <f t="shared" si="9"/>
        <v>3.0180916516322061</v>
      </c>
      <c r="R23">
        <f>SQRT(G23)</f>
        <v>4.4721359549995796</v>
      </c>
      <c r="S23" s="7">
        <f t="shared" si="10"/>
        <v>6.7512787482824939</v>
      </c>
      <c r="T23">
        <f>$W$2*POWER(R23,3)+$X$2*POWER(R23,2)+$Y$2*R23+$Z$2</f>
        <v>6.7886384744131405</v>
      </c>
      <c r="U23" s="7">
        <f t="shared" si="11"/>
        <v>3.7359726130646642E-2</v>
      </c>
    </row>
    <row r="24" spans="2:21" x14ac:dyDescent="0.35">
      <c r="G24">
        <v>21</v>
      </c>
      <c r="H24" s="7">
        <f t="shared" si="0"/>
        <v>0.17088750000000003</v>
      </c>
      <c r="I24" s="7">
        <f t="shared" si="1"/>
        <v>0</v>
      </c>
      <c r="J24" s="7">
        <f t="shared" si="2"/>
        <v>4.9375766578971234</v>
      </c>
      <c r="K24" s="7">
        <f t="shared" si="3"/>
        <v>-20.58</v>
      </c>
      <c r="L24" s="7">
        <f t="shared" si="4"/>
        <v>9.6312421093743392</v>
      </c>
      <c r="M24" s="7">
        <f t="shared" si="5"/>
        <v>60.215053763440849</v>
      </c>
      <c r="N24" s="7">
        <f t="shared" si="6"/>
        <v>67.225401891152899</v>
      </c>
      <c r="O24" s="7">
        <f t="shared" si="7"/>
        <v>5.0323299135067252</v>
      </c>
      <c r="P24" s="7">
        <f t="shared" si="8"/>
        <v>-1.9138733499018379</v>
      </c>
      <c r="Q24" s="7">
        <f t="shared" si="9"/>
        <v>3.1184565636048873</v>
      </c>
      <c r="R24">
        <f>SQRT(G24)</f>
        <v>4.5825756949558398</v>
      </c>
      <c r="S24" s="7">
        <f t="shared" si="10"/>
        <v>6.9757886623230299</v>
      </c>
      <c r="T24">
        <f>$W$2*POWER(R24,3)+$X$2*POWER(R24,2)+$Y$2*R24+$Z$2</f>
        <v>6.9910256799959214</v>
      </c>
      <c r="U24" s="7">
        <f t="shared" si="11"/>
        <v>1.523701767289154E-2</v>
      </c>
    </row>
    <row r="25" spans="2:21" x14ac:dyDescent="0.35">
      <c r="G25">
        <v>22</v>
      </c>
      <c r="H25" s="7">
        <f t="shared" si="0"/>
        <v>0.17088750000000003</v>
      </c>
      <c r="I25" s="7">
        <f t="shared" si="1"/>
        <v>0</v>
      </c>
      <c r="J25" s="7">
        <f t="shared" si="2"/>
        <v>4.9375766578971234</v>
      </c>
      <c r="K25" s="7">
        <f t="shared" si="3"/>
        <v>-21.56</v>
      </c>
      <c r="L25" s="7">
        <f t="shared" si="4"/>
        <v>9.6312421093743392</v>
      </c>
      <c r="M25" s="7">
        <f t="shared" si="5"/>
        <v>63.08243727598564</v>
      </c>
      <c r="N25" s="7">
        <f t="shared" si="6"/>
        <v>69.805414205286496</v>
      </c>
      <c r="O25" s="7">
        <f t="shared" si="7"/>
        <v>5.1030335851976956</v>
      </c>
      <c r="P25" s="7">
        <f t="shared" si="8"/>
        <v>-1.8873562065731961</v>
      </c>
      <c r="Q25" s="7">
        <f t="shared" si="9"/>
        <v>3.2156773786244992</v>
      </c>
      <c r="R25">
        <f>SQRT(G25)</f>
        <v>4.6904157598234297</v>
      </c>
      <c r="S25" s="7">
        <f t="shared" si="10"/>
        <v>7.1932654317835079</v>
      </c>
      <c r="T25">
        <f>$W$2*POWER(R25,3)+$X$2*POWER(R25,2)+$Y$2*R25+$Z$2</f>
        <v>7.1881835987392275</v>
      </c>
      <c r="U25" s="7">
        <f t="shared" si="11"/>
        <v>-5.0818330442803372E-3</v>
      </c>
    </row>
    <row r="26" spans="2:21" x14ac:dyDescent="0.35">
      <c r="G26">
        <v>23</v>
      </c>
      <c r="H26" s="7">
        <f t="shared" si="0"/>
        <v>0.17088750000000003</v>
      </c>
      <c r="I26" s="7">
        <f t="shared" si="1"/>
        <v>0</v>
      </c>
      <c r="J26" s="7">
        <f t="shared" si="2"/>
        <v>4.9375766578971234</v>
      </c>
      <c r="K26" s="7">
        <f t="shared" si="3"/>
        <v>-22.54</v>
      </c>
      <c r="L26" s="7">
        <f t="shared" si="4"/>
        <v>9.6312421093743392</v>
      </c>
      <c r="M26" s="7">
        <f t="shared" si="5"/>
        <v>65.949820788530445</v>
      </c>
      <c r="N26" s="7">
        <f t="shared" si="6"/>
        <v>72.407049530637792</v>
      </c>
      <c r="O26" s="7">
        <f t="shared" si="7"/>
        <v>5.1720999606340206</v>
      </c>
      <c r="P26" s="7">
        <f t="shared" si="8"/>
        <v>-1.8621531259410726</v>
      </c>
      <c r="Q26" s="7">
        <f t="shared" si="9"/>
        <v>3.3099468346929477</v>
      </c>
      <c r="R26">
        <f>SQRT(G26)</f>
        <v>4.7958315233127191</v>
      </c>
      <c r="S26" s="7">
        <f t="shared" si="10"/>
        <v>7.4041401992952478</v>
      </c>
      <c r="T26">
        <f>$W$2*POWER(R26,3)+$X$2*POWER(R26,2)+$Y$2*R26+$Z$2</f>
        <v>7.3804526159423212</v>
      </c>
      <c r="U26" s="7">
        <f t="shared" si="11"/>
        <v>-2.3687583352926644E-2</v>
      </c>
    </row>
    <row r="27" spans="2:21" x14ac:dyDescent="0.35">
      <c r="G27">
        <v>24</v>
      </c>
      <c r="H27" s="7">
        <f t="shared" si="0"/>
        <v>0.17088750000000003</v>
      </c>
      <c r="I27" s="7">
        <f t="shared" si="1"/>
        <v>0</v>
      </c>
      <c r="J27" s="7">
        <f t="shared" si="2"/>
        <v>4.9375766578971234</v>
      </c>
      <c r="K27" s="7">
        <f t="shared" si="3"/>
        <v>-23.52</v>
      </c>
      <c r="L27" s="7">
        <f t="shared" si="4"/>
        <v>9.6312421093743392</v>
      </c>
      <c r="M27" s="7">
        <f t="shared" si="5"/>
        <v>68.81720430107525</v>
      </c>
      <c r="N27" s="7">
        <f t="shared" si="6"/>
        <v>75.028058534850018</v>
      </c>
      <c r="O27" s="7">
        <f t="shared" si="7"/>
        <v>5.2396046799343665</v>
      </c>
      <c r="P27" s="7">
        <f t="shared" si="8"/>
        <v>-1.8381619793298951</v>
      </c>
      <c r="Q27" s="7">
        <f t="shared" si="9"/>
        <v>3.4014427006044716</v>
      </c>
      <c r="R27">
        <f>SQRT(G27)</f>
        <v>4.8989794855663558</v>
      </c>
      <c r="S27" s="7">
        <f t="shared" si="10"/>
        <v>7.6088106223256791</v>
      </c>
      <c r="T27">
        <f>$W$2*POWER(R27,3)+$X$2*POWER(R27,2)+$Y$2*R27+$Z$2</f>
        <v>7.5681367515638929</v>
      </c>
      <c r="U27" s="7">
        <f t="shared" si="11"/>
        <v>-4.0673870761786191E-2</v>
      </c>
    </row>
    <row r="28" spans="2:21" x14ac:dyDescent="0.35">
      <c r="G28">
        <v>25</v>
      </c>
      <c r="H28" s="7">
        <f t="shared" si="0"/>
        <v>0.17088750000000003</v>
      </c>
      <c r="I28" s="7">
        <f t="shared" si="1"/>
        <v>0</v>
      </c>
      <c r="J28" s="7">
        <f t="shared" si="2"/>
        <v>4.9375766578971234</v>
      </c>
      <c r="K28" s="7">
        <f t="shared" si="3"/>
        <v>-24.5</v>
      </c>
      <c r="L28" s="7">
        <f t="shared" si="4"/>
        <v>9.6312421093743392</v>
      </c>
      <c r="M28" s="7">
        <f t="shared" si="5"/>
        <v>71.684587813620055</v>
      </c>
      <c r="N28" s="7">
        <f t="shared" si="6"/>
        <v>77.666479833333227</v>
      </c>
      <c r="O28" s="7">
        <f t="shared" si="7"/>
        <v>5.3056196196214831</v>
      </c>
      <c r="P28" s="7">
        <f t="shared" si="8"/>
        <v>-1.8152907294287823</v>
      </c>
      <c r="Q28" s="7">
        <f t="shared" si="9"/>
        <v>3.4903288901927008</v>
      </c>
      <c r="R28">
        <f>SQRT(G28)</f>
        <v>5</v>
      </c>
      <c r="S28" s="7">
        <f t="shared" si="10"/>
        <v>7.8076433656780173</v>
      </c>
      <c r="T28">
        <f>$W$2*POWER(R28,3)+$X$2*POWER(R28,2)+$Y$2*R28+$Z$2</f>
        <v>7.7515088977401341</v>
      </c>
      <c r="U28" s="7">
        <f t="shared" si="11"/>
        <v>-5.6134467937883237E-2</v>
      </c>
    </row>
    <row r="29" spans="2:21" x14ac:dyDescent="0.35">
      <c r="G29">
        <v>26</v>
      </c>
      <c r="H29" s="7">
        <f t="shared" si="0"/>
        <v>0.17088750000000003</v>
      </c>
      <c r="I29" s="7">
        <f t="shared" si="1"/>
        <v>0</v>
      </c>
      <c r="J29" s="7">
        <f t="shared" si="2"/>
        <v>4.9375766578971234</v>
      </c>
      <c r="K29" s="7">
        <f t="shared" si="3"/>
        <v>-25.48</v>
      </c>
      <c r="L29" s="7">
        <f t="shared" si="4"/>
        <v>9.6312421093743392</v>
      </c>
      <c r="M29" s="7">
        <f t="shared" si="5"/>
        <v>74.55197132616486</v>
      </c>
      <c r="N29" s="7">
        <f t="shared" si="6"/>
        <v>80.320597534569288</v>
      </c>
      <c r="O29" s="7">
        <f t="shared" si="7"/>
        <v>5.3702128653536914</v>
      </c>
      <c r="P29" s="7">
        <f t="shared" si="8"/>
        <v>-1.7934563025445369</v>
      </c>
      <c r="Q29" s="7">
        <f t="shared" si="9"/>
        <v>3.5767565628091544</v>
      </c>
      <c r="R29">
        <f>SQRT(G29)</f>
        <v>5.0990195135927845</v>
      </c>
      <c r="S29" s="7">
        <f t="shared" si="10"/>
        <v>8.0009765631915588</v>
      </c>
      <c r="T29">
        <f>$W$2*POWER(R29,3)+$X$2*POWER(R29,2)+$Y$2*R29+$Z$2</f>
        <v>7.9308151234118416</v>
      </c>
      <c r="U29" s="7">
        <f t="shared" si="11"/>
        <v>-7.0161439779717227E-2</v>
      </c>
    </row>
    <row r="30" spans="2:21" x14ac:dyDescent="0.35">
      <c r="G30">
        <v>27</v>
      </c>
      <c r="H30" s="7">
        <f t="shared" si="0"/>
        <v>0.17088750000000003</v>
      </c>
      <c r="I30" s="7">
        <f t="shared" si="1"/>
        <v>0</v>
      </c>
      <c r="J30" s="7">
        <f t="shared" si="2"/>
        <v>4.9375766578971234</v>
      </c>
      <c r="K30" s="7">
        <f t="shared" si="3"/>
        <v>-26.46</v>
      </c>
      <c r="L30" s="7">
        <f t="shared" si="4"/>
        <v>9.6312421093743392</v>
      </c>
      <c r="M30" s="7">
        <f t="shared" si="5"/>
        <v>77.419354838709666</v>
      </c>
      <c r="N30" s="7">
        <f t="shared" si="6"/>
        <v>82.988905664160853</v>
      </c>
      <c r="O30" s="7">
        <f t="shared" si="7"/>
        <v>5.4334487676586711</v>
      </c>
      <c r="P30" s="7">
        <f t="shared" si="8"/>
        <v>-1.7725835875553013</v>
      </c>
      <c r="Q30" s="7">
        <f t="shared" si="9"/>
        <v>3.6608651801033698</v>
      </c>
      <c r="R30">
        <f>SQRT(G30)</f>
        <v>5.196152422706632</v>
      </c>
      <c r="S30" s="7">
        <f t="shared" si="10"/>
        <v>8.1891221816915039</v>
      </c>
      <c r="T30">
        <f>$W$2*POWER(R30,3)+$X$2*POWER(R30,2)+$Y$2*R30+$Z$2</f>
        <v>8.106278241563551</v>
      </c>
      <c r="U30" s="7">
        <f t="shared" si="11"/>
        <v>-8.284394012795282E-2</v>
      </c>
    </row>
    <row r="31" spans="2:21" x14ac:dyDescent="0.35">
      <c r="G31">
        <v>28</v>
      </c>
      <c r="H31" s="7">
        <f t="shared" si="0"/>
        <v>0.17088750000000003</v>
      </c>
      <c r="I31" s="7">
        <f t="shared" si="1"/>
        <v>0</v>
      </c>
      <c r="J31" s="7">
        <f t="shared" si="2"/>
        <v>4.9375766578971234</v>
      </c>
      <c r="K31" s="7">
        <f t="shared" si="3"/>
        <v>-27.439999999999998</v>
      </c>
      <c r="L31" s="7">
        <f t="shared" si="4"/>
        <v>9.6312421093743392</v>
      </c>
      <c r="M31" s="7">
        <f t="shared" si="5"/>
        <v>80.286738351254456</v>
      </c>
      <c r="N31" s="7">
        <f t="shared" si="6"/>
        <v>85.670078293274273</v>
      </c>
      <c r="O31" s="7">
        <f t="shared" si="7"/>
        <v>5.4953880527457484</v>
      </c>
      <c r="P31" s="7">
        <f t="shared" si="8"/>
        <v>-1.7526045507490822</v>
      </c>
      <c r="Q31" s="7">
        <f t="shared" si="9"/>
        <v>3.7427835019966662</v>
      </c>
      <c r="R31">
        <f>SQRT(G31)</f>
        <v>5.2915026221291814</v>
      </c>
      <c r="S31" s="7">
        <f t="shared" si="10"/>
        <v>8.3723682489188125</v>
      </c>
      <c r="T31">
        <f>$W$2*POWER(R31,3)+$X$2*POWER(R31,2)+$Y$2*R31+$Z$2</f>
        <v>8.2781007879128996</v>
      </c>
      <c r="U31" s="7">
        <f t="shared" si="11"/>
        <v>-9.4267461005912878E-2</v>
      </c>
    </row>
    <row r="32" spans="2:21" x14ac:dyDescent="0.35">
      <c r="G32">
        <v>29</v>
      </c>
      <c r="H32" s="7">
        <f t="shared" si="0"/>
        <v>0.17088750000000003</v>
      </c>
      <c r="I32" s="7">
        <f t="shared" si="1"/>
        <v>0</v>
      </c>
      <c r="J32" s="7">
        <f t="shared" si="2"/>
        <v>4.9375766578971234</v>
      </c>
      <c r="K32" s="7">
        <f t="shared" si="3"/>
        <v>-28.419999999999998</v>
      </c>
      <c r="L32" s="7">
        <f t="shared" si="4"/>
        <v>9.6312421093743392</v>
      </c>
      <c r="M32" s="7">
        <f t="shared" si="5"/>
        <v>83.154121863799261</v>
      </c>
      <c r="N32" s="7">
        <f t="shared" si="6"/>
        <v>88.362944397708532</v>
      </c>
      <c r="O32" s="7">
        <f t="shared" si="7"/>
        <v>5.5560879683029576</v>
      </c>
      <c r="P32" s="7">
        <f t="shared" si="8"/>
        <v>-1.7334574550150779</v>
      </c>
      <c r="Q32" s="7">
        <f t="shared" si="9"/>
        <v>3.8226305132878799</v>
      </c>
      <c r="R32">
        <f>SQRT(G32)</f>
        <v>5.3851648071345037</v>
      </c>
      <c r="S32" s="7">
        <f t="shared" si="10"/>
        <v>8.5509809262882062</v>
      </c>
      <c r="T32">
        <f>$W$2*POWER(R32,3)+$X$2*POWER(R32,2)+$Y$2*R32+$Z$2</f>
        <v>8.446467525624497</v>
      </c>
      <c r="U32" s="7">
        <f t="shared" si="11"/>
        <v>-0.10451340066370918</v>
      </c>
    </row>
    <row r="33" spans="7:21" x14ac:dyDescent="0.35">
      <c r="G33">
        <v>30</v>
      </c>
      <c r="H33" s="7">
        <f t="shared" si="0"/>
        <v>0.17088750000000003</v>
      </c>
      <c r="I33" s="7">
        <f t="shared" si="1"/>
        <v>0</v>
      </c>
      <c r="J33" s="7">
        <f t="shared" si="2"/>
        <v>4.9375766578971234</v>
      </c>
      <c r="K33" s="7">
        <f t="shared" si="3"/>
        <v>-29.4</v>
      </c>
      <c r="L33" s="7">
        <f t="shared" si="4"/>
        <v>9.6312421093743392</v>
      </c>
      <c r="M33" s="7">
        <f t="shared" si="5"/>
        <v>86.021505376344066</v>
      </c>
      <c r="N33" s="7">
        <f t="shared" si="6"/>
        <v>91.066466643355298</v>
      </c>
      <c r="O33" s="7">
        <f t="shared" si="7"/>
        <v>5.6156024499281374</v>
      </c>
      <c r="P33" s="7">
        <f t="shared" si="8"/>
        <v>-1.7150861720094859</v>
      </c>
      <c r="Q33" s="7">
        <f t="shared" si="9"/>
        <v>3.9005162779186513</v>
      </c>
      <c r="R33">
        <f>SQRT(G33)</f>
        <v>5.4772255750516612</v>
      </c>
      <c r="S33" s="7">
        <f t="shared" si="10"/>
        <v>8.7252064198251862</v>
      </c>
      <c r="T33">
        <f>$W$2*POWER(R33,3)+$X$2*POWER(R33,2)+$Y$2*R33+$Z$2</f>
        <v>8.61154756515168</v>
      </c>
      <c r="U33" s="7">
        <f t="shared" si="11"/>
        <v>-0.11365885467350623</v>
      </c>
    </row>
    <row r="34" spans="7:21" x14ac:dyDescent="0.35">
      <c r="G34">
        <v>31</v>
      </c>
      <c r="H34" s="7">
        <f t="shared" si="0"/>
        <v>0.17088750000000003</v>
      </c>
      <c r="I34" s="7">
        <f t="shared" si="1"/>
        <v>0</v>
      </c>
      <c r="J34" s="7">
        <f t="shared" si="2"/>
        <v>4.9375766578971234</v>
      </c>
      <c r="K34" s="7">
        <f t="shared" si="3"/>
        <v>-30.38</v>
      </c>
      <c r="L34" s="7">
        <f t="shared" si="4"/>
        <v>9.6312421093743392</v>
      </c>
      <c r="M34" s="7">
        <f t="shared" si="5"/>
        <v>88.888888888888872</v>
      </c>
      <c r="N34" s="7">
        <f t="shared" si="6"/>
        <v>93.779723435261758</v>
      </c>
      <c r="O34" s="7">
        <f t="shared" si="7"/>
        <v>5.673982298041806</v>
      </c>
      <c r="P34" s="7">
        <f t="shared" si="8"/>
        <v>-1.6974395765560026</v>
      </c>
      <c r="Q34" s="7">
        <f t="shared" si="9"/>
        <v>3.9765427214858033</v>
      </c>
      <c r="R34">
        <f>SQRT(G34)</f>
        <v>5.5677643628300215</v>
      </c>
      <c r="S34" s="7">
        <f t="shared" si="10"/>
        <v>8.8952727305963748</v>
      </c>
      <c r="T34">
        <f>$W$2*POWER(R34,3)+$X$2*POWER(R34,2)+$Y$2*R34+$Z$2</f>
        <v>8.7734961691582676</v>
      </c>
      <c r="U34" s="7">
        <f t="shared" si="11"/>
        <v>-0.12177656143810722</v>
      </c>
    </row>
    <row r="35" spans="7:21" x14ac:dyDescent="0.35">
      <c r="G35">
        <v>32</v>
      </c>
      <c r="H35" s="7">
        <f t="shared" si="0"/>
        <v>0.17088750000000003</v>
      </c>
      <c r="I35" s="7">
        <f t="shared" si="1"/>
        <v>0</v>
      </c>
      <c r="J35" s="7">
        <f t="shared" si="2"/>
        <v>4.9375766578971234</v>
      </c>
      <c r="K35" s="7">
        <f t="shared" si="3"/>
        <v>-31.36</v>
      </c>
      <c r="L35" s="7">
        <f t="shared" si="4"/>
        <v>9.6312421093743392</v>
      </c>
      <c r="M35" s="7">
        <f t="shared" si="5"/>
        <v>91.756272401433677</v>
      </c>
      <c r="N35" s="7">
        <f t="shared" si="6"/>
        <v>96.501893684523367</v>
      </c>
      <c r="O35" s="7">
        <f t="shared" si="7"/>
        <v>5.7312753581893521</v>
      </c>
      <c r="P35" s="7">
        <f t="shared" si="8"/>
        <v>-1.6804710134215364</v>
      </c>
      <c r="Q35" s="7">
        <f t="shared" si="9"/>
        <v>4.0508043447678155</v>
      </c>
      <c r="R35">
        <f>SQRT(G35)</f>
        <v>5.6568542494923806</v>
      </c>
      <c r="S35" s="7">
        <f t="shared" si="10"/>
        <v>9.0613912508227799</v>
      </c>
      <c r="T35">
        <f>$W$2*POWER(R35,3)+$X$2*POWER(R35,2)+$Y$2*R35+$Z$2</f>
        <v>8.9324562979201918</v>
      </c>
      <c r="U35" s="7">
        <f t="shared" si="11"/>
        <v>-0.12893495290258805</v>
      </c>
    </row>
    <row r="36" spans="7:21" x14ac:dyDescent="0.35">
      <c r="G36">
        <v>33</v>
      </c>
      <c r="H36" s="7">
        <f t="shared" si="0"/>
        <v>0.17088750000000003</v>
      </c>
      <c r="I36" s="7">
        <f t="shared" si="1"/>
        <v>0</v>
      </c>
      <c r="J36" s="7">
        <f t="shared" si="2"/>
        <v>4.9375766578971234</v>
      </c>
      <c r="K36" s="7">
        <f t="shared" si="3"/>
        <v>-32.339999999999996</v>
      </c>
      <c r="L36" s="7">
        <f t="shared" si="4"/>
        <v>9.6312421093743392</v>
      </c>
      <c r="M36" s="7">
        <f t="shared" si="5"/>
        <v>94.623655913978467</v>
      </c>
      <c r="N36" s="7">
        <f t="shared" si="6"/>
        <v>99.232243843520664</v>
      </c>
      <c r="O36" s="7">
        <f t="shared" si="7"/>
        <v>5.7875266998629753</v>
      </c>
      <c r="P36" s="7">
        <f t="shared" si="8"/>
        <v>-1.6641378275805396</v>
      </c>
      <c r="Q36" s="7">
        <f t="shared" si="9"/>
        <v>4.1233888722824359</v>
      </c>
      <c r="R36">
        <f>SQRT(G36)</f>
        <v>5.7445626465380286</v>
      </c>
      <c r="S36" s="7">
        <f t="shared" si="10"/>
        <v>9.2237582146618564</v>
      </c>
      <c r="T36">
        <f>$W$2*POWER(R36,3)+$X$2*POWER(R36,2)+$Y$2*R36+$Z$2</f>
        <v>9.0885599394403958</v>
      </c>
      <c r="U36" s="7">
        <f t="shared" si="11"/>
        <v>-0.13519827522146066</v>
      </c>
    </row>
    <row r="37" spans="7:21" x14ac:dyDescent="0.35">
      <c r="G37">
        <v>34</v>
      </c>
      <c r="H37" s="7">
        <f t="shared" si="0"/>
        <v>0.17088750000000003</v>
      </c>
      <c r="I37" s="7">
        <f t="shared" si="1"/>
        <v>0</v>
      </c>
      <c r="J37" s="7">
        <f t="shared" si="2"/>
        <v>4.9375766578971234</v>
      </c>
      <c r="K37" s="7">
        <f t="shared" si="3"/>
        <v>-33.32</v>
      </c>
      <c r="L37" s="7">
        <f t="shared" si="4"/>
        <v>9.6312421093743392</v>
      </c>
      <c r="M37" s="7">
        <f t="shared" si="5"/>
        <v>97.491039426523272</v>
      </c>
      <c r="N37" s="7">
        <f t="shared" si="6"/>
        <v>101.97011683898802</v>
      </c>
      <c r="O37" s="7">
        <f t="shared" si="7"/>
        <v>5.8427787905824999</v>
      </c>
      <c r="P37" s="7">
        <f t="shared" si="8"/>
        <v>-1.6484009500579007</v>
      </c>
      <c r="Q37" s="7">
        <f t="shared" si="9"/>
        <v>4.1943778405245995</v>
      </c>
      <c r="R37">
        <f>SQRT(G37)</f>
        <v>5.8309518948453007</v>
      </c>
      <c r="S37" s="7">
        <f t="shared" si="10"/>
        <v>9.3825560140582489</v>
      </c>
      <c r="T37">
        <f>$W$2*POWER(R37,3)+$X$2*POWER(R37,2)+$Y$2*R37+$Z$2</f>
        <v>9.2419292598639089</v>
      </c>
      <c r="U37" s="7">
        <f t="shared" si="11"/>
        <v>-0.14062675419434001</v>
      </c>
    </row>
    <row r="38" spans="7:21" x14ac:dyDescent="0.35">
      <c r="G38">
        <v>35</v>
      </c>
      <c r="H38" s="7">
        <f t="shared" si="0"/>
        <v>0.17088750000000003</v>
      </c>
      <c r="I38" s="7">
        <f t="shared" si="1"/>
        <v>0</v>
      </c>
      <c r="J38" s="7">
        <f t="shared" si="2"/>
        <v>4.9375766578971234</v>
      </c>
      <c r="K38" s="7">
        <f t="shared" si="3"/>
        <v>-34.299999999999997</v>
      </c>
      <c r="L38" s="7">
        <f t="shared" si="4"/>
        <v>9.6312421093743392</v>
      </c>
      <c r="M38" s="7">
        <f t="shared" si="5"/>
        <v>100.35842293906808</v>
      </c>
      <c r="N38" s="7">
        <f t="shared" si="6"/>
        <v>104.71492259706741</v>
      </c>
      <c r="O38" s="7">
        <f t="shared" si="7"/>
        <v>5.8970716631329196</v>
      </c>
      <c r="P38" s="7">
        <f t="shared" si="8"/>
        <v>-1.6332245323702892</v>
      </c>
      <c r="Q38" s="7">
        <f t="shared" si="9"/>
        <v>4.2638471307626302</v>
      </c>
      <c r="R38">
        <f>SQRT(G38)</f>
        <v>5.9160797830996161</v>
      </c>
      <c r="S38" s="7">
        <f t="shared" si="10"/>
        <v>9.53795439057496</v>
      </c>
      <c r="T38">
        <f>$W$2*POWER(R38,3)+$X$2*POWER(R38,2)+$Y$2*R38+$Z$2</f>
        <v>9.3926776030270975</v>
      </c>
      <c r="U38" s="7">
        <f t="shared" si="11"/>
        <v>-0.14527678754786244</v>
      </c>
    </row>
    <row r="39" spans="7:21" x14ac:dyDescent="0.35">
      <c r="G39">
        <v>36</v>
      </c>
      <c r="H39" s="7">
        <f t="shared" si="0"/>
        <v>0.17088750000000003</v>
      </c>
      <c r="I39" s="7">
        <f t="shared" si="1"/>
        <v>0</v>
      </c>
      <c r="J39" s="7">
        <f t="shared" si="2"/>
        <v>4.9375766578971234</v>
      </c>
      <c r="K39" s="7">
        <f t="shared" si="3"/>
        <v>-35.28</v>
      </c>
      <c r="L39" s="7">
        <f t="shared" si="4"/>
        <v>9.6312421093743392</v>
      </c>
      <c r="M39" s="7">
        <f t="shared" si="5"/>
        <v>103.22580645161288</v>
      </c>
      <c r="N39" s="7">
        <f t="shared" si="6"/>
        <v>107.46612990742152</v>
      </c>
      <c r="O39" s="7">
        <f t="shared" si="7"/>
        <v>5.9504430746860759</v>
      </c>
      <c r="P39" s="7">
        <f t="shared" si="8"/>
        <v>-1.6185756234433781</v>
      </c>
      <c r="Q39" s="7">
        <f t="shared" si="9"/>
        <v>4.3318674512426973</v>
      </c>
      <c r="R39">
        <f>SQRT(G39)</f>
        <v>6</v>
      </c>
      <c r="S39" s="7">
        <f t="shared" si="10"/>
        <v>9.690111514053994</v>
      </c>
      <c r="T39">
        <f>$W$2*POWER(R39,3)+$X$2*POWER(R39,2)+$Y$2*R39+$Z$2</f>
        <v>9.5409103626595986</v>
      </c>
      <c r="U39" s="7">
        <f t="shared" si="11"/>
        <v>-0.14920115139439538</v>
      </c>
    </row>
    <row r="40" spans="7:21" x14ac:dyDescent="0.35">
      <c r="G40">
        <v>37</v>
      </c>
      <c r="H40" s="7">
        <f t="shared" si="0"/>
        <v>0.17088750000000003</v>
      </c>
      <c r="I40" s="7">
        <f t="shared" si="1"/>
        <v>0</v>
      </c>
      <c r="J40" s="7">
        <f t="shared" si="2"/>
        <v>4.9375766578971234</v>
      </c>
      <c r="K40" s="7">
        <f t="shared" si="3"/>
        <v>-36.26</v>
      </c>
      <c r="L40" s="7">
        <f t="shared" si="4"/>
        <v>9.6312421093743392</v>
      </c>
      <c r="M40" s="7">
        <f t="shared" si="5"/>
        <v>106.09318996415767</v>
      </c>
      <c r="N40" s="7">
        <f t="shared" si="6"/>
        <v>110.22325941680276</v>
      </c>
      <c r="O40" s="7">
        <f t="shared" si="7"/>
        <v>6.0029286571227356</v>
      </c>
      <c r="P40" s="7">
        <f t="shared" si="8"/>
        <v>-1.6044238836565974</v>
      </c>
      <c r="Q40" s="7">
        <f t="shared" si="9"/>
        <v>4.3985047734661382</v>
      </c>
      <c r="R40">
        <f>SQRT(G40)</f>
        <v>6.0827625302982193</v>
      </c>
      <c r="S40" s="7">
        <f t="shared" si="10"/>
        <v>9.8391749585409318</v>
      </c>
      <c r="T40">
        <f>$W$2*POWER(R40,3)+$X$2*POWER(R40,2)+$Y$2*R40+$Z$2</f>
        <v>9.6867257465416241</v>
      </c>
      <c r="U40" s="7">
        <f t="shared" si="11"/>
        <v>-0.15244921199930772</v>
      </c>
    </row>
    <row r="41" spans="7:21" x14ac:dyDescent="0.35">
      <c r="G41">
        <v>38</v>
      </c>
      <c r="H41" s="7">
        <f t="shared" si="0"/>
        <v>0.17088750000000003</v>
      </c>
      <c r="I41" s="7">
        <f t="shared" si="1"/>
        <v>0</v>
      </c>
      <c r="J41" s="7">
        <f t="shared" si="2"/>
        <v>4.9375766578971234</v>
      </c>
      <c r="K41" s="7">
        <f t="shared" si="3"/>
        <v>-37.24</v>
      </c>
      <c r="L41" s="7">
        <f t="shared" si="4"/>
        <v>9.6312421093743392</v>
      </c>
      <c r="M41" s="7">
        <f t="shared" si="5"/>
        <v>108.96057347670249</v>
      </c>
      <c r="N41" s="7">
        <f t="shared" si="6"/>
        <v>112.9858775779736</v>
      </c>
      <c r="O41" s="7">
        <f t="shared" si="7"/>
        <v>6.054562058284799</v>
      </c>
      <c r="P41" s="7">
        <f t="shared" si="8"/>
        <v>-1.5907413313561425</v>
      </c>
      <c r="Q41" s="7">
        <f t="shared" si="9"/>
        <v>4.4638207269286561</v>
      </c>
      <c r="R41">
        <f>SQRT(G41)</f>
        <v>6.164414002968976</v>
      </c>
      <c r="S41" s="7">
        <f t="shared" si="10"/>
        <v>9.9852825852913742</v>
      </c>
      <c r="T41">
        <f>$W$2*POWER(R41,3)+$X$2*POWER(R41,2)+$Y$2*R41+$Z$2</f>
        <v>9.8302154485524404</v>
      </c>
      <c r="U41" s="7">
        <f t="shared" si="11"/>
        <v>-0.1550671367389338</v>
      </c>
    </row>
    <row r="42" spans="7:21" x14ac:dyDescent="0.35">
      <c r="G42">
        <v>39</v>
      </c>
      <c r="H42" s="7">
        <f t="shared" si="0"/>
        <v>0.17088750000000003</v>
      </c>
      <c r="I42" s="7">
        <f t="shared" si="1"/>
        <v>0</v>
      </c>
      <c r="J42" s="7">
        <f t="shared" si="2"/>
        <v>4.9375766578971234</v>
      </c>
      <c r="K42" s="7">
        <f t="shared" si="3"/>
        <v>-38.22</v>
      </c>
      <c r="L42" s="7">
        <f t="shared" si="4"/>
        <v>9.6312421093743392</v>
      </c>
      <c r="M42" s="7">
        <f t="shared" si="5"/>
        <v>111.82795698924728</v>
      </c>
      <c r="N42" s="7">
        <f t="shared" si="6"/>
        <v>115.75359140900075</v>
      </c>
      <c r="O42" s="7">
        <f t="shared" si="7"/>
        <v>6.1053750741729393</v>
      </c>
      <c r="P42" s="7">
        <f t="shared" si="8"/>
        <v>-1.5775021177841444</v>
      </c>
      <c r="Q42" s="7">
        <f t="shared" si="9"/>
        <v>4.5278729563887952</v>
      </c>
      <c r="R42">
        <f>SQRT(G42)</f>
        <v>6.2449979983983983</v>
      </c>
      <c r="S42" s="7">
        <f t="shared" si="10"/>
        <v>10.128563341957756</v>
      </c>
      <c r="T42">
        <f>$W$2*POWER(R42,3)+$X$2*POWER(R42,2)+$Y$2*R42+$Z$2</f>
        <v>9.9714652418390841</v>
      </c>
      <c r="U42" s="7">
        <f t="shared" si="11"/>
        <v>-0.15709810011867198</v>
      </c>
    </row>
    <row r="43" spans="7:21" x14ac:dyDescent="0.35">
      <c r="G43">
        <v>40</v>
      </c>
      <c r="H43" s="7">
        <f t="shared" si="0"/>
        <v>0.17088750000000003</v>
      </c>
      <c r="I43" s="7">
        <f t="shared" si="1"/>
        <v>0</v>
      </c>
      <c r="J43" s="7">
        <f t="shared" si="2"/>
        <v>4.9375766578971234</v>
      </c>
      <c r="K43" s="7">
        <f t="shared" si="3"/>
        <v>-39.200000000000003</v>
      </c>
      <c r="L43" s="7">
        <f t="shared" si="4"/>
        <v>9.6312421093743392</v>
      </c>
      <c r="M43" s="7">
        <f t="shared" si="5"/>
        <v>114.6953405017921</v>
      </c>
      <c r="N43" s="7">
        <f t="shared" si="6"/>
        <v>118.52604394189061</v>
      </c>
      <c r="O43" s="7">
        <f t="shared" si="7"/>
        <v>6.155397772297917</v>
      </c>
      <c r="P43" s="7">
        <f t="shared" si="8"/>
        <v>-1.5646823269032748</v>
      </c>
      <c r="Q43" s="7">
        <f t="shared" si="9"/>
        <v>4.5907154453946424</v>
      </c>
      <c r="R43">
        <f>SQRT(G43)</f>
        <v>6.324555320336759</v>
      </c>
      <c r="S43" s="7">
        <f t="shared" si="10"/>
        <v>10.269137986297965</v>
      </c>
      <c r="T43">
        <f>$W$2*POWER(R43,3)+$X$2*POWER(R43,2)+$Y$2*R43+$Z$2</f>
        <v>10.110555504144779</v>
      </c>
      <c r="U43" s="7">
        <f t="shared" si="11"/>
        <v>-0.15858248215318582</v>
      </c>
    </row>
    <row r="44" spans="7:21" x14ac:dyDescent="0.35">
      <c r="G44">
        <v>41</v>
      </c>
      <c r="H44" s="7">
        <f t="shared" si="0"/>
        <v>0.17088750000000003</v>
      </c>
      <c r="I44" s="7">
        <f t="shared" si="1"/>
        <v>0</v>
      </c>
      <c r="J44" s="7">
        <f t="shared" si="2"/>
        <v>4.9375766578971234</v>
      </c>
      <c r="K44" s="7">
        <f t="shared" si="3"/>
        <v>-40.18</v>
      </c>
      <c r="L44" s="7">
        <f t="shared" si="4"/>
        <v>9.6312421093743392</v>
      </c>
      <c r="M44" s="7">
        <f t="shared" si="5"/>
        <v>117.56272401433689</v>
      </c>
      <c r="N44" s="7">
        <f t="shared" si="6"/>
        <v>121.3029102592518</v>
      </c>
      <c r="O44" s="7">
        <f t="shared" si="7"/>
        <v>6.2046586065196951</v>
      </c>
      <c r="P44" s="7">
        <f t="shared" si="8"/>
        <v>-1.5522597970586296</v>
      </c>
      <c r="Q44" s="7">
        <f t="shared" si="9"/>
        <v>4.6523988094610651</v>
      </c>
      <c r="R44">
        <f>SQRT(G44)</f>
        <v>6.4031242374328485</v>
      </c>
      <c r="S44" s="7">
        <f t="shared" si="10"/>
        <v>10.407119741994151</v>
      </c>
      <c r="T44">
        <f>$W$2*POWER(R44,3)+$X$2*POWER(R44,2)+$Y$2*R44+$Z$2</f>
        <v>10.24756168455491</v>
      </c>
      <c r="U44" s="7">
        <f t="shared" si="11"/>
        <v>-0.15955805743924145</v>
      </c>
    </row>
    <row r="45" spans="7:21" x14ac:dyDescent="0.35">
      <c r="G45">
        <v>42</v>
      </c>
      <c r="H45" s="7">
        <f t="shared" si="0"/>
        <v>0.17088750000000003</v>
      </c>
      <c r="I45" s="7">
        <f t="shared" si="1"/>
        <v>0</v>
      </c>
      <c r="J45" s="7">
        <f t="shared" si="2"/>
        <v>4.9375766578971234</v>
      </c>
      <c r="K45" s="7">
        <f t="shared" si="3"/>
        <v>-41.16</v>
      </c>
      <c r="L45" s="7">
        <f t="shared" si="4"/>
        <v>9.6312421093743392</v>
      </c>
      <c r="M45" s="7">
        <f t="shared" si="5"/>
        <v>120.4301075268817</v>
      </c>
      <c r="N45" s="7">
        <f t="shared" si="6"/>
        <v>124.08389403395284</v>
      </c>
      <c r="O45" s="7">
        <f t="shared" si="7"/>
        <v>6.2531845237861932</v>
      </c>
      <c r="P45" s="7">
        <f t="shared" si="8"/>
        <v>-1.540213961820335</v>
      </c>
      <c r="Q45" s="7">
        <f t="shared" si="9"/>
        <v>4.7129705619658582</v>
      </c>
      <c r="R45">
        <f>SQRT(G45)</f>
        <v>6.4807406984078604</v>
      </c>
      <c r="S45" s="7">
        <f t="shared" si="10"/>
        <v>10.54261489344546</v>
      </c>
      <c r="T45">
        <f>$W$2*POWER(R45,3)+$X$2*POWER(R45,2)+$Y$2*R45+$Z$2</f>
        <v>10.382554719460543</v>
      </c>
      <c r="U45" s="7">
        <f t="shared" si="11"/>
        <v>-0.16006017398491679</v>
      </c>
    </row>
    <row r="46" spans="7:21" x14ac:dyDescent="0.35">
      <c r="G46">
        <v>43</v>
      </c>
      <c r="H46" s="7">
        <f t="shared" si="0"/>
        <v>0.17088750000000003</v>
      </c>
      <c r="I46" s="7">
        <f t="shared" si="1"/>
        <v>0</v>
      </c>
      <c r="J46" s="7">
        <f t="shared" si="2"/>
        <v>4.9375766578971234</v>
      </c>
      <c r="K46" s="7">
        <f t="shared" si="3"/>
        <v>-42.14</v>
      </c>
      <c r="L46" s="7">
        <f t="shared" si="4"/>
        <v>9.6312421093743392</v>
      </c>
      <c r="M46" s="7">
        <f t="shared" si="5"/>
        <v>123.2974910394265</v>
      </c>
      <c r="N46" s="7">
        <f t="shared" si="6"/>
        <v>126.86872450021089</v>
      </c>
      <c r="O46" s="7">
        <f t="shared" si="7"/>
        <v>6.3010010632268649</v>
      </c>
      <c r="P46" s="7">
        <f t="shared" si="8"/>
        <v>-1.5285257076979437</v>
      </c>
      <c r="Q46" s="7">
        <f t="shared" si="9"/>
        <v>4.772475355528921</v>
      </c>
      <c r="R46">
        <f>SQRT(G46)</f>
        <v>6.5574385243020004</v>
      </c>
      <c r="S46" s="7">
        <f t="shared" si="10"/>
        <v>10.675723325717881</v>
      </c>
      <c r="T46">
        <f>$W$2*POWER(R46,3)+$X$2*POWER(R46,2)+$Y$2*R46+$Z$2</f>
        <v>10.515601404340428</v>
      </c>
      <c r="U46" s="7">
        <f t="shared" si="11"/>
        <v>-0.16012192137745274</v>
      </c>
    </row>
    <row r="47" spans="7:21" x14ac:dyDescent="0.35">
      <c r="G47">
        <v>44</v>
      </c>
      <c r="H47" s="7">
        <f t="shared" si="0"/>
        <v>0.17088750000000003</v>
      </c>
      <c r="I47" s="7">
        <f t="shared" si="1"/>
        <v>0</v>
      </c>
      <c r="J47" s="7">
        <f t="shared" si="2"/>
        <v>4.9375766578971234</v>
      </c>
      <c r="K47" s="7">
        <f t="shared" si="3"/>
        <v>-43.12</v>
      </c>
      <c r="L47" s="7">
        <f t="shared" si="4"/>
        <v>9.6312421093743392</v>
      </c>
      <c r="M47" s="7">
        <f t="shared" si="5"/>
        <v>126.16487455197128</v>
      </c>
      <c r="N47" s="7">
        <f t="shared" si="6"/>
        <v>129.65715379572237</v>
      </c>
      <c r="O47" s="7">
        <f t="shared" si="7"/>
        <v>6.3481324480754413</v>
      </c>
      <c r="P47" s="7">
        <f t="shared" si="8"/>
        <v>-1.5171772467183224</v>
      </c>
      <c r="Q47" s="7">
        <f t="shared" si="9"/>
        <v>4.8309552013571189</v>
      </c>
      <c r="R47">
        <f>SQRT(G47)</f>
        <v>6.6332495807107996</v>
      </c>
      <c r="S47" s="7">
        <f t="shared" si="10"/>
        <v>10.806539015204722</v>
      </c>
      <c r="T47">
        <f>$W$2*POWER(R47,3)+$X$2*POWER(R47,2)+$Y$2*R47+$Z$2</f>
        <v>10.646764726971215</v>
      </c>
      <c r="U47" s="7">
        <f t="shared" si="11"/>
        <v>-0.15977428823350692</v>
      </c>
    </row>
    <row r="48" spans="7:21" x14ac:dyDescent="0.35">
      <c r="G48">
        <v>45</v>
      </c>
      <c r="H48" s="7">
        <f t="shared" si="0"/>
        <v>0.17088750000000003</v>
      </c>
      <c r="I48" s="7">
        <f t="shared" si="1"/>
        <v>0</v>
      </c>
      <c r="J48" s="7">
        <f t="shared" si="2"/>
        <v>4.9375766578971234</v>
      </c>
      <c r="K48" s="7">
        <f t="shared" si="3"/>
        <v>-44.1</v>
      </c>
      <c r="L48" s="7">
        <f t="shared" si="4"/>
        <v>9.6312421093743392</v>
      </c>
      <c r="M48" s="7">
        <f t="shared" si="5"/>
        <v>129.03225806451613</v>
      </c>
      <c r="N48" s="7">
        <f t="shared" si="6"/>
        <v>132.44895462373736</v>
      </c>
      <c r="O48" s="7">
        <f t="shared" si="7"/>
        <v>6.3946016708983988</v>
      </c>
      <c r="P48" s="7">
        <f t="shared" si="8"/>
        <v>-1.5061520021185646</v>
      </c>
      <c r="Q48" s="7">
        <f t="shared" si="9"/>
        <v>4.8884496687798347</v>
      </c>
      <c r="R48">
        <f>SQRT(G48)</f>
        <v>6.7082039324993694</v>
      </c>
      <c r="S48" s="7">
        <f t="shared" si="10"/>
        <v>10.935150475974934</v>
      </c>
      <c r="T48">
        <f>$W$2*POWER(R48,3)+$X$2*POWER(R48,2)+$Y$2*R48+$Z$2</f>
        <v>10.776104166852237</v>
      </c>
      <c r="U48" s="7">
        <f t="shared" si="11"/>
        <v>-0.15904630912269724</v>
      </c>
    </row>
    <row r="49" spans="7:21" x14ac:dyDescent="0.35">
      <c r="G49">
        <v>46</v>
      </c>
      <c r="H49" s="7">
        <f t="shared" si="0"/>
        <v>0.17088750000000003</v>
      </c>
      <c r="I49" s="7">
        <f t="shared" si="1"/>
        <v>0</v>
      </c>
      <c r="J49" s="7">
        <f t="shared" si="2"/>
        <v>4.9375766578971234</v>
      </c>
      <c r="K49" s="7">
        <f t="shared" si="3"/>
        <v>-45.08</v>
      </c>
      <c r="L49" s="7">
        <f t="shared" si="4"/>
        <v>9.6312421093743392</v>
      </c>
      <c r="M49" s="7">
        <f t="shared" si="5"/>
        <v>131.89964157706089</v>
      </c>
      <c r="N49" s="7">
        <f t="shared" si="6"/>
        <v>135.24391819172527</v>
      </c>
      <c r="O49" s="7">
        <f t="shared" si="7"/>
        <v>6.4404305725965285</v>
      </c>
      <c r="P49" s="7">
        <f t="shared" si="8"/>
        <v>-1.4954345056298601</v>
      </c>
      <c r="Q49" s="7">
        <f t="shared" si="9"/>
        <v>4.9449960669666684</v>
      </c>
      <c r="R49">
        <f>SQRT(G49)</f>
        <v>6.7823299831252681</v>
      </c>
      <c r="S49" s="7">
        <f t="shared" si="10"/>
        <v>11.061641166264023</v>
      </c>
      <c r="T49">
        <f>$W$2*POWER(R49,3)+$X$2*POWER(R49,2)+$Y$2*R49+$Z$2</f>
        <v>10.903675964944435</v>
      </c>
      <c r="U49" s="7">
        <f t="shared" si="11"/>
        <v>-0.15796520131958758</v>
      </c>
    </row>
    <row r="50" spans="7:21" x14ac:dyDescent="0.35">
      <c r="G50">
        <v>47</v>
      </c>
      <c r="H50" s="7">
        <f t="shared" si="0"/>
        <v>0.17088750000000003</v>
      </c>
      <c r="I50" s="7">
        <f t="shared" si="1"/>
        <v>0</v>
      </c>
      <c r="J50" s="7">
        <f t="shared" si="2"/>
        <v>4.9375766578971234</v>
      </c>
      <c r="K50" s="7">
        <f t="shared" si="3"/>
        <v>-46.06</v>
      </c>
      <c r="L50" s="7">
        <f t="shared" si="4"/>
        <v>9.6312421093743392</v>
      </c>
      <c r="M50" s="7">
        <f t="shared" si="5"/>
        <v>134.76702508960574</v>
      </c>
      <c r="N50" s="7">
        <f t="shared" si="6"/>
        <v>138.04185238975668</v>
      </c>
      <c r="O50" s="7">
        <f t="shared" si="7"/>
        <v>6.4856399156302462</v>
      </c>
      <c r="P50" s="7">
        <f t="shared" si="8"/>
        <v>-1.4850103050222165</v>
      </c>
      <c r="Q50" s="7">
        <f t="shared" si="9"/>
        <v>5.0006296106080299</v>
      </c>
      <c r="R50">
        <f>SQRT(G50)</f>
        <v>6.8556546004010439</v>
      </c>
      <c r="S50" s="7">
        <f t="shared" si="10"/>
        <v>11.186089859090977</v>
      </c>
      <c r="T50">
        <f>$W$2*POWER(R50,3)+$X$2*POWER(R50,2)+$Y$2*R50+$Z$2</f>
        <v>11.029533367247328</v>
      </c>
      <c r="U50" s="7">
        <f t="shared" si="11"/>
        <v>-0.15655649184364862</v>
      </c>
    </row>
    <row r="51" spans="7:21" x14ac:dyDescent="0.35">
      <c r="G51">
        <v>48</v>
      </c>
      <c r="H51" s="7">
        <f t="shared" si="0"/>
        <v>0.17088750000000003</v>
      </c>
      <c r="I51" s="7">
        <f t="shared" si="1"/>
        <v>0</v>
      </c>
      <c r="J51" s="7">
        <f t="shared" si="2"/>
        <v>4.9375766578971234</v>
      </c>
      <c r="K51" s="7">
        <f t="shared" si="3"/>
        <v>-47.04</v>
      </c>
      <c r="L51" s="7">
        <f t="shared" si="4"/>
        <v>9.6312421093743392</v>
      </c>
      <c r="M51" s="7">
        <f t="shared" si="5"/>
        <v>137.6344086021505</v>
      </c>
      <c r="N51" s="7">
        <f t="shared" si="6"/>
        <v>140.8425801771491</v>
      </c>
      <c r="O51" s="7">
        <f t="shared" si="7"/>
        <v>6.530249451897685</v>
      </c>
      <c r="P51" s="7">
        <f t="shared" si="8"/>
        <v>-1.4748658807475599</v>
      </c>
      <c r="Q51" s="7">
        <f t="shared" si="9"/>
        <v>5.0553835711501254</v>
      </c>
      <c r="R51">
        <f>SQRT(G51)</f>
        <v>6.9282032302755088</v>
      </c>
      <c r="S51" s="7">
        <f t="shared" si="10"/>
        <v>11.308570980561305</v>
      </c>
      <c r="T51">
        <f>$W$2*POWER(R51,3)+$X$2*POWER(R51,2)+$Y$2*R51+$Z$2</f>
        <v>11.153726845253688</v>
      </c>
      <c r="U51" s="7">
        <f t="shared" si="11"/>
        <v>-0.15484413530761643</v>
      </c>
    </row>
    <row r="52" spans="7:21" x14ac:dyDescent="0.35">
      <c r="G52">
        <v>49</v>
      </c>
      <c r="H52" s="7">
        <f t="shared" si="0"/>
        <v>0.17088750000000003</v>
      </c>
      <c r="I52" s="7">
        <f t="shared" si="1"/>
        <v>0</v>
      </c>
      <c r="J52" s="7">
        <f t="shared" si="2"/>
        <v>4.9375766578971234</v>
      </c>
      <c r="K52" s="7">
        <f t="shared" si="3"/>
        <v>-48.019999999999996</v>
      </c>
      <c r="L52" s="7">
        <f t="shared" si="4"/>
        <v>9.6312421093743392</v>
      </c>
      <c r="M52" s="7">
        <f t="shared" si="5"/>
        <v>140.50179211469532</v>
      </c>
      <c r="N52" s="7">
        <f t="shared" si="6"/>
        <v>143.64593815048866</v>
      </c>
      <c r="O52" s="7">
        <f t="shared" si="7"/>
        <v>6.5742779856704612</v>
      </c>
      <c r="P52" s="7">
        <f t="shared" si="8"/>
        <v>-1.4649885706638748</v>
      </c>
      <c r="Q52" s="7">
        <f t="shared" si="9"/>
        <v>5.109289415006586</v>
      </c>
      <c r="R52">
        <f>SQRT(G52)</f>
        <v>7</v>
      </c>
      <c r="S52" s="7">
        <f t="shared" si="10"/>
        <v>11.429154919037639</v>
      </c>
      <c r="T52">
        <f>$W$2*POWER(R52,3)+$X$2*POWER(R52,2)+$Y$2*R52+$Z$2</f>
        <v>11.276304295912619</v>
      </c>
      <c r="U52" s="7">
        <f t="shared" si="11"/>
        <v>-0.15285062312502085</v>
      </c>
    </row>
    <row r="53" spans="7:21" x14ac:dyDescent="0.35">
      <c r="G53">
        <v>50</v>
      </c>
      <c r="H53" s="7">
        <f t="shared" si="0"/>
        <v>0.17088750000000003</v>
      </c>
      <c r="I53" s="7">
        <f t="shared" si="1"/>
        <v>0</v>
      </c>
      <c r="J53" s="7">
        <f t="shared" si="2"/>
        <v>4.9375766578971234</v>
      </c>
      <c r="K53" s="7">
        <f t="shared" si="3"/>
        <v>-49</v>
      </c>
      <c r="L53" s="7">
        <f t="shared" si="4"/>
        <v>9.6312421093743392</v>
      </c>
      <c r="M53" s="7">
        <f t="shared" si="5"/>
        <v>143.36917562724011</v>
      </c>
      <c r="N53" s="7">
        <f t="shared" si="6"/>
        <v>146.45177526997537</v>
      </c>
      <c r="O53" s="7">
        <f t="shared" si="7"/>
        <v>6.6177434319664705</v>
      </c>
      <c r="P53" s="7">
        <f t="shared" si="8"/>
        <v>-1.4553665019485953</v>
      </c>
      <c r="Q53" s="7">
        <f t="shared" si="9"/>
        <v>5.1623769300178752</v>
      </c>
      <c r="R53">
        <f>SQRT(G53)</f>
        <v>7.0710678118654755</v>
      </c>
      <c r="S53" s="7">
        <f t="shared" si="10"/>
        <v>11.547908308021375</v>
      </c>
      <c r="T53">
        <f>$W$2*POWER(R53,3)+$X$2*POWER(R53,2)+$Y$2*R53+$Z$2</f>
        <v>11.397311223384872</v>
      </c>
      <c r="U53" s="7">
        <f t="shared" si="11"/>
        <v>-0.15059708463650345</v>
      </c>
    </row>
    <row r="54" spans="7:21" x14ac:dyDescent="0.35">
      <c r="G54">
        <v>51</v>
      </c>
      <c r="H54" s="7">
        <f t="shared" si="0"/>
        <v>0.17088750000000003</v>
      </c>
      <c r="I54" s="7">
        <f t="shared" si="1"/>
        <v>0</v>
      </c>
      <c r="J54" s="7">
        <f t="shared" si="2"/>
        <v>4.9375766578971234</v>
      </c>
      <c r="K54" s="7">
        <f t="shared" si="3"/>
        <v>-49.98</v>
      </c>
      <c r="L54" s="7">
        <f t="shared" si="4"/>
        <v>9.6312421093743392</v>
      </c>
      <c r="M54" s="7">
        <f t="shared" si="5"/>
        <v>146.23655913978493</v>
      </c>
      <c r="N54" s="7">
        <f t="shared" si="6"/>
        <v>149.25995172428793</v>
      </c>
      <c r="O54" s="7">
        <f t="shared" si="7"/>
        <v>6.6606628707131907</v>
      </c>
      <c r="P54" s="7">
        <f t="shared" si="8"/>
        <v>-1.4459885294184036</v>
      </c>
      <c r="Q54" s="7">
        <f t="shared" si="9"/>
        <v>5.2146743412947867</v>
      </c>
      <c r="R54">
        <f>SQRT(G54)</f>
        <v>7.1414284285428504</v>
      </c>
      <c r="S54" s="7">
        <f t="shared" si="10"/>
        <v>11.664894285287193</v>
      </c>
      <c r="T54">
        <f>$W$2*POWER(R54,3)+$X$2*POWER(R54,2)+$Y$2*R54+$Z$2</f>
        <v>11.516790904579191</v>
      </c>
      <c r="U54" s="7">
        <f t="shared" si="11"/>
        <v>-0.14810338070800277</v>
      </c>
    </row>
    <row r="55" spans="7:21" x14ac:dyDescent="0.35">
      <c r="G55">
        <v>52</v>
      </c>
      <c r="H55" s="7">
        <f t="shared" si="0"/>
        <v>0.17088750000000003</v>
      </c>
      <c r="I55" s="7">
        <f t="shared" si="1"/>
        <v>0</v>
      </c>
      <c r="J55" s="7">
        <f t="shared" si="2"/>
        <v>4.9375766578971234</v>
      </c>
      <c r="K55" s="7">
        <f t="shared" si="3"/>
        <v>-50.96</v>
      </c>
      <c r="L55" s="7">
        <f t="shared" si="4"/>
        <v>9.6312421093743392</v>
      </c>
      <c r="M55" s="7">
        <f t="shared" si="5"/>
        <v>149.10394265232972</v>
      </c>
      <c r="N55" s="7">
        <f t="shared" si="6"/>
        <v>152.07033791690665</v>
      </c>
      <c r="O55" s="7">
        <f t="shared" si="7"/>
        <v>6.7030525970296573</v>
      </c>
      <c r="P55" s="7">
        <f t="shared" si="8"/>
        <v>-1.4368441795671192</v>
      </c>
      <c r="Q55" s="7">
        <f t="shared" si="9"/>
        <v>5.2662084174625381</v>
      </c>
      <c r="R55">
        <f>SQRT(G55)</f>
        <v>7.2111025509279782</v>
      </c>
      <c r="S55" s="7">
        <f t="shared" si="10"/>
        <v>11.780172730544331</v>
      </c>
      <c r="T55">
        <f>$W$2*POWER(R55,3)+$X$2*POWER(R55,2)+$Y$2*R55+$Z$2</f>
        <v>11.634784540206601</v>
      </c>
      <c r="U55" s="7">
        <f t="shared" si="11"/>
        <v>-0.14538819033773009</v>
      </c>
    </row>
    <row r="56" spans="7:21" x14ac:dyDescent="0.35">
      <c r="G56">
        <v>53</v>
      </c>
      <c r="H56" s="7">
        <f t="shared" si="0"/>
        <v>0.17088750000000003</v>
      </c>
      <c r="I56" s="7">
        <f t="shared" si="1"/>
        <v>0</v>
      </c>
      <c r="J56" s="7">
        <f t="shared" si="2"/>
        <v>4.9375766578971234</v>
      </c>
      <c r="K56" s="7">
        <f t="shared" si="3"/>
        <v>-51.94</v>
      </c>
      <c r="L56" s="7">
        <f t="shared" si="4"/>
        <v>9.6312421093743392</v>
      </c>
      <c r="M56" s="7">
        <f t="shared" si="5"/>
        <v>151.97132616487454</v>
      </c>
      <c r="N56" s="7">
        <f t="shared" si="6"/>
        <v>154.88281355916683</v>
      </c>
      <c r="O56" s="7">
        <f t="shared" si="7"/>
        <v>6.7449281679306852</v>
      </c>
      <c r="P56" s="7">
        <f t="shared" si="8"/>
        <v>-1.4279235997155426</v>
      </c>
      <c r="Q56" s="7">
        <f t="shared" si="9"/>
        <v>5.3170045682151423</v>
      </c>
      <c r="R56">
        <f>SQRT(G56)</f>
        <v>7.2801098892805181</v>
      </c>
      <c r="S56" s="7">
        <f t="shared" si="10"/>
        <v>11.893800483659499</v>
      </c>
      <c r="T56">
        <f>$W$2*POWER(R56,3)+$X$2*POWER(R56,2)+$Y$2*R56+$Z$2</f>
        <v>11.751331392873718</v>
      </c>
      <c r="U56" s="7">
        <f t="shared" si="11"/>
        <v>-0.14246909078578085</v>
      </c>
    </row>
    <row r="57" spans="7:21" x14ac:dyDescent="0.35">
      <c r="G57">
        <v>54</v>
      </c>
      <c r="H57" s="7">
        <f t="shared" si="0"/>
        <v>0.17088750000000003</v>
      </c>
      <c r="I57" s="7">
        <f t="shared" si="1"/>
        <v>0</v>
      </c>
      <c r="J57" s="7">
        <f t="shared" si="2"/>
        <v>4.9375766578971234</v>
      </c>
      <c r="K57" s="7">
        <f t="shared" si="3"/>
        <v>-52.92</v>
      </c>
      <c r="L57" s="7">
        <f t="shared" si="4"/>
        <v>9.6312421093743392</v>
      </c>
      <c r="M57" s="7">
        <f t="shared" si="5"/>
        <v>154.83870967741933</v>
      </c>
      <c r="N57" s="7">
        <f t="shared" si="6"/>
        <v>157.6972668572956</v>
      </c>
      <c r="O57" s="7">
        <f t="shared" si="7"/>
        <v>6.7863044457334878</v>
      </c>
      <c r="P57" s="7">
        <f t="shared" si="8"/>
        <v>-1.4192175117385792</v>
      </c>
      <c r="Q57" s="7">
        <f t="shared" si="9"/>
        <v>5.3670869339949085</v>
      </c>
      <c r="R57">
        <f>SQRT(G57)</f>
        <v>7.3484692283495345</v>
      </c>
      <c r="S57" s="7">
        <f t="shared" si="10"/>
        <v>12.005831545264202</v>
      </c>
      <c r="T57">
        <f>$W$2*POWER(R57,3)+$X$2*POWER(R57,2)+$Y$2*R57+$Z$2</f>
        <v>11.86646891355076</v>
      </c>
      <c r="U57" s="7">
        <f t="shared" si="11"/>
        <v>-0.13936263171344265</v>
      </c>
    </row>
    <row r="58" spans="7:21" x14ac:dyDescent="0.35">
      <c r="G58">
        <v>55</v>
      </c>
      <c r="H58" s="7">
        <f t="shared" si="0"/>
        <v>0.17088750000000003</v>
      </c>
      <c r="I58" s="7">
        <f t="shared" si="1"/>
        <v>0</v>
      </c>
      <c r="J58" s="7">
        <f t="shared" si="2"/>
        <v>4.9375766578971234</v>
      </c>
      <c r="K58" s="7">
        <f t="shared" si="3"/>
        <v>-53.9</v>
      </c>
      <c r="L58" s="7">
        <f t="shared" si="4"/>
        <v>9.6312421093743392</v>
      </c>
      <c r="M58" s="7">
        <f t="shared" si="5"/>
        <v>157.70609318996412</v>
      </c>
      <c r="N58" s="7">
        <f t="shared" si="6"/>
        <v>160.51359378237908</v>
      </c>
      <c r="O58" s="7">
        <f t="shared" si="7"/>
        <v>6.8271956384247963</v>
      </c>
      <c r="P58" s="7">
        <f t="shared" si="8"/>
        <v>-1.4107171698973777</v>
      </c>
      <c r="Q58" s="7">
        <f t="shared" si="9"/>
        <v>5.4164784685274183</v>
      </c>
      <c r="R58">
        <f>SQRT(G58)</f>
        <v>7.416198487095663</v>
      </c>
      <c r="S58" s="7">
        <f t="shared" si="10"/>
        <v>12.116317261380232</v>
      </c>
      <c r="T58">
        <f>$W$2*POWER(R58,3)+$X$2*POWER(R58,2)+$Y$2*R58+$Z$2</f>
        <v>11.980232857590154</v>
      </c>
      <c r="U58" s="7">
        <f t="shared" si="11"/>
        <v>-0.13608440379007725</v>
      </c>
    </row>
    <row r="59" spans="7:21" x14ac:dyDescent="0.35">
      <c r="G59">
        <v>56</v>
      </c>
      <c r="H59" s="7">
        <f t="shared" si="0"/>
        <v>0.17088750000000003</v>
      </c>
      <c r="I59" s="7">
        <f t="shared" si="1"/>
        <v>0</v>
      </c>
      <c r="J59" s="7">
        <f t="shared" si="2"/>
        <v>4.9375766578971234</v>
      </c>
      <c r="K59" s="7">
        <f t="shared" si="3"/>
        <v>-54.879999999999995</v>
      </c>
      <c r="L59" s="7">
        <f t="shared" si="4"/>
        <v>9.6312421093743392</v>
      </c>
      <c r="M59" s="7">
        <f t="shared" si="5"/>
        <v>160.57347670250891</v>
      </c>
      <c r="N59" s="7">
        <f t="shared" si="6"/>
        <v>163.33169741365001</v>
      </c>
      <c r="O59" s="7">
        <f t="shared" si="7"/>
        <v>6.8676153372259101</v>
      </c>
      <c r="P59" s="7">
        <f t="shared" si="8"/>
        <v>-1.4024143223584744</v>
      </c>
      <c r="Q59" s="7">
        <f t="shared" si="9"/>
        <v>5.4652010148674357</v>
      </c>
      <c r="R59">
        <f>SQRT(G59)</f>
        <v>7.4833147735478827</v>
      </c>
      <c r="S59" s="7">
        <f t="shared" si="10"/>
        <v>12.225306493529517</v>
      </c>
      <c r="T59">
        <f>$W$2*POWER(R59,3)+$X$2*POWER(R59,2)+$Y$2*R59+$Z$2</f>
        <v>12.092657391333482</v>
      </c>
      <c r="U59" s="7">
        <f t="shared" si="11"/>
        <v>-0.13264910219603543</v>
      </c>
    </row>
    <row r="60" spans="7:21" x14ac:dyDescent="0.35">
      <c r="G60">
        <v>57</v>
      </c>
      <c r="H60" s="7">
        <f t="shared" si="0"/>
        <v>0.17088750000000003</v>
      </c>
      <c r="I60" s="7">
        <f t="shared" si="1"/>
        <v>0</v>
      </c>
      <c r="J60" s="7">
        <f t="shared" si="2"/>
        <v>4.9375766578971234</v>
      </c>
      <c r="K60" s="7">
        <f t="shared" si="3"/>
        <v>-55.86</v>
      </c>
      <c r="L60" s="7">
        <f t="shared" si="4"/>
        <v>9.6312421093743392</v>
      </c>
      <c r="M60" s="7">
        <f t="shared" si="5"/>
        <v>163.44086021505373</v>
      </c>
      <c r="N60" s="7">
        <f t="shared" si="6"/>
        <v>166.15148734672729</v>
      </c>
      <c r="O60" s="7">
        <f t="shared" si="7"/>
        <v>6.9075765515738068</v>
      </c>
      <c r="P60" s="7">
        <f t="shared" si="8"/>
        <v>-1.3943011760296682</v>
      </c>
      <c r="Q60" s="7">
        <f t="shared" si="9"/>
        <v>5.5132753755441382</v>
      </c>
      <c r="R60">
        <f>SQRT(G60)</f>
        <v>7.5498344352707498</v>
      </c>
      <c r="S60" s="7">
        <f t="shared" si="10"/>
        <v>12.332845775644547</v>
      </c>
      <c r="T60">
        <f>$W$2*POWER(R60,3)+$X$2*POWER(R60,2)+$Y$2*R60+$Z$2</f>
        <v>12.203775190224732</v>
      </c>
      <c r="U60" s="7">
        <f t="shared" si="11"/>
        <v>-0.12907058541981442</v>
      </c>
    </row>
    <row r="61" spans="7:21" x14ac:dyDescent="0.35">
      <c r="G61">
        <v>58</v>
      </c>
      <c r="H61" s="7">
        <f t="shared" si="0"/>
        <v>0.17088750000000003</v>
      </c>
      <c r="I61" s="7">
        <f t="shared" si="1"/>
        <v>0</v>
      </c>
      <c r="J61" s="7">
        <f t="shared" si="2"/>
        <v>4.9375766578971234</v>
      </c>
      <c r="K61" s="7">
        <f t="shared" si="3"/>
        <v>-56.839999999999996</v>
      </c>
      <c r="L61" s="7">
        <f t="shared" si="4"/>
        <v>9.6312421093743392</v>
      </c>
      <c r="M61" s="7">
        <f t="shared" si="5"/>
        <v>166.30824372759852</v>
      </c>
      <c r="N61" s="7">
        <f t="shared" si="6"/>
        <v>168.97287915950082</v>
      </c>
      <c r="O61" s="7">
        <f t="shared" si="7"/>
        <v>6.9470917417186904</v>
      </c>
      <c r="P61" s="7">
        <f t="shared" si="8"/>
        <v>-1.3863703643838166</v>
      </c>
      <c r="Q61" s="7">
        <f t="shared" si="9"/>
        <v>5.5607213773348736</v>
      </c>
      <c r="R61">
        <f>SQRT(G61)</f>
        <v>7.6157731058639087</v>
      </c>
      <c r="S61" s="7">
        <f t="shared" si="10"/>
        <v>12.438979458963122</v>
      </c>
      <c r="T61">
        <f>$W$2*POWER(R61,3)+$X$2*POWER(R61,2)+$Y$2*R61+$Z$2</f>
        <v>12.313617529243878</v>
      </c>
      <c r="U61" s="7">
        <f t="shared" si="11"/>
        <v>-0.12536192971924365</v>
      </c>
    </row>
    <row r="62" spans="7:21" x14ac:dyDescent="0.35">
      <c r="G62">
        <v>59</v>
      </c>
      <c r="H62" s="7">
        <f t="shared" si="0"/>
        <v>0.17088750000000003</v>
      </c>
      <c r="I62" s="7">
        <f t="shared" si="1"/>
        <v>0</v>
      </c>
      <c r="J62" s="7">
        <f t="shared" si="2"/>
        <v>4.9375766578971234</v>
      </c>
      <c r="K62" s="7">
        <f t="shared" si="3"/>
        <v>-57.82</v>
      </c>
      <c r="L62" s="7">
        <f t="shared" si="4"/>
        <v>9.6312421093743392</v>
      </c>
      <c r="M62" s="7">
        <f t="shared" si="5"/>
        <v>169.17562724014334</v>
      </c>
      <c r="N62" s="7">
        <f t="shared" si="6"/>
        <v>171.79579392927198</v>
      </c>
      <c r="O62" s="7">
        <f t="shared" si="7"/>
        <v>6.9861728491217701</v>
      </c>
      <c r="P62" s="7">
        <f t="shared" si="8"/>
        <v>-1.378614917978316</v>
      </c>
      <c r="Q62" s="7">
        <f t="shared" si="9"/>
        <v>5.6075579311434538</v>
      </c>
      <c r="R62">
        <f>SQRT(G62)</f>
        <v>7.6811457478686078</v>
      </c>
      <c r="S62" s="7">
        <f t="shared" si="10"/>
        <v>12.543749845972293</v>
      </c>
      <c r="T62">
        <f>$W$2*POWER(R62,3)+$X$2*POWER(R62,2)+$Y$2*R62+$Z$2</f>
        <v>12.422214366383963</v>
      </c>
      <c r="U62" s="7">
        <f t="shared" si="11"/>
        <v>-0.12153547958832966</v>
      </c>
    </row>
    <row r="63" spans="7:21" x14ac:dyDescent="0.35">
      <c r="G63">
        <v>60</v>
      </c>
      <c r="H63" s="7">
        <f t="shared" si="0"/>
        <v>0.17088750000000003</v>
      </c>
      <c r="I63" s="7">
        <f t="shared" si="1"/>
        <v>0</v>
      </c>
      <c r="J63" s="7">
        <f t="shared" si="2"/>
        <v>4.9375766578971234</v>
      </c>
      <c r="K63" s="7">
        <f t="shared" si="3"/>
        <v>-58.8</v>
      </c>
      <c r="L63" s="7">
        <f t="shared" si="4"/>
        <v>9.6312421093743392</v>
      </c>
      <c r="M63" s="7">
        <f t="shared" si="5"/>
        <v>172.04301075268813</v>
      </c>
      <c r="N63" s="7">
        <f t="shared" si="6"/>
        <v>174.62015779554923</v>
      </c>
      <c r="O63" s="7">
        <f t="shared" si="7"/>
        <v>7.0248313248219958</v>
      </c>
      <c r="P63" s="7">
        <f t="shared" si="8"/>
        <v>-1.3710282374101528</v>
      </c>
      <c r="Q63" s="7">
        <f t="shared" si="9"/>
        <v>5.653803087411843</v>
      </c>
      <c r="R63">
        <f>SQRT(G63)</f>
        <v>7.745966692414834</v>
      </c>
      <c r="S63" s="7">
        <f t="shared" si="10"/>
        <v>12.647197314360779</v>
      </c>
      <c r="T63">
        <f>$W$2*POWER(R63,3)+$X$2*POWER(R63,2)+$Y$2*R63+$Z$2</f>
        <v>12.529594419815835</v>
      </c>
      <c r="U63" s="7">
        <f t="shared" si="11"/>
        <v>-0.11760289454494455</v>
      </c>
    </row>
    <row r="64" spans="7:21" x14ac:dyDescent="0.35">
      <c r="G64">
        <v>61</v>
      </c>
      <c r="H64" s="7">
        <f t="shared" si="0"/>
        <v>0.17088750000000003</v>
      </c>
      <c r="I64" s="7">
        <f t="shared" si="1"/>
        <v>0</v>
      </c>
      <c r="J64" s="7">
        <f t="shared" si="2"/>
        <v>4.9375766578971234</v>
      </c>
      <c r="K64" s="7">
        <f t="shared" si="3"/>
        <v>-59.78</v>
      </c>
      <c r="L64" s="7">
        <f t="shared" si="4"/>
        <v>9.6312421093743392</v>
      </c>
      <c r="M64" s="7">
        <f t="shared" si="5"/>
        <v>174.91039426523295</v>
      </c>
      <c r="N64" s="7">
        <f t="shared" si="6"/>
        <v>177.44590156358129</v>
      </c>
      <c r="O64" s="7">
        <f t="shared" si="7"/>
        <v>7.0630781559265277</v>
      </c>
      <c r="P64" s="7">
        <f t="shared" si="8"/>
        <v>-1.3636040684744333</v>
      </c>
      <c r="Q64" s="7">
        <f t="shared" si="9"/>
        <v>5.6994740874520939</v>
      </c>
      <c r="R64">
        <f>SQRT(G64)</f>
        <v>7.810249675906654</v>
      </c>
      <c r="S64" s="7">
        <f t="shared" si="10"/>
        <v>12.749360431845236</v>
      </c>
      <c r="T64">
        <f>$W$2*POWER(R64,3)+$X$2*POWER(R64,2)+$Y$2*R64+$Z$2</f>
        <v>12.635785239315114</v>
      </c>
      <c r="U64" s="7">
        <f t="shared" si="11"/>
        <v>-0.11357519253012249</v>
      </c>
    </row>
    <row r="65" spans="7:21" x14ac:dyDescent="0.35">
      <c r="G65">
        <v>62</v>
      </c>
      <c r="H65" s="7">
        <f t="shared" si="0"/>
        <v>0.17088750000000003</v>
      </c>
      <c r="I65" s="7">
        <f t="shared" si="1"/>
        <v>0</v>
      </c>
      <c r="J65" s="7">
        <f t="shared" si="2"/>
        <v>4.9375766578971234</v>
      </c>
      <c r="K65" s="7">
        <f t="shared" si="3"/>
        <v>-60.76</v>
      </c>
      <c r="L65" s="7">
        <f t="shared" si="4"/>
        <v>9.6312421093743392</v>
      </c>
      <c r="M65" s="7">
        <f t="shared" si="5"/>
        <v>177.77777777777774</v>
      </c>
      <c r="N65" s="7">
        <f t="shared" si="6"/>
        <v>180.27296034430088</v>
      </c>
      <c r="O65" s="7">
        <f t="shared" si="7"/>
        <v>7.1009238903668344</v>
      </c>
      <c r="P65" s="7">
        <f t="shared" si="8"/>
        <v>-1.356336479319284</v>
      </c>
      <c r="Q65" s="7">
        <f t="shared" si="9"/>
        <v>5.7445874110475508</v>
      </c>
      <c r="R65">
        <f>SQRT(G65)</f>
        <v>7.8740078740118111</v>
      </c>
      <c r="S65" s="7">
        <f t="shared" si="10"/>
        <v>12.850276062651107</v>
      </c>
      <c r="T65">
        <f>$W$2*POWER(R65,3)+$X$2*POWER(R65,2)+$Y$2*R65+$Z$2</f>
        <v>12.740813272465337</v>
      </c>
      <c r="U65" s="7">
        <f t="shared" si="11"/>
        <v>-0.10946279018576988</v>
      </c>
    </row>
    <row r="66" spans="7:21" x14ac:dyDescent="0.35">
      <c r="G66">
        <v>63</v>
      </c>
      <c r="H66" s="7">
        <f t="shared" si="0"/>
        <v>0.17088750000000003</v>
      </c>
      <c r="I66" s="7">
        <f t="shared" si="1"/>
        <v>0</v>
      </c>
      <c r="J66" s="7">
        <f t="shared" si="2"/>
        <v>4.9375766578971234</v>
      </c>
      <c r="K66" s="7">
        <f t="shared" si="3"/>
        <v>-61.74</v>
      </c>
      <c r="L66" s="7">
        <f t="shared" si="4"/>
        <v>9.6312421093743392</v>
      </c>
      <c r="M66" s="7">
        <f t="shared" si="5"/>
        <v>180.64516129032256</v>
      </c>
      <c r="N66" s="7">
        <f t="shared" si="6"/>
        <v>183.10127322686645</v>
      </c>
      <c r="O66" s="7">
        <f t="shared" si="7"/>
        <v>7.1383786600507593</v>
      </c>
      <c r="P66" s="7">
        <f t="shared" si="8"/>
        <v>-1.3492198394118033</v>
      </c>
      <c r="Q66" s="7">
        <f t="shared" si="9"/>
        <v>5.7891588206389564</v>
      </c>
      <c r="R66">
        <f>SQRT(G66)</f>
        <v>7.9372539331937721</v>
      </c>
      <c r="S66" s="7">
        <f t="shared" si="10"/>
        <v>12.949979466354144</v>
      </c>
      <c r="T66">
        <f>$W$2*POWER(R66,3)+$X$2*POWER(R66,2)+$Y$2*R66+$Z$2</f>
        <v>12.844703926097374</v>
      </c>
      <c r="U66" s="7">
        <f t="shared" si="11"/>
        <v>-0.10527554025676977</v>
      </c>
    </row>
    <row r="67" spans="7:21" x14ac:dyDescent="0.35">
      <c r="G67">
        <v>64</v>
      </c>
      <c r="H67" s="7">
        <f t="shared" si="0"/>
        <v>0.17088750000000003</v>
      </c>
      <c r="I67" s="7">
        <f t="shared" si="1"/>
        <v>0</v>
      </c>
      <c r="J67" s="7">
        <f t="shared" si="2"/>
        <v>4.9375766578971234</v>
      </c>
      <c r="K67" s="7">
        <f t="shared" si="3"/>
        <v>-62.72</v>
      </c>
      <c r="L67" s="7">
        <f t="shared" si="4"/>
        <v>9.6312421093743392</v>
      </c>
      <c r="M67" s="7">
        <f t="shared" si="5"/>
        <v>183.51254480286735</v>
      </c>
      <c r="N67" s="7">
        <f t="shared" si="6"/>
        <v>185.93078298043429</v>
      </c>
      <c r="O67" s="7">
        <f t="shared" si="7"/>
        <v>7.1754522025300709</v>
      </c>
      <c r="P67" s="7">
        <f t="shared" si="8"/>
        <v>-1.3422488001492601</v>
      </c>
      <c r="Q67" s="7">
        <f t="shared" si="9"/>
        <v>5.8332034023808106</v>
      </c>
      <c r="R67">
        <f>SQRT(G67)</f>
        <v>8</v>
      </c>
      <c r="S67" s="7">
        <f t="shared" si="10"/>
        <v>13.048504389720854</v>
      </c>
      <c r="T67">
        <f>$W$2*POWER(R67,3)+$X$2*POWER(R67,2)+$Y$2*R67+$Z$2</f>
        <v>12.947481623378332</v>
      </c>
      <c r="U67" s="7">
        <f t="shared" si="11"/>
        <v>-0.10102276634252227</v>
      </c>
    </row>
    <row r="68" spans="7:21" x14ac:dyDescent="0.35">
      <c r="G68">
        <v>65</v>
      </c>
      <c r="H68" s="7">
        <f t="shared" ref="H68:H131" si="12">0.5*$C$3*$C$4*$C$5</f>
        <v>0.17088750000000003</v>
      </c>
      <c r="I68" s="7">
        <f t="shared" ref="I68:I131" si="13">$C$16*$C$3*$C$4*$C$5</f>
        <v>0</v>
      </c>
      <c r="J68" s="7">
        <f t="shared" ref="J68:J131" si="14">$C$20*$C$12*(SIN($C$18)+$C$7*COS($C$18)) +0.5*$C$3*$C$4*$C$5*POWER($C$16,2)</f>
        <v>4.9375766578971234</v>
      </c>
      <c r="K68" s="7">
        <f t="shared" ref="K68:K131" si="15">($C$15/100-1)*G68</f>
        <v>-63.699999999999996</v>
      </c>
      <c r="L68" s="7">
        <f t="shared" ref="L68:L131" si="16">(3*H68*J68-POWER(I68,2))/(9*POWER(H68,2))</f>
        <v>9.6312421093743392</v>
      </c>
      <c r="M68" s="7">
        <f t="shared" ref="M68:M131" si="17">(9*H68*I68*J68-27*POWER(H68,2)*K68-2*POWER(I68,3))/(54*POWER(H68,3))</f>
        <v>186.37992831541214</v>
      </c>
      <c r="N68" s="7">
        <f t="shared" ref="N68:N131" si="18">SQRT(POWER(L68,3)+POWER(M68,2))</f>
        <v>188.76143578218282</v>
      </c>
      <c r="O68" s="7">
        <f t="shared" ref="O68:O131" si="19">POWER(M68+N68,1/3)</f>
        <v>7.212153881293232</v>
      </c>
      <c r="P68" s="7">
        <f t="shared" ref="P68:P131" si="20">POWER(M68-N68,1/3)</f>
        <v>-1.335418276966569</v>
      </c>
      <c r="Q68" s="7">
        <f t="shared" ref="Q68:Q131" si="21">O68+P68-I68/(3*H68)</f>
        <v>5.8767356043266634</v>
      </c>
      <c r="R68">
        <f>SQRT(G68)</f>
        <v>8.0622577482985491</v>
      </c>
      <c r="S68" s="7">
        <f t="shared" ref="S68:S131" si="22">CONVERT(Q68,"m/s","mph")</f>
        <v>13.145883152126574</v>
      </c>
      <c r="T68">
        <f>$W$2*POWER(R68,3)+$X$2*POWER(R68,2)+$Y$2*R68+$Z$2</f>
        <v>13.049169856921127</v>
      </c>
      <c r="U68" s="7">
        <f t="shared" ref="U68:U131" si="23">T68-S68</f>
        <v>-9.6713295205447025E-2</v>
      </c>
    </row>
    <row r="69" spans="7:21" x14ac:dyDescent="0.35">
      <c r="G69">
        <v>66</v>
      </c>
      <c r="H69" s="7">
        <f t="shared" si="12"/>
        <v>0.17088750000000003</v>
      </c>
      <c r="I69" s="7">
        <f t="shared" si="13"/>
        <v>0</v>
      </c>
      <c r="J69" s="7">
        <f t="shared" si="14"/>
        <v>4.9375766578971234</v>
      </c>
      <c r="K69" s="7">
        <f t="shared" si="15"/>
        <v>-64.679999999999993</v>
      </c>
      <c r="L69" s="7">
        <f t="shared" si="16"/>
        <v>9.6312421093743392</v>
      </c>
      <c r="M69" s="7">
        <f t="shared" si="17"/>
        <v>189.24731182795693</v>
      </c>
      <c r="N69" s="7">
        <f t="shared" si="18"/>
        <v>191.59318096895026</v>
      </c>
      <c r="O69" s="7">
        <f t="shared" si="19"/>
        <v>7.2484927047842165</v>
      </c>
      <c r="P69" s="7">
        <f t="shared" si="20"/>
        <v>-1.3287234328065831</v>
      </c>
      <c r="Q69" s="7">
        <f t="shared" si="21"/>
        <v>5.9197692719776338</v>
      </c>
      <c r="R69">
        <f>SQRT(G69)</f>
        <v>8.1240384046359608</v>
      </c>
      <c r="S69" s="7">
        <f t="shared" si="22"/>
        <v>13.242146725075237</v>
      </c>
      <c r="T69">
        <f>$W$2*POWER(R69,3)+$X$2*POWER(R69,2)+$Y$2*R69+$Z$2</f>
        <v>13.149791238249259</v>
      </c>
      <c r="U69" s="7">
        <f t="shared" si="23"/>
        <v>-9.2355486825978161E-2</v>
      </c>
    </row>
    <row r="70" spans="7:21" x14ac:dyDescent="0.35">
      <c r="G70">
        <v>67</v>
      </c>
      <c r="H70" s="7">
        <f t="shared" si="12"/>
        <v>0.17088750000000003</v>
      </c>
      <c r="I70" s="7">
        <f t="shared" si="13"/>
        <v>0</v>
      </c>
      <c r="J70" s="7">
        <f t="shared" si="14"/>
        <v>4.9375766578971234</v>
      </c>
      <c r="K70" s="7">
        <f t="shared" si="15"/>
        <v>-65.66</v>
      </c>
      <c r="L70" s="7">
        <f t="shared" si="16"/>
        <v>9.6312421093743392</v>
      </c>
      <c r="M70" s="7">
        <f t="shared" si="17"/>
        <v>192.11469534050175</v>
      </c>
      <c r="N70" s="7">
        <f t="shared" si="18"/>
        <v>194.42597081014347</v>
      </c>
      <c r="O70" s="7">
        <f t="shared" si="19"/>
        <v>7.2844773442399262</v>
      </c>
      <c r="P70" s="7">
        <f t="shared" si="20"/>
        <v>-1.322159662832926</v>
      </c>
      <c r="Q70" s="7">
        <f t="shared" si="21"/>
        <v>5.9623176814070007</v>
      </c>
      <c r="R70">
        <f>SQRT(G70)</f>
        <v>8.1853527718724504</v>
      </c>
      <c r="S70" s="7">
        <f t="shared" si="22"/>
        <v>13.337324806296978</v>
      </c>
      <c r="T70">
        <f>$W$2*POWER(R70,3)+$X$2*POWER(R70,2)+$Y$2*R70+$Z$2</f>
        <v>13.249367543918387</v>
      </c>
      <c r="U70" s="7">
        <f t="shared" si="23"/>
        <v>-8.7957262378591139E-2</v>
      </c>
    </row>
    <row r="71" spans="7:21" x14ac:dyDescent="0.35">
      <c r="G71">
        <v>68</v>
      </c>
      <c r="H71" s="7">
        <f t="shared" si="12"/>
        <v>0.17088750000000003</v>
      </c>
      <c r="I71" s="7">
        <f t="shared" si="13"/>
        <v>0</v>
      </c>
      <c r="J71" s="7">
        <f t="shared" si="14"/>
        <v>4.9375766578971234</v>
      </c>
      <c r="K71" s="7">
        <f t="shared" si="15"/>
        <v>-66.64</v>
      </c>
      <c r="L71" s="7">
        <f t="shared" si="16"/>
        <v>9.6312421093743392</v>
      </c>
      <c r="M71" s="7">
        <f t="shared" si="17"/>
        <v>194.98207885304654</v>
      </c>
      <c r="N71" s="7">
        <f t="shared" si="18"/>
        <v>197.25976029983565</v>
      </c>
      <c r="O71" s="7">
        <f t="shared" si="19"/>
        <v>7.3201161504313603</v>
      </c>
      <c r="P71" s="7">
        <f t="shared" si="20"/>
        <v>-1.3157225802771999</v>
      </c>
      <c r="Q71" s="7">
        <f t="shared" si="21"/>
        <v>6.0043935701541606</v>
      </c>
      <c r="R71">
        <f>SQRT(G71)</f>
        <v>8.2462112512353212</v>
      </c>
      <c r="S71" s="7">
        <f t="shared" si="22"/>
        <v>13.431445888855944</v>
      </c>
      <c r="T71">
        <f>$W$2*POWER(R71,3)+$X$2*POWER(R71,2)+$Y$2*R71+$Z$2</f>
        <v>13.347919758567317</v>
      </c>
      <c r="U71" s="7">
        <f t="shared" si="23"/>
        <v>-8.3526130288626987E-2</v>
      </c>
    </row>
    <row r="72" spans="7:21" x14ac:dyDescent="0.35">
      <c r="G72">
        <v>69</v>
      </c>
      <c r="H72" s="7">
        <f t="shared" si="12"/>
        <v>0.17088750000000003</v>
      </c>
      <c r="I72" s="7">
        <f t="shared" si="13"/>
        <v>0</v>
      </c>
      <c r="J72" s="7">
        <f t="shared" si="14"/>
        <v>4.9375766578971234</v>
      </c>
      <c r="K72" s="7">
        <f t="shared" si="15"/>
        <v>-67.62</v>
      </c>
      <c r="L72" s="7">
        <f t="shared" si="16"/>
        <v>9.6312421093743392</v>
      </c>
      <c r="M72" s="7">
        <f t="shared" si="17"/>
        <v>197.84946236559139</v>
      </c>
      <c r="N72" s="7">
        <f t="shared" si="18"/>
        <v>200.09450696619962</v>
      </c>
      <c r="O72" s="7">
        <f t="shared" si="19"/>
        <v>7.3554171693868442</v>
      </c>
      <c r="P72" s="7">
        <f t="shared" si="20"/>
        <v>-1.3094080033229683</v>
      </c>
      <c r="Q72" s="7">
        <f t="shared" si="21"/>
        <v>6.0460091660638762</v>
      </c>
      <c r="R72">
        <f>SQRT(G72)</f>
        <v>8.3066238629180749</v>
      </c>
      <c r="S72" s="7">
        <f t="shared" si="22"/>
        <v>13.524537325661857</v>
      </c>
      <c r="T72">
        <f>$W$2*POWER(R72,3)+$X$2*POWER(R72,2)+$Y$2*R72+$Z$2</f>
        <v>13.445468115145065</v>
      </c>
      <c r="U72" s="7">
        <f t="shared" si="23"/>
        <v>-7.9069210516792054E-2</v>
      </c>
    </row>
    <row r="73" spans="7:21" x14ac:dyDescent="0.35">
      <c r="G73">
        <v>70</v>
      </c>
      <c r="H73" s="7">
        <f t="shared" si="12"/>
        <v>0.17088750000000003</v>
      </c>
      <c r="I73" s="7">
        <f t="shared" si="13"/>
        <v>0</v>
      </c>
      <c r="J73" s="7">
        <f t="shared" si="14"/>
        <v>4.9375766578971234</v>
      </c>
      <c r="K73" s="7">
        <f t="shared" si="15"/>
        <v>-68.599999999999994</v>
      </c>
      <c r="L73" s="7">
        <f t="shared" si="16"/>
        <v>9.6312421093743392</v>
      </c>
      <c r="M73" s="7">
        <f t="shared" si="17"/>
        <v>200.71684587813616</v>
      </c>
      <c r="N73" s="7">
        <f t="shared" si="18"/>
        <v>202.93017069662267</v>
      </c>
      <c r="O73" s="7">
        <f t="shared" si="19"/>
        <v>7.3903881571692898</v>
      </c>
      <c r="P73" s="7">
        <f t="shared" si="20"/>
        <v>-1.3032119429385083</v>
      </c>
      <c r="Q73" s="7">
        <f t="shared" si="21"/>
        <v>6.0871762142307819</v>
      </c>
      <c r="R73">
        <f>SQRT(G73)</f>
        <v>8.3666002653407556</v>
      </c>
      <c r="S73" s="7">
        <f t="shared" si="22"/>
        <v>13.61662538974316</v>
      </c>
      <c r="T73">
        <f>$W$2*POWER(R73,3)+$X$2*POWER(R73,2)+$Y$2*R73+$Z$2</f>
        <v>13.542032132537528</v>
      </c>
      <c r="U73" s="7">
        <f t="shared" si="23"/>
        <v>-7.4593257205631147E-2</v>
      </c>
    </row>
    <row r="74" spans="7:21" x14ac:dyDescent="0.35">
      <c r="G74">
        <v>71</v>
      </c>
      <c r="H74" s="7">
        <f t="shared" si="12"/>
        <v>0.17088750000000003</v>
      </c>
      <c r="I74" s="7">
        <f t="shared" si="13"/>
        <v>0</v>
      </c>
      <c r="J74" s="7">
        <f t="shared" si="14"/>
        <v>4.9375766578971234</v>
      </c>
      <c r="K74" s="7">
        <f t="shared" si="15"/>
        <v>-69.58</v>
      </c>
      <c r="L74" s="7">
        <f t="shared" si="16"/>
        <v>9.6312421093743392</v>
      </c>
      <c r="M74" s="7">
        <f t="shared" si="17"/>
        <v>203.58422939068097</v>
      </c>
      <c r="N74" s="7">
        <f t="shared" si="18"/>
        <v>205.76671357702722</v>
      </c>
      <c r="O74" s="7">
        <f t="shared" si="19"/>
        <v>7.4250365937739051</v>
      </c>
      <c r="P74" s="7">
        <f t="shared" si="20"/>
        <v>-1.2971305915785492</v>
      </c>
      <c r="Q74" s="7">
        <f t="shared" si="21"/>
        <v>6.1279060021953562</v>
      </c>
      <c r="R74">
        <f>SQRT(G74)</f>
        <v>8.426149773176359</v>
      </c>
      <c r="S74" s="7">
        <f t="shared" si="22"/>
        <v>13.707735330608797</v>
      </c>
      <c r="T74">
        <f>$W$2*POWER(R74,3)+$X$2*POWER(R74,2)+$Y$2*R74+$Z$2</f>
        <v>13.637630650796725</v>
      </c>
      <c r="U74" s="7">
        <f t="shared" si="23"/>
        <v>-7.0104679812072135E-2</v>
      </c>
    </row>
    <row r="75" spans="7:21" x14ac:dyDescent="0.35">
      <c r="G75">
        <v>72</v>
      </c>
      <c r="H75" s="7">
        <f t="shared" si="12"/>
        <v>0.17088750000000003</v>
      </c>
      <c r="I75" s="7">
        <f t="shared" si="13"/>
        <v>0</v>
      </c>
      <c r="J75" s="7">
        <f t="shared" si="14"/>
        <v>4.9375766578971234</v>
      </c>
      <c r="K75" s="7">
        <f t="shared" si="15"/>
        <v>-70.56</v>
      </c>
      <c r="L75" s="7">
        <f t="shared" si="16"/>
        <v>9.6312421093743392</v>
      </c>
      <c r="M75" s="7">
        <f t="shared" si="17"/>
        <v>206.45161290322577</v>
      </c>
      <c r="N75" s="7">
        <f t="shared" si="18"/>
        <v>208.6040997440758</v>
      </c>
      <c r="O75" s="7">
        <f t="shared" si="19"/>
        <v>7.4593696962073643</v>
      </c>
      <c r="P75" s="7">
        <f t="shared" si="20"/>
        <v>-1.2911603126831519</v>
      </c>
      <c r="Q75" s="7">
        <f t="shared" si="21"/>
        <v>6.1682093835242124</v>
      </c>
      <c r="R75">
        <f>SQRT(G75)</f>
        <v>8.4852813742385695</v>
      </c>
      <c r="S75" s="7">
        <f t="shared" si="22"/>
        <v>13.797891426995823</v>
      </c>
      <c r="T75">
        <f>$W$2*POWER(R75,3)+$X$2*POWER(R75,2)+$Y$2*R75+$Z$2</f>
        <v>13.732281864157045</v>
      </c>
      <c r="U75" s="7">
        <f t="shared" si="23"/>
        <v>-6.5609562838778501E-2</v>
      </c>
    </row>
    <row r="76" spans="7:21" x14ac:dyDescent="0.35">
      <c r="G76">
        <v>73</v>
      </c>
      <c r="H76" s="7">
        <f t="shared" si="12"/>
        <v>0.17088750000000003</v>
      </c>
      <c r="I76" s="7">
        <f t="shared" si="13"/>
        <v>0</v>
      </c>
      <c r="J76" s="7">
        <f t="shared" si="14"/>
        <v>4.9375766578971234</v>
      </c>
      <c r="K76" s="7">
        <f t="shared" si="15"/>
        <v>-71.539999999999992</v>
      </c>
      <c r="L76" s="7">
        <f t="shared" si="16"/>
        <v>9.6312421093743392</v>
      </c>
      <c r="M76" s="7">
        <f t="shared" si="17"/>
        <v>209.31899641577056</v>
      </c>
      <c r="N76" s="7">
        <f t="shared" si="18"/>
        <v>211.44229524907811</v>
      </c>
      <c r="O76" s="7">
        <f t="shared" si="19"/>
        <v>7.493394430804881</v>
      </c>
      <c r="P76" s="7">
        <f t="shared" si="20"/>
        <v>-1.2852976309082178</v>
      </c>
      <c r="Q76" s="7">
        <f t="shared" si="21"/>
        <v>6.208096799896663</v>
      </c>
      <c r="R76">
        <f>SQRT(G76)</f>
        <v>8.5440037453175304</v>
      </c>
      <c r="S76" s="7">
        <f t="shared" si="22"/>
        <v>13.887117036275642</v>
      </c>
      <c r="T76">
        <f>$W$2*POWER(R76,3)+$X$2*POWER(R76,2)+$Y$2*R76+$Z$2</f>
        <v>13.826003352006378</v>
      </c>
      <c r="U76" s="7">
        <f t="shared" si="23"/>
        <v>-6.1113684269264112E-2</v>
      </c>
    </row>
    <row r="77" spans="7:21" x14ac:dyDescent="0.35">
      <c r="G77">
        <v>74</v>
      </c>
      <c r="H77" s="7">
        <f t="shared" si="12"/>
        <v>0.17088750000000003</v>
      </c>
      <c r="I77" s="7">
        <f t="shared" si="13"/>
        <v>0</v>
      </c>
      <c r="J77" s="7">
        <f t="shared" si="14"/>
        <v>4.9375766578971234</v>
      </c>
      <c r="K77" s="7">
        <f t="shared" si="15"/>
        <v>-72.52</v>
      </c>
      <c r="L77" s="7">
        <f t="shared" si="16"/>
        <v>9.6312421093743392</v>
      </c>
      <c r="M77" s="7">
        <f t="shared" si="17"/>
        <v>212.18637992831535</v>
      </c>
      <c r="N77" s="7">
        <f t="shared" si="18"/>
        <v>214.28126793253847</v>
      </c>
      <c r="O77" s="7">
        <f t="shared" si="19"/>
        <v>7.527117524837081</v>
      </c>
      <c r="P77" s="7">
        <f t="shared" si="20"/>
        <v>-1.2795392230285134</v>
      </c>
      <c r="Q77" s="7">
        <f t="shared" si="21"/>
        <v>6.2475783018085673</v>
      </c>
      <c r="R77">
        <f>SQRT(G77)</f>
        <v>8.6023252670426267</v>
      </c>
      <c r="S77" s="7">
        <f t="shared" si="22"/>
        <v>13.975434640767196</v>
      </c>
      <c r="T77">
        <f>$W$2*POWER(R77,3)+$X$2*POWER(R77,2)+$Y$2*R77+$Z$2</f>
        <v>13.91881210796519</v>
      </c>
      <c r="U77" s="7">
        <f t="shared" si="23"/>
        <v>-5.662253280200602E-2</v>
      </c>
    </row>
    <row r="78" spans="7:21" x14ac:dyDescent="0.35">
      <c r="G78">
        <v>75</v>
      </c>
      <c r="H78" s="7">
        <f t="shared" si="12"/>
        <v>0.17088750000000003</v>
      </c>
      <c r="I78" s="7">
        <f t="shared" si="13"/>
        <v>0</v>
      </c>
      <c r="J78" s="7">
        <f t="shared" si="14"/>
        <v>4.9375766578971234</v>
      </c>
      <c r="K78" s="7">
        <f t="shared" si="15"/>
        <v>-73.5</v>
      </c>
      <c r="L78" s="7">
        <f t="shared" si="16"/>
        <v>9.6312421093743392</v>
      </c>
      <c r="M78" s="7">
        <f t="shared" si="17"/>
        <v>215.05376344086019</v>
      </c>
      <c r="N78" s="7">
        <f t="shared" si="18"/>
        <v>217.12098730839082</v>
      </c>
      <c r="O78" s="7">
        <f t="shared" si="19"/>
        <v>7.5605454774546299</v>
      </c>
      <c r="P78" s="7">
        <f t="shared" si="20"/>
        <v>-1.2738819094593741</v>
      </c>
      <c r="Q78" s="7">
        <f t="shared" si="21"/>
        <v>6.2866635679952561</v>
      </c>
      <c r="R78">
        <f>SQRT(G78)</f>
        <v>8.6602540378443873</v>
      </c>
      <c r="S78" s="7">
        <f t="shared" si="22"/>
        <v>14.062865891184806</v>
      </c>
      <c r="T78">
        <f>$W$2*POWER(R78,3)+$X$2*POWER(R78,2)+$Y$2*R78+$Z$2</f>
        <v>14.010724567213169</v>
      </c>
      <c r="U78" s="7">
        <f t="shared" si="23"/>
        <v>-5.2141323971637732E-2</v>
      </c>
    </row>
    <row r="79" spans="7:21" x14ac:dyDescent="0.35">
      <c r="G79">
        <v>76</v>
      </c>
      <c r="H79" s="7">
        <f t="shared" si="12"/>
        <v>0.17088750000000003</v>
      </c>
      <c r="I79" s="7">
        <f t="shared" si="13"/>
        <v>0</v>
      </c>
      <c r="J79" s="7">
        <f t="shared" si="14"/>
        <v>4.9375766578971234</v>
      </c>
      <c r="K79" s="7">
        <f t="shared" si="15"/>
        <v>-74.48</v>
      </c>
      <c r="L79" s="7">
        <f t="shared" si="16"/>
        <v>9.6312421093743392</v>
      </c>
      <c r="M79" s="7">
        <f t="shared" si="17"/>
        <v>217.92114695340499</v>
      </c>
      <c r="N79" s="7">
        <f t="shared" si="18"/>
        <v>219.96142445706357</v>
      </c>
      <c r="O79" s="7">
        <f t="shared" si="19"/>
        <v>7.5936845700150206</v>
      </c>
      <c r="P79" s="7">
        <f t="shared" si="20"/>
        <v>-1.2683226463481214</v>
      </c>
      <c r="Q79" s="7">
        <f t="shared" si="21"/>
        <v>6.3253619236668994</v>
      </c>
      <c r="R79">
        <f>SQRT(G79)</f>
        <v>8.717797887081348</v>
      </c>
      <c r="S79" s="7">
        <f t="shared" si="22"/>
        <v>14.149431647429536</v>
      </c>
      <c r="T79">
        <f>$W$2*POWER(R79,3)+$X$2*POWER(R79,2)+$Y$2*R79+$Z$2</f>
        <v>14.101756632191092</v>
      </c>
      <c r="U79" s="7">
        <f t="shared" si="23"/>
        <v>-4.7675015238443308E-2</v>
      </c>
    </row>
    <row r="80" spans="7:21" x14ac:dyDescent="0.35">
      <c r="G80">
        <v>77</v>
      </c>
      <c r="H80" s="7">
        <f t="shared" si="12"/>
        <v>0.17088750000000003</v>
      </c>
      <c r="I80" s="7">
        <f t="shared" si="13"/>
        <v>0</v>
      </c>
      <c r="J80" s="7">
        <f t="shared" si="14"/>
        <v>4.9375766578971234</v>
      </c>
      <c r="K80" s="7">
        <f t="shared" si="15"/>
        <v>-75.459999999999994</v>
      </c>
      <c r="L80" s="7">
        <f t="shared" si="16"/>
        <v>9.6312421093743392</v>
      </c>
      <c r="M80" s="7">
        <f t="shared" si="17"/>
        <v>220.78853046594978</v>
      </c>
      <c r="N80" s="7">
        <f t="shared" si="18"/>
        <v>222.80255192660289</v>
      </c>
      <c r="O80" s="7">
        <f t="shared" si="19"/>
        <v>7.6265408758323421</v>
      </c>
      <c r="P80" s="7">
        <f t="shared" si="20"/>
        <v>-1.2628585181906835</v>
      </c>
      <c r="Q80" s="7">
        <f t="shared" si="21"/>
        <v>6.3636823576416583</v>
      </c>
      <c r="R80">
        <f>SQRT(G80)</f>
        <v>8.7749643873921226</v>
      </c>
      <c r="S80" s="7">
        <f t="shared" si="22"/>
        <v>14.235152016914949</v>
      </c>
      <c r="T80">
        <f>$W$2*POWER(R80,3)+$X$2*POWER(R80,2)+$Y$2*R80+$Z$2</f>
        <v>14.191923696794731</v>
      </c>
      <c r="U80" s="7">
        <f t="shared" si="23"/>
        <v>-4.3228320120217489E-2</v>
      </c>
    </row>
    <row r="81" spans="7:21" x14ac:dyDescent="0.35">
      <c r="G81">
        <v>78</v>
      </c>
      <c r="H81" s="7">
        <f t="shared" si="12"/>
        <v>0.17088750000000003</v>
      </c>
      <c r="I81" s="7">
        <f t="shared" si="13"/>
        <v>0</v>
      </c>
      <c r="J81" s="7">
        <f t="shared" si="14"/>
        <v>4.9375766578971234</v>
      </c>
      <c r="K81" s="7">
        <f t="shared" si="15"/>
        <v>-76.44</v>
      </c>
      <c r="L81" s="7">
        <f t="shared" si="16"/>
        <v>9.6312421093743392</v>
      </c>
      <c r="M81" s="7">
        <f t="shared" si="17"/>
        <v>223.65591397849457</v>
      </c>
      <c r="N81" s="7">
        <f t="shared" si="18"/>
        <v>225.64434364115735</v>
      </c>
      <c r="O81" s="7">
        <f t="shared" si="19"/>
        <v>7.6591202693880387</v>
      </c>
      <c r="P81" s="7">
        <f t="shared" si="20"/>
        <v>-1.257486730932853</v>
      </c>
      <c r="Q81" s="7">
        <f t="shared" si="21"/>
        <v>6.4016335384551857</v>
      </c>
      <c r="R81">
        <f>SQRT(G81)</f>
        <v>8.8317608663278477</v>
      </c>
      <c r="S81" s="7">
        <f t="shared" si="22"/>
        <v>14.320046390603046</v>
      </c>
      <c r="T81">
        <f>$W$2*POWER(R81,3)+$X$2*POWER(R81,2)+$Y$2*R81+$Z$2</f>
        <v>14.281240669167651</v>
      </c>
      <c r="U81" s="7">
        <f t="shared" si="23"/>
        <v>-3.8805721435394958E-2</v>
      </c>
    </row>
    <row r="82" spans="7:21" x14ac:dyDescent="0.35">
      <c r="G82">
        <v>79</v>
      </c>
      <c r="H82" s="7">
        <f t="shared" si="12"/>
        <v>0.17088750000000003</v>
      </c>
      <c r="I82" s="7">
        <f t="shared" si="13"/>
        <v>0</v>
      </c>
      <c r="J82" s="7">
        <f t="shared" si="14"/>
        <v>4.9375766578971234</v>
      </c>
      <c r="K82" s="7">
        <f t="shared" si="15"/>
        <v>-77.42</v>
      </c>
      <c r="L82" s="7">
        <f t="shared" si="16"/>
        <v>9.6312421093743392</v>
      </c>
      <c r="M82" s="7">
        <f t="shared" si="17"/>
        <v>226.52329749103939</v>
      </c>
      <c r="N82" s="7">
        <f t="shared" si="18"/>
        <v>228.48677481619561</v>
      </c>
      <c r="O82" s="7">
        <f t="shared" si="19"/>
        <v>7.6914284350375786</v>
      </c>
      <c r="P82" s="7">
        <f t="shared" si="20"/>
        <v>-1.2522046055190619</v>
      </c>
      <c r="Q82" s="7">
        <f t="shared" si="21"/>
        <v>6.4392238295185162</v>
      </c>
      <c r="R82">
        <f>SQRT(G82)</f>
        <v>8.8881944173155887</v>
      </c>
      <c r="S82" s="7">
        <f t="shared" si="22"/>
        <v>14.404133476911499</v>
      </c>
      <c r="T82">
        <f>$W$2*POWER(R82,3)+$X$2*POWER(R82,2)+$Y$2*R82+$Z$2</f>
        <v>14.36972199319113</v>
      </c>
      <c r="U82" s="7">
        <f t="shared" si="23"/>
        <v>-3.4411483720369063E-2</v>
      </c>
    </row>
    <row r="83" spans="7:21" x14ac:dyDescent="0.35">
      <c r="G83">
        <v>80</v>
      </c>
      <c r="H83" s="7">
        <f t="shared" si="12"/>
        <v>0.17088750000000003</v>
      </c>
      <c r="I83" s="7">
        <f t="shared" si="13"/>
        <v>0</v>
      </c>
      <c r="J83" s="7">
        <f t="shared" si="14"/>
        <v>4.9375766578971234</v>
      </c>
      <c r="K83" s="7">
        <f t="shared" si="15"/>
        <v>-78.400000000000006</v>
      </c>
      <c r="L83" s="7">
        <f t="shared" si="16"/>
        <v>9.6312421093743392</v>
      </c>
      <c r="M83" s="7">
        <f t="shared" si="17"/>
        <v>229.39068100358421</v>
      </c>
      <c r="N83" s="7">
        <f t="shared" si="18"/>
        <v>231.32982187988881</v>
      </c>
      <c r="O83" s="7">
        <f t="shared" si="19"/>
        <v>7.7234708752456385</v>
      </c>
      <c r="P83" s="7">
        <f t="shared" si="20"/>
        <v>-1.2470095718549652</v>
      </c>
      <c r="Q83" s="7">
        <f t="shared" si="21"/>
        <v>6.4764613033906731</v>
      </c>
      <c r="R83">
        <f>SQRT(G83)</f>
        <v>8.9442719099991592</v>
      </c>
      <c r="S83" s="7">
        <f t="shared" si="22"/>
        <v>14.487431333640554</v>
      </c>
      <c r="T83">
        <f>$W$2*POWER(R83,3)+$X$2*POWER(R83,2)+$Y$2*R83+$Z$2</f>
        <v>14.457381668761242</v>
      </c>
      <c r="U83" s="7">
        <f t="shared" si="23"/>
        <v>-3.0049664879312488E-2</v>
      </c>
    </row>
    <row r="84" spans="7:21" x14ac:dyDescent="0.35">
      <c r="G84">
        <v>81</v>
      </c>
      <c r="H84" s="7">
        <f t="shared" si="12"/>
        <v>0.17088750000000003</v>
      </c>
      <c r="I84" s="7">
        <f t="shared" si="13"/>
        <v>0</v>
      </c>
      <c r="J84" s="7">
        <f t="shared" si="14"/>
        <v>4.9375766578971234</v>
      </c>
      <c r="K84" s="7">
        <f t="shared" si="15"/>
        <v>-79.38</v>
      </c>
      <c r="L84" s="7">
        <f t="shared" si="16"/>
        <v>9.6312421093743392</v>
      </c>
      <c r="M84" s="7">
        <f t="shared" si="17"/>
        <v>232.258064516129</v>
      </c>
      <c r="N84" s="7">
        <f t="shared" si="18"/>
        <v>234.17346240014322</v>
      </c>
      <c r="O84" s="7">
        <f t="shared" si="19"/>
        <v>7.75525291837977</v>
      </c>
      <c r="P84" s="7">
        <f t="shared" si="20"/>
        <v>-1.2418991631528251</v>
      </c>
      <c r="Q84" s="7">
        <f t="shared" si="21"/>
        <v>6.5133537552269445</v>
      </c>
      <c r="R84">
        <f>SQRT(G84)</f>
        <v>9</v>
      </c>
      <c r="S84" s="7">
        <f t="shared" si="22"/>
        <v>14.569957398055978</v>
      </c>
      <c r="T84">
        <f>$W$2*POWER(R84,3)+$X$2*POWER(R84,2)+$Y$2*R84+$Z$2</f>
        <v>14.544233270935864</v>
      </c>
      <c r="U84" s="7">
        <f t="shared" si="23"/>
        <v>-2.5724127120113849E-2</v>
      </c>
    </row>
    <row r="85" spans="7:21" x14ac:dyDescent="0.35">
      <c r="G85">
        <v>82</v>
      </c>
      <c r="H85" s="7">
        <f t="shared" si="12"/>
        <v>0.17088750000000003</v>
      </c>
      <c r="I85" s="7">
        <f t="shared" si="13"/>
        <v>0</v>
      </c>
      <c r="J85" s="7">
        <f t="shared" si="14"/>
        <v>4.9375766578971234</v>
      </c>
      <c r="K85" s="7">
        <f t="shared" si="15"/>
        <v>-80.36</v>
      </c>
      <c r="L85" s="7">
        <f t="shared" si="16"/>
        <v>9.6312421093743392</v>
      </c>
      <c r="M85" s="7">
        <f t="shared" si="17"/>
        <v>235.12544802867379</v>
      </c>
      <c r="N85" s="7">
        <f t="shared" si="18"/>
        <v>237.01767501681709</v>
      </c>
      <c r="O85" s="7">
        <f t="shared" si="19"/>
        <v>7.7867797260905309</v>
      </c>
      <c r="P85" s="7">
        <f t="shared" si="20"/>
        <v>-1.2368710106314793</v>
      </c>
      <c r="Q85" s="7">
        <f t="shared" si="21"/>
        <v>6.5499087154590514</v>
      </c>
      <c r="R85">
        <f>SQRT(G85)</f>
        <v>9.0553851381374173</v>
      </c>
      <c r="S85" s="7">
        <f t="shared" si="22"/>
        <v>14.651728515253783</v>
      </c>
      <c r="T85">
        <f>$W$2*POWER(R85,3)+$X$2*POWER(R85,2)+$Y$2*R85+$Z$2</f>
        <v>14.630289968027901</v>
      </c>
      <c r="U85" s="7">
        <f t="shared" si="23"/>
        <v>-2.1438547225882232E-2</v>
      </c>
    </row>
    <row r="86" spans="7:21" x14ac:dyDescent="0.35">
      <c r="G86">
        <v>83</v>
      </c>
      <c r="H86" s="7">
        <f t="shared" si="12"/>
        <v>0.17088750000000003</v>
      </c>
      <c r="I86" s="7">
        <f t="shared" si="13"/>
        <v>0</v>
      </c>
      <c r="J86" s="7">
        <f t="shared" si="14"/>
        <v>4.9375766578971234</v>
      </c>
      <c r="K86" s="7">
        <f t="shared" si="15"/>
        <v>-81.34</v>
      </c>
      <c r="L86" s="7">
        <f t="shared" si="16"/>
        <v>9.6312421093743392</v>
      </c>
      <c r="M86" s="7">
        <f t="shared" si="17"/>
        <v>237.99283154121864</v>
      </c>
      <c r="N86" s="7">
        <f t="shared" si="18"/>
        <v>239.86243937869853</v>
      </c>
      <c r="O86" s="7">
        <f t="shared" si="19"/>
        <v>7.8180563003039341</v>
      </c>
      <c r="P86" s="7">
        <f t="shared" si="20"/>
        <v>-1.2319228385449106</v>
      </c>
      <c r="Q86" s="7">
        <f t="shared" si="21"/>
        <v>6.5861334617590233</v>
      </c>
      <c r="R86">
        <f>SQRT(G86)</f>
        <v>9.1104335791442992</v>
      </c>
      <c r="S86" s="7">
        <f t="shared" si="22"/>
        <v>14.732760964922655</v>
      </c>
      <c r="T86">
        <f>$W$2*POWER(R86,3)+$X$2*POWER(R86,2)+$Y$2*R86+$Z$2</f>
        <v>14.715564538714803</v>
      </c>
      <c r="U86" s="7">
        <f t="shared" si="23"/>
        <v>-1.7196426207851445E-2</v>
      </c>
    </row>
    <row r="87" spans="7:21" x14ac:dyDescent="0.35">
      <c r="G87">
        <v>84</v>
      </c>
      <c r="H87" s="7">
        <f t="shared" si="12"/>
        <v>0.17088750000000003</v>
      </c>
      <c r="I87" s="7">
        <f t="shared" si="13"/>
        <v>0</v>
      </c>
      <c r="J87" s="7">
        <f t="shared" si="14"/>
        <v>4.9375766578971234</v>
      </c>
      <c r="K87" s="7">
        <f t="shared" si="15"/>
        <v>-82.32</v>
      </c>
      <c r="L87" s="7">
        <f t="shared" si="16"/>
        <v>9.6312421093743392</v>
      </c>
      <c r="M87" s="7">
        <f t="shared" si="17"/>
        <v>240.8602150537634</v>
      </c>
      <c r="N87" s="7">
        <f t="shared" si="18"/>
        <v>242.7077360848601</v>
      </c>
      <c r="O87" s="7">
        <f t="shared" si="19"/>
        <v>7.8490874898502545</v>
      </c>
      <c r="P87" s="7">
        <f t="shared" si="20"/>
        <v>-1.2270524595156576</v>
      </c>
      <c r="Q87" s="7">
        <f t="shared" si="21"/>
        <v>6.6220350303345974</v>
      </c>
      <c r="R87">
        <f>SQRT(G87)</f>
        <v>9.1651513899116797</v>
      </c>
      <c r="S87" s="7">
        <f t="shared" si="22"/>
        <v>14.813070486611036</v>
      </c>
      <c r="T87">
        <f>$W$2*POWER(R87,3)+$X$2*POWER(R87,2)+$Y$2*R87+$Z$2</f>
        <v>14.800069388229216</v>
      </c>
      <c r="U87" s="7">
        <f t="shared" si="23"/>
        <v>-1.3001098381819176E-2</v>
      </c>
    </row>
    <row r="88" spans="7:21" x14ac:dyDescent="0.35">
      <c r="G88">
        <v>85</v>
      </c>
      <c r="H88" s="7">
        <f t="shared" si="12"/>
        <v>0.17088750000000003</v>
      </c>
      <c r="I88" s="7">
        <f t="shared" si="13"/>
        <v>0</v>
      </c>
      <c r="J88" s="7">
        <f t="shared" si="14"/>
        <v>4.9375766578971234</v>
      </c>
      <c r="K88" s="7">
        <f t="shared" si="15"/>
        <v>-83.3</v>
      </c>
      <c r="L88" s="7">
        <f t="shared" si="16"/>
        <v>9.6312421093743392</v>
      </c>
      <c r="M88" s="7">
        <f t="shared" si="17"/>
        <v>243.72759856630819</v>
      </c>
      <c r="N88" s="7">
        <f t="shared" si="18"/>
        <v>245.55354663004243</v>
      </c>
      <c r="O88" s="7">
        <f t="shared" si="19"/>
        <v>7.8798779967515893</v>
      </c>
      <c r="P88" s="7">
        <f t="shared" si="20"/>
        <v>-1.2222577701513564</v>
      </c>
      <c r="Q88" s="7">
        <f t="shared" si="21"/>
        <v>6.6576202266002333</v>
      </c>
      <c r="R88">
        <f>SQRT(G88)</f>
        <v>9.2195444572928871</v>
      </c>
      <c r="S88" s="7">
        <f t="shared" si="22"/>
        <v>14.892672303597516</v>
      </c>
      <c r="T88">
        <f>$W$2*POWER(R88,3)+$X$2*POWER(R88,2)+$Y$2*R88+$Z$2</f>
        <v>14.883816563690411</v>
      </c>
      <c r="U88" s="7">
        <f t="shared" si="23"/>
        <v>-8.8557399071049758E-3</v>
      </c>
    </row>
    <row r="89" spans="7:21" x14ac:dyDescent="0.35">
      <c r="G89">
        <v>86</v>
      </c>
      <c r="H89" s="7">
        <f t="shared" si="12"/>
        <v>0.17088750000000003</v>
      </c>
      <c r="I89" s="7">
        <f t="shared" si="13"/>
        <v>0</v>
      </c>
      <c r="J89" s="7">
        <f t="shared" si="14"/>
        <v>4.9375766578971234</v>
      </c>
      <c r="K89" s="7">
        <f t="shared" si="15"/>
        <v>-84.28</v>
      </c>
      <c r="L89" s="7">
        <f t="shared" si="16"/>
        <v>9.6312421093743392</v>
      </c>
      <c r="M89" s="7">
        <f t="shared" si="17"/>
        <v>246.59498207885301</v>
      </c>
      <c r="N89" s="7">
        <f t="shared" si="18"/>
        <v>248.39985335374655</v>
      </c>
      <c r="O89" s="7">
        <f t="shared" si="19"/>
        <v>7.9104323821888567</v>
      </c>
      <c r="P89" s="7">
        <f t="shared" si="20"/>
        <v>-1.217536746924236</v>
      </c>
      <c r="Q89" s="7">
        <f t="shared" si="21"/>
        <v>6.6928956352646205</v>
      </c>
      <c r="R89">
        <f>SQRT(G89)</f>
        <v>9.2736184954957039</v>
      </c>
      <c r="S89" s="7">
        <f t="shared" si="22"/>
        <v>14.971581145455934</v>
      </c>
      <c r="T89">
        <f>$W$2*POWER(R89,3)+$X$2*POWER(R89,2)+$Y$2*R89+$Z$2</f>
        <v>14.966817768631769</v>
      </c>
      <c r="U89" s="7">
        <f t="shared" si="23"/>
        <v>-4.7633768241652774E-3</v>
      </c>
    </row>
    <row r="90" spans="7:21" x14ac:dyDescent="0.35">
      <c r="G90">
        <v>87</v>
      </c>
      <c r="H90" s="7">
        <f t="shared" si="12"/>
        <v>0.17088750000000003</v>
      </c>
      <c r="I90" s="7">
        <f t="shared" si="13"/>
        <v>0</v>
      </c>
      <c r="J90" s="7">
        <f t="shared" si="14"/>
        <v>4.9375766578971234</v>
      </c>
      <c r="K90" s="7">
        <f t="shared" si="15"/>
        <v>-85.26</v>
      </c>
      <c r="L90" s="7">
        <f t="shared" si="16"/>
        <v>9.6312421093743392</v>
      </c>
      <c r="M90" s="7">
        <f t="shared" si="17"/>
        <v>249.46236559139786</v>
      </c>
      <c r="N90" s="7">
        <f t="shared" si="18"/>
        <v>251.24663939274728</v>
      </c>
      <c r="O90" s="7">
        <f t="shared" si="19"/>
        <v>7.9407550721676365</v>
      </c>
      <c r="P90" s="7">
        <f t="shared" si="20"/>
        <v>-1.2128874422952369</v>
      </c>
      <c r="Q90" s="7">
        <f t="shared" si="21"/>
        <v>6.7278676298723994</v>
      </c>
      <c r="R90">
        <f>SQRT(G90)</f>
        <v>9.3273790530888157</v>
      </c>
      <c r="S90" s="7">
        <f t="shared" si="22"/>
        <v>15.049811269399605</v>
      </c>
      <c r="T90">
        <f>$W$2*POWER(R90,3)+$X$2*POWER(R90,2)+$Y$2*R90+$Z$2</f>
        <v>15.049084376775346</v>
      </c>
      <c r="U90" s="7">
        <f t="shared" si="23"/>
        <v>-7.2689262425917889E-4</v>
      </c>
    </row>
    <row r="91" spans="7:21" x14ac:dyDescent="0.35">
      <c r="G91">
        <v>88</v>
      </c>
      <c r="H91" s="7">
        <f t="shared" si="12"/>
        <v>0.17088750000000003</v>
      </c>
      <c r="I91" s="7">
        <f t="shared" si="13"/>
        <v>0</v>
      </c>
      <c r="J91" s="7">
        <f t="shared" si="14"/>
        <v>4.9375766578971234</v>
      </c>
      <c r="K91" s="7">
        <f t="shared" si="15"/>
        <v>-86.24</v>
      </c>
      <c r="L91" s="7">
        <f t="shared" si="16"/>
        <v>9.6312421093743392</v>
      </c>
      <c r="M91" s="7">
        <f t="shared" si="17"/>
        <v>252.32974910394256</v>
      </c>
      <c r="N91" s="7">
        <f t="shared" si="18"/>
        <v>254.09388863676267</v>
      </c>
      <c r="O91" s="7">
        <f t="shared" si="19"/>
        <v>7.9708503629008236</v>
      </c>
      <c r="P91" s="7">
        <f t="shared" si="20"/>
        <v>-1.2083079810658039</v>
      </c>
      <c r="Q91" s="7">
        <f t="shared" si="21"/>
        <v>6.7625423818350194</v>
      </c>
      <c r="R91">
        <f>SQRT(G91)</f>
        <v>9.3808315196468595</v>
      </c>
      <c r="S91" s="7">
        <f t="shared" si="22"/>
        <v>15.127376480482775</v>
      </c>
      <c r="T91">
        <f>$W$2*POWER(R91,3)+$X$2*POWER(R91,2)+$Y$2*R91+$Z$2</f>
        <v>15.13062744510079</v>
      </c>
      <c r="U91" s="7">
        <f t="shared" si="23"/>
        <v>3.2509646180152174E-3</v>
      </c>
    </row>
    <row r="92" spans="7:21" x14ac:dyDescent="0.35">
      <c r="G92">
        <v>89</v>
      </c>
      <c r="H92" s="7">
        <f t="shared" si="12"/>
        <v>0.17088750000000003</v>
      </c>
      <c r="I92" s="7">
        <f t="shared" si="13"/>
        <v>0</v>
      </c>
      <c r="J92" s="7">
        <f t="shared" si="14"/>
        <v>4.9375766578971234</v>
      </c>
      <c r="K92" s="7">
        <f t="shared" si="15"/>
        <v>-87.22</v>
      </c>
      <c r="L92" s="7">
        <f t="shared" si="16"/>
        <v>9.6312421093743392</v>
      </c>
      <c r="M92" s="7">
        <f t="shared" si="17"/>
        <v>255.19713261648741</v>
      </c>
      <c r="N92" s="7">
        <f t="shared" si="18"/>
        <v>256.94158568703904</v>
      </c>
      <c r="O92" s="7">
        <f t="shared" si="19"/>
        <v>8.0007224259248346</v>
      </c>
      <c r="P92" s="7">
        <f t="shared" si="20"/>
        <v>-1.2037965569416773</v>
      </c>
      <c r="Q92" s="7">
        <f t="shared" si="21"/>
        <v>6.7969258689831573</v>
      </c>
      <c r="R92">
        <f>SQRT(G92)</f>
        <v>9.4339811320566032</v>
      </c>
      <c r="S92" s="7">
        <f t="shared" si="22"/>
        <v>15.204290150731831</v>
      </c>
      <c r="T92">
        <f>$W$2*POWER(R92,3)+$X$2*POWER(R92,2)+$Y$2*R92+$Z$2</f>
        <v>15.211457726252368</v>
      </c>
      <c r="U92" s="7">
        <f t="shared" si="23"/>
        <v>7.1675755205369285E-3</v>
      </c>
    </row>
    <row r="93" spans="7:21" x14ac:dyDescent="0.35">
      <c r="G93">
        <v>90</v>
      </c>
      <c r="H93" s="7">
        <f t="shared" si="12"/>
        <v>0.17088750000000003</v>
      </c>
      <c r="I93" s="7">
        <f t="shared" si="13"/>
        <v>0</v>
      </c>
      <c r="J93" s="7">
        <f t="shared" si="14"/>
        <v>4.9375766578971234</v>
      </c>
      <c r="K93" s="7">
        <f t="shared" si="15"/>
        <v>-88.2</v>
      </c>
      <c r="L93" s="7">
        <f t="shared" si="16"/>
        <v>9.6312421093743392</v>
      </c>
      <c r="M93" s="7">
        <f t="shared" si="17"/>
        <v>258.06451612903226</v>
      </c>
      <c r="N93" s="7">
        <f t="shared" si="18"/>
        <v>259.78971581762914</v>
      </c>
      <c r="O93" s="7">
        <f t="shared" si="19"/>
        <v>8.0303753129650062</v>
      </c>
      <c r="P93" s="7">
        <f t="shared" si="20"/>
        <v>-1.1993514292943168</v>
      </c>
      <c r="Q93" s="7">
        <f t="shared" si="21"/>
        <v>6.8310238836706896</v>
      </c>
      <c r="R93">
        <f>SQRT(G93)</f>
        <v>9.4868329805051381</v>
      </c>
      <c r="S93" s="7">
        <f t="shared" si="22"/>
        <v>15.280565237273375</v>
      </c>
      <c r="T93">
        <f>$W$2*POWER(R93,3)+$X$2*POWER(R93,2)+$Y$2*R93+$Z$2</f>
        <v>15.29158568032477</v>
      </c>
      <c r="U93" s="7">
        <f t="shared" si="23"/>
        <v>1.1020443051394935E-2</v>
      </c>
    </row>
    <row r="94" spans="7:21" x14ac:dyDescent="0.35">
      <c r="G94">
        <v>91</v>
      </c>
      <c r="H94" s="7">
        <f t="shared" si="12"/>
        <v>0.17088750000000003</v>
      </c>
      <c r="I94" s="7">
        <f t="shared" si="13"/>
        <v>0</v>
      </c>
      <c r="J94" s="7">
        <f t="shared" si="14"/>
        <v>4.9375766578971234</v>
      </c>
      <c r="K94" s="7">
        <f t="shared" si="15"/>
        <v>-89.179999999999993</v>
      </c>
      <c r="L94" s="7">
        <f t="shared" si="16"/>
        <v>9.6312421093743392</v>
      </c>
      <c r="M94" s="7">
        <f t="shared" si="17"/>
        <v>260.93189964157699</v>
      </c>
      <c r="N94" s="7">
        <f t="shared" si="18"/>
        <v>262.63826493916491</v>
      </c>
      <c r="O94" s="7">
        <f t="shared" si="19"/>
        <v>8.0598129605647912</v>
      </c>
      <c r="P94" s="7">
        <f t="shared" si="20"/>
        <v>-1.1949709201067504</v>
      </c>
      <c r="Q94" s="7">
        <f t="shared" si="21"/>
        <v>6.8648420404580408</v>
      </c>
      <c r="R94">
        <f>SQRT(G94)</f>
        <v>9.5393920141694561</v>
      </c>
      <c r="S94" s="7">
        <f t="shared" si="22"/>
        <v>15.356214299521387</v>
      </c>
      <c r="T94">
        <f>$W$2*POWER(R94,3)+$X$2*POWER(R94,2)+$Y$2*R94+$Z$2</f>
        <v>15.371021486065322</v>
      </c>
      <c r="U94" s="7">
        <f t="shared" si="23"/>
        <v>1.4807186543935202E-2</v>
      </c>
    </row>
    <row r="95" spans="7:21" x14ac:dyDescent="0.35">
      <c r="G95">
        <v>92</v>
      </c>
      <c r="H95" s="7">
        <f t="shared" si="12"/>
        <v>0.17088750000000003</v>
      </c>
      <c r="I95" s="7">
        <f t="shared" si="13"/>
        <v>0</v>
      </c>
      <c r="J95" s="7">
        <f t="shared" si="14"/>
        <v>4.9375766578971234</v>
      </c>
      <c r="K95" s="7">
        <f t="shared" si="15"/>
        <v>-90.16</v>
      </c>
      <c r="L95" s="7">
        <f t="shared" si="16"/>
        <v>9.6312421093743392</v>
      </c>
      <c r="M95" s="7">
        <f t="shared" si="17"/>
        <v>263.79928315412178</v>
      </c>
      <c r="N95" s="7">
        <f t="shared" si="18"/>
        <v>265.48721956493779</v>
      </c>
      <c r="O95" s="7">
        <f t="shared" si="19"/>
        <v>8.0890391944923454</v>
      </c>
      <c r="P95" s="7">
        <f t="shared" si="20"/>
        <v>-1.1906534110914064</v>
      </c>
      <c r="Q95" s="7">
        <f t="shared" si="21"/>
        <v>6.898385783400939</v>
      </c>
      <c r="R95">
        <f>SQRT(G95)</f>
        <v>9.5916630466254382</v>
      </c>
      <c r="S95" s="7">
        <f t="shared" si="22"/>
        <v>15.431249515481699</v>
      </c>
      <c r="T95">
        <f>$W$2*POWER(R95,3)+$X$2*POWER(R95,2)+$Y$2*R95+$Z$2</f>
        <v>15.449775051527707</v>
      </c>
      <c r="U95" s="7">
        <f t="shared" si="23"/>
        <v>1.8525536046007929E-2</v>
      </c>
    </row>
    <row r="96" spans="7:21" x14ac:dyDescent="0.35">
      <c r="G96">
        <v>93</v>
      </c>
      <c r="H96" s="7">
        <f t="shared" si="12"/>
        <v>0.17088750000000003</v>
      </c>
      <c r="I96" s="7">
        <f t="shared" si="13"/>
        <v>0</v>
      </c>
      <c r="J96" s="7">
        <f t="shared" si="14"/>
        <v>4.9375766578971234</v>
      </c>
      <c r="K96" s="7">
        <f t="shared" si="15"/>
        <v>-91.14</v>
      </c>
      <c r="L96" s="7">
        <f t="shared" si="16"/>
        <v>9.6312421093743392</v>
      </c>
      <c r="M96" s="7">
        <f t="shared" si="17"/>
        <v>266.66666666666663</v>
      </c>
      <c r="N96" s="7">
        <f t="shared" si="18"/>
        <v>268.33656677911802</v>
      </c>
      <c r="O96" s="7">
        <f t="shared" si="19"/>
        <v>8.1180577339371123</v>
      </c>
      <c r="P96" s="7">
        <f t="shared" si="20"/>
        <v>-1.1863973409688269</v>
      </c>
      <c r="Q96" s="7">
        <f t="shared" si="21"/>
        <v>6.9316603929682854</v>
      </c>
      <c r="R96">
        <f>SQRT(G96)</f>
        <v>9.6436507609929549</v>
      </c>
      <c r="S96" s="7">
        <f t="shared" si="22"/>
        <v>15.505682697226838</v>
      </c>
      <c r="T96">
        <f>$W$2*POWER(R96,3)+$X$2*POWER(R96,2)+$Y$2*R96+$Z$2</f>
        <v>15.527856024209656</v>
      </c>
      <c r="U96" s="7">
        <f t="shared" si="23"/>
        <v>2.2173326982818153E-2</v>
      </c>
    </row>
    <row r="97" spans="7:21" x14ac:dyDescent="0.35">
      <c r="G97">
        <v>94</v>
      </c>
      <c r="H97" s="7">
        <f t="shared" si="12"/>
        <v>0.17088750000000003</v>
      </c>
      <c r="I97" s="7">
        <f t="shared" si="13"/>
        <v>0</v>
      </c>
      <c r="J97" s="7">
        <f t="shared" si="14"/>
        <v>4.9375766578971234</v>
      </c>
      <c r="K97" s="7">
        <f t="shared" si="15"/>
        <v>-92.12</v>
      </c>
      <c r="L97" s="7">
        <f t="shared" si="16"/>
        <v>9.6312421093743392</v>
      </c>
      <c r="M97" s="7">
        <f t="shared" si="17"/>
        <v>269.53405017921148</v>
      </c>
      <c r="N97" s="7">
        <f t="shared" si="18"/>
        <v>271.18629420695777</v>
      </c>
      <c r="O97" s="7">
        <f t="shared" si="19"/>
        <v>8.1468721955084682</v>
      </c>
      <c r="P97" s="7">
        <f t="shared" si="20"/>
        <v>-1.1822012028965283</v>
      </c>
      <c r="Q97" s="7">
        <f t="shared" si="21"/>
        <v>6.9646709926119401</v>
      </c>
      <c r="R97">
        <f>SQRT(G97)</f>
        <v>9.6953597148326587</v>
      </c>
      <c r="S97" s="7">
        <f t="shared" si="22"/>
        <v>15.579525305592208</v>
      </c>
      <c r="T97">
        <f>$W$2*POWER(R97,3)+$X$2*POWER(R97,2)+$Y$2*R97+$Z$2</f>
        <v>15.605273800704969</v>
      </c>
      <c r="U97" s="7">
        <f t="shared" si="23"/>
        <v>2.574849511276156E-2</v>
      </c>
    </row>
    <row r="98" spans="7:21" x14ac:dyDescent="0.35">
      <c r="G98">
        <v>95</v>
      </c>
      <c r="H98" s="7">
        <f t="shared" si="12"/>
        <v>0.17088750000000003</v>
      </c>
      <c r="I98" s="7">
        <f t="shared" si="13"/>
        <v>0</v>
      </c>
      <c r="J98" s="7">
        <f t="shared" si="14"/>
        <v>4.9375766578971234</v>
      </c>
      <c r="K98" s="7">
        <f t="shared" si="15"/>
        <v>-93.1</v>
      </c>
      <c r="L98" s="7">
        <f t="shared" si="16"/>
        <v>9.6312421093743392</v>
      </c>
      <c r="M98" s="7">
        <f t="shared" si="17"/>
        <v>272.40143369175621</v>
      </c>
      <c r="N98" s="7">
        <f t="shared" si="18"/>
        <v>274.0363899868359</v>
      </c>
      <c r="O98" s="7">
        <f t="shared" si="19"/>
        <v>8.1754860970473562</v>
      </c>
      <c r="P98" s="7">
        <f t="shared" si="20"/>
        <v>-1.1780635420385304</v>
      </c>
      <c r="Q98" s="7">
        <f t="shared" si="21"/>
        <v>6.9974225550088258</v>
      </c>
      <c r="R98">
        <f>SQRT(G98)</f>
        <v>9.7467943448089631</v>
      </c>
      <c r="S98" s="7">
        <f t="shared" si="22"/>
        <v>15.652788464139284</v>
      </c>
      <c r="T98">
        <f>$W$2*POWER(R98,3)+$X$2*POWER(R98,2)+$Y$2*R98+$Z$2</f>
        <v>15.682037535898074</v>
      </c>
      <c r="U98" s="7">
        <f t="shared" si="23"/>
        <v>2.9249071758789214E-2</v>
      </c>
    </row>
    <row r="99" spans="7:21" x14ac:dyDescent="0.35">
      <c r="G99">
        <v>96</v>
      </c>
      <c r="H99" s="7">
        <f t="shared" si="12"/>
        <v>0.17088750000000003</v>
      </c>
      <c r="I99" s="7">
        <f t="shared" si="13"/>
        <v>0</v>
      </c>
      <c r="J99" s="7">
        <f t="shared" si="14"/>
        <v>4.9375766578971234</v>
      </c>
      <c r="K99" s="7">
        <f t="shared" si="15"/>
        <v>-94.08</v>
      </c>
      <c r="L99" s="7">
        <f t="shared" si="16"/>
        <v>9.6312421093743392</v>
      </c>
      <c r="M99" s="7">
        <f t="shared" si="17"/>
        <v>275.268817204301</v>
      </c>
      <c r="N99" s="7">
        <f t="shared" si="18"/>
        <v>276.88684274401311</v>
      </c>
      <c r="O99" s="7">
        <f t="shared" si="19"/>
        <v>8.2039028612613727</v>
      </c>
      <c r="P99" s="7">
        <f t="shared" si="20"/>
        <v>-1.1739829532664117</v>
      </c>
      <c r="Q99" s="7">
        <f t="shared" si="21"/>
        <v>7.0299199079949606</v>
      </c>
      <c r="R99">
        <f>SQRT(G99)</f>
        <v>9.7979589711327115</v>
      </c>
      <c r="S99" s="7">
        <f t="shared" si="22"/>
        <v>15.725482972429672</v>
      </c>
      <c r="T99">
        <f>$W$2*POWER(R99,3)+$X$2*POWER(R99,2)+$Y$2*R99+$Z$2</f>
        <v>15.758156151727386</v>
      </c>
      <c r="U99" s="7">
        <f t="shared" si="23"/>
        <v>3.2673179297713517E-2</v>
      </c>
    </row>
    <row r="100" spans="7:21" x14ac:dyDescent="0.35">
      <c r="G100">
        <v>97</v>
      </c>
      <c r="H100" s="7">
        <f t="shared" si="12"/>
        <v>0.17088750000000003</v>
      </c>
      <c r="I100" s="7">
        <f t="shared" si="13"/>
        <v>0</v>
      </c>
      <c r="J100" s="7">
        <f t="shared" si="14"/>
        <v>4.9375766578971234</v>
      </c>
      <c r="K100" s="7">
        <f t="shared" si="15"/>
        <v>-95.06</v>
      </c>
      <c r="L100" s="7">
        <f t="shared" si="16"/>
        <v>9.6312421093743392</v>
      </c>
      <c r="M100" s="7">
        <f t="shared" si="17"/>
        <v>278.13620071684585</v>
      </c>
      <c r="N100" s="7">
        <f t="shared" si="18"/>
        <v>279.73764156597611</v>
      </c>
      <c r="O100" s="7">
        <f t="shared" si="19"/>
        <v>8.2321258191930209</v>
      </c>
      <c r="P100" s="7">
        <f t="shared" si="20"/>
        <v>-1.1699580789836013</v>
      </c>
      <c r="Q100" s="7">
        <f t="shared" si="21"/>
        <v>7.0621677402094196</v>
      </c>
      <c r="R100">
        <f>SQRT(G100)</f>
        <v>9.8488578017961039</v>
      </c>
      <c r="S100" s="7">
        <f t="shared" si="22"/>
        <v>15.797619318650277</v>
      </c>
      <c r="T100">
        <f>$W$2*POWER(R100,3)+$X$2*POWER(R100,2)+$Y$2*R100+$Z$2</f>
        <v>15.833638345542012</v>
      </c>
      <c r="U100" s="7">
        <f t="shared" si="23"/>
        <v>3.601902689173464E-2</v>
      </c>
    </row>
    <row r="101" spans="7:21" x14ac:dyDescent="0.35">
      <c r="G101">
        <v>98</v>
      </c>
      <c r="H101" s="7">
        <f t="shared" si="12"/>
        <v>0.17088750000000003</v>
      </c>
      <c r="I101" s="7">
        <f t="shared" si="13"/>
        <v>0</v>
      </c>
      <c r="J101" s="7">
        <f t="shared" si="14"/>
        <v>4.9375766578971234</v>
      </c>
      <c r="K101" s="7">
        <f t="shared" si="15"/>
        <v>-96.039999999999992</v>
      </c>
      <c r="L101" s="7">
        <f t="shared" si="16"/>
        <v>9.6312421093743392</v>
      </c>
      <c r="M101" s="7">
        <f t="shared" si="17"/>
        <v>281.00358422939064</v>
      </c>
      <c r="N101" s="7">
        <f t="shared" si="18"/>
        <v>282.58877597926141</v>
      </c>
      <c r="O101" s="7">
        <f t="shared" si="19"/>
        <v>8.2601582135302358</v>
      </c>
      <c r="P101" s="7">
        <f t="shared" si="20"/>
        <v>-1.165987607065232</v>
      </c>
      <c r="Q101" s="7">
        <f t="shared" si="21"/>
        <v>7.0941706064650036</v>
      </c>
      <c r="R101">
        <f>SQRT(G101)</f>
        <v>9.8994949366116654</v>
      </c>
      <c r="S101" s="7">
        <f t="shared" si="22"/>
        <v>15.869207691627157</v>
      </c>
      <c r="T101">
        <f>$W$2*POWER(R101,3)+$X$2*POWER(R101,2)+$Y$2*R101+$Z$2</f>
        <v>15.9084925980747</v>
      </c>
      <c r="U101" s="7">
        <f t="shared" si="23"/>
        <v>3.9284906447543122E-2</v>
      </c>
    </row>
    <row r="102" spans="7:21" x14ac:dyDescent="0.35">
      <c r="G102">
        <v>99</v>
      </c>
      <c r="H102" s="7">
        <f t="shared" si="12"/>
        <v>0.17088750000000003</v>
      </c>
      <c r="I102" s="7">
        <f t="shared" si="13"/>
        <v>0</v>
      </c>
      <c r="J102" s="7">
        <f t="shared" si="14"/>
        <v>4.9375766578971234</v>
      </c>
      <c r="K102" s="7">
        <f t="shared" si="15"/>
        <v>-97.02</v>
      </c>
      <c r="L102" s="7">
        <f t="shared" si="16"/>
        <v>9.6312421093743392</v>
      </c>
      <c r="M102" s="7">
        <f t="shared" si="17"/>
        <v>283.87096774193537</v>
      </c>
      <c r="N102" s="7">
        <f t="shared" si="18"/>
        <v>285.44023592765592</v>
      </c>
      <c r="O102" s="7">
        <f t="shared" si="19"/>
        <v>8.2880032017676957</v>
      </c>
      <c r="P102" s="7">
        <f t="shared" si="20"/>
        <v>-1.162070268906289</v>
      </c>
      <c r="Q102" s="7">
        <f t="shared" si="21"/>
        <v>7.1259329328614065</v>
      </c>
      <c r="R102">
        <f>SQRT(G102)</f>
        <v>9.9498743710661994</v>
      </c>
      <c r="S102" s="7">
        <f t="shared" si="22"/>
        <v>15.940257992263346</v>
      </c>
      <c r="T102">
        <f>$W$2*POWER(R102,3)+$X$2*POWER(R102,2)+$Y$2*R102+$Z$2</f>
        <v>15.982727181052388</v>
      </c>
      <c r="U102" s="7">
        <f t="shared" si="23"/>
        <v>4.2469188789041823E-2</v>
      </c>
    </row>
    <row r="103" spans="7:21" x14ac:dyDescent="0.35">
      <c r="G103">
        <v>100</v>
      </c>
      <c r="H103" s="7">
        <f t="shared" si="12"/>
        <v>0.17088750000000003</v>
      </c>
      <c r="I103" s="7">
        <f t="shared" si="13"/>
        <v>0</v>
      </c>
      <c r="J103" s="7">
        <f t="shared" si="14"/>
        <v>4.9375766578971234</v>
      </c>
      <c r="K103" s="7">
        <f t="shared" si="15"/>
        <v>-98</v>
      </c>
      <c r="L103" s="7">
        <f t="shared" si="16"/>
        <v>9.6312421093743392</v>
      </c>
      <c r="M103" s="7">
        <f t="shared" si="17"/>
        <v>286.73835125448022</v>
      </c>
      <c r="N103" s="7">
        <f t="shared" si="18"/>
        <v>288.29201175167975</v>
      </c>
      <c r="O103" s="7">
        <f t="shared" si="19"/>
        <v>8.315663859226941</v>
      </c>
      <c r="P103" s="7">
        <f t="shared" si="20"/>
        <v>-1.1582048375714156</v>
      </c>
      <c r="Q103" s="7">
        <f t="shared" si="21"/>
        <v>7.1574590216555256</v>
      </c>
      <c r="R103">
        <f>SQRT(G103)</f>
        <v>10</v>
      </c>
      <c r="S103" s="7">
        <f t="shared" si="22"/>
        <v>16.01077984443344</v>
      </c>
      <c r="T103">
        <f>$W$2*POWER(R103,3)+$X$2*POWER(R103,2)+$Y$2*R103+$Z$2</f>
        <v>16.056350164464341</v>
      </c>
      <c r="U103" s="7">
        <f t="shared" si="23"/>
        <v>4.5570320030901001E-2</v>
      </c>
    </row>
    <row r="104" spans="7:21" x14ac:dyDescent="0.35">
      <c r="G104">
        <v>101</v>
      </c>
      <c r="H104" s="7">
        <f t="shared" si="12"/>
        <v>0.17088750000000003</v>
      </c>
      <c r="I104" s="7">
        <f t="shared" si="13"/>
        <v>0</v>
      </c>
      <c r="J104" s="7">
        <f t="shared" si="14"/>
        <v>4.9375766578971234</v>
      </c>
      <c r="K104" s="7">
        <f t="shared" si="15"/>
        <v>-98.98</v>
      </c>
      <c r="L104" s="7">
        <f t="shared" si="16"/>
        <v>9.6312421093743392</v>
      </c>
      <c r="M104" s="7">
        <f t="shared" si="17"/>
        <v>289.60573476702507</v>
      </c>
      <c r="N104" s="7">
        <f t="shared" si="18"/>
        <v>291.14409416926429</v>
      </c>
      <c r="O104" s="7">
        <f t="shared" si="19"/>
        <v>8.3431431819428177</v>
      </c>
      <c r="P104" s="7">
        <f t="shared" si="20"/>
        <v>-1.1543901260401961</v>
      </c>
      <c r="Q104" s="7">
        <f t="shared" si="21"/>
        <v>7.1887530559026214</v>
      </c>
      <c r="R104">
        <f>SQRT(G104)</f>
        <v>10.04987562112089</v>
      </c>
      <c r="S104" s="7">
        <f t="shared" si="22"/>
        <v>16.080782605365563</v>
      </c>
      <c r="T104">
        <f>$W$2*POWER(R104,3)+$X$2*POWER(R104,2)+$Y$2*R104+$Z$2</f>
        <v>16.129369423506603</v>
      </c>
      <c r="U104" s="7">
        <f t="shared" si="23"/>
        <v>4.8586818141039601E-2</v>
      </c>
    </row>
    <row r="105" spans="7:21" x14ac:dyDescent="0.35">
      <c r="G105">
        <v>102</v>
      </c>
      <c r="H105" s="7">
        <f t="shared" si="12"/>
        <v>0.17088750000000003</v>
      </c>
      <c r="I105" s="7">
        <f t="shared" si="13"/>
        <v>0</v>
      </c>
      <c r="J105" s="7">
        <f t="shared" si="14"/>
        <v>4.9375766578971234</v>
      </c>
      <c r="K105" s="7">
        <f t="shared" si="15"/>
        <v>-99.96</v>
      </c>
      <c r="L105" s="7">
        <f t="shared" si="16"/>
        <v>9.6312421093743392</v>
      </c>
      <c r="M105" s="7">
        <f t="shared" si="17"/>
        <v>292.47311827956986</v>
      </c>
      <c r="N105" s="7">
        <f t="shared" si="18"/>
        <v>293.99647425754654</v>
      </c>
      <c r="O105" s="7">
        <f t="shared" si="19"/>
        <v>8.3704440894232626</v>
      </c>
      <c r="P105" s="7">
        <f t="shared" si="20"/>
        <v>-1.1506249855421935</v>
      </c>
      <c r="Q105" s="7">
        <f t="shared" si="21"/>
        <v>7.2198191038810693</v>
      </c>
      <c r="R105">
        <f>SQRT(G105)</f>
        <v>10.099504938362077</v>
      </c>
      <c r="S105" s="7">
        <f t="shared" si="22"/>
        <v>16.150275375539255</v>
      </c>
      <c r="T105">
        <f>$W$2*POWER(R105,3)+$X$2*POWER(R105,2)+$Y$2*R105+$Z$2</f>
        <v>16.201792645220209</v>
      </c>
      <c r="U105" s="7">
        <f t="shared" si="23"/>
        <v>5.1517269680953603E-2</v>
      </c>
    </row>
    <row r="106" spans="7:21" x14ac:dyDescent="0.35">
      <c r="G106">
        <v>103</v>
      </c>
      <c r="H106" s="7">
        <f t="shared" si="12"/>
        <v>0.17088750000000003</v>
      </c>
      <c r="I106" s="7">
        <f t="shared" si="13"/>
        <v>0</v>
      </c>
      <c r="J106" s="7">
        <f t="shared" si="14"/>
        <v>4.9375766578971234</v>
      </c>
      <c r="K106" s="7">
        <f t="shared" si="15"/>
        <v>-100.94</v>
      </c>
      <c r="L106" s="7">
        <f t="shared" si="16"/>
        <v>9.6312421093743392</v>
      </c>
      <c r="M106" s="7">
        <f t="shared" si="17"/>
        <v>295.34050179211459</v>
      </c>
      <c r="N106" s="7">
        <f t="shared" si="18"/>
        <v>296.8491434357037</v>
      </c>
      <c r="O106" s="7">
        <f t="shared" si="19"/>
        <v>8.3975694272890582</v>
      </c>
      <c r="P106" s="7">
        <f t="shared" si="20"/>
        <v>-1.1469083039761789</v>
      </c>
      <c r="Q106" s="7">
        <f t="shared" si="21"/>
        <v>7.250661123312879</v>
      </c>
      <c r="R106">
        <f>SQRT(G106)</f>
        <v>10.148891565092219</v>
      </c>
      <c r="S106" s="7">
        <f t="shared" si="22"/>
        <v>16.219267008126518</v>
      </c>
      <c r="T106">
        <f>$W$2*POWER(R106,3)+$X$2*POWER(R106,2)+$Y$2*R106+$Z$2</f>
        <v>16.273627334839581</v>
      </c>
      <c r="U106" s="7">
        <f t="shared" si="23"/>
        <v>5.436032671306279E-2</v>
      </c>
    </row>
    <row r="107" spans="7:21" x14ac:dyDescent="0.35">
      <c r="G107">
        <v>104</v>
      </c>
      <c r="H107" s="7">
        <f t="shared" si="12"/>
        <v>0.17088750000000003</v>
      </c>
      <c r="I107" s="7">
        <f t="shared" si="13"/>
        <v>0</v>
      </c>
      <c r="J107" s="7">
        <f t="shared" si="14"/>
        <v>4.9375766578971234</v>
      </c>
      <c r="K107" s="7">
        <f t="shared" si="15"/>
        <v>-101.92</v>
      </c>
      <c r="L107" s="7">
        <f t="shared" si="16"/>
        <v>9.6312421093743392</v>
      </c>
      <c r="M107" s="7">
        <f t="shared" si="17"/>
        <v>298.20788530465944</v>
      </c>
      <c r="N107" s="7">
        <f t="shared" si="18"/>
        <v>299.70209344876099</v>
      </c>
      <c r="O107" s="7">
        <f t="shared" si="19"/>
        <v>8.4245219697998195</v>
      </c>
      <c r="P107" s="7">
        <f t="shared" si="20"/>
        <v>-1.1432390044088367</v>
      </c>
      <c r="Q107" s="7">
        <f t="shared" si="21"/>
        <v>7.2812829653909823</v>
      </c>
      <c r="R107">
        <f>SQRT(G107)</f>
        <v>10.198039027185569</v>
      </c>
      <c r="S107" s="7">
        <f t="shared" si="22"/>
        <v>16.287766118000587</v>
      </c>
      <c r="T107">
        <f>$W$2*POWER(R107,3)+$X$2*POWER(R107,2)+$Y$2*R107+$Z$2</f>
        <v>16.344880821866472</v>
      </c>
      <c r="U107" s="7">
        <f t="shared" si="23"/>
        <v>5.7114703865885019E-2</v>
      </c>
    </row>
    <row r="108" spans="7:21" x14ac:dyDescent="0.35">
      <c r="G108">
        <v>105</v>
      </c>
      <c r="H108" s="7">
        <f t="shared" si="12"/>
        <v>0.17088750000000003</v>
      </c>
      <c r="I108" s="7">
        <f t="shared" si="13"/>
        <v>0</v>
      </c>
      <c r="J108" s="7">
        <f t="shared" si="14"/>
        <v>4.9375766578971234</v>
      </c>
      <c r="K108" s="7">
        <f t="shared" si="15"/>
        <v>-102.89999999999999</v>
      </c>
      <c r="L108" s="7">
        <f t="shared" si="16"/>
        <v>9.6312421093743392</v>
      </c>
      <c r="M108" s="7">
        <f t="shared" si="17"/>
        <v>301.07526881720423</v>
      </c>
      <c r="N108" s="7">
        <f t="shared" si="18"/>
        <v>302.55531635230727</v>
      </c>
      <c r="O108" s="7">
        <f t="shared" si="19"/>
        <v>8.4513044222719742</v>
      </c>
      <c r="P108" s="7">
        <f t="shared" si="20"/>
        <v>-1.1396160436479843</v>
      </c>
      <c r="Q108" s="7">
        <f t="shared" si="21"/>
        <v>7.3116883786239901</v>
      </c>
      <c r="R108">
        <f>SQRT(G108)</f>
        <v>10.246950765959598</v>
      </c>
      <c r="S108" s="7">
        <f t="shared" si="22"/>
        <v>16.355781090336414</v>
      </c>
      <c r="T108">
        <f>$W$2*POWER(R108,3)+$X$2*POWER(R108,2)+$Y$2*R108+$Z$2</f>
        <v>16.41556026588383</v>
      </c>
      <c r="U108" s="7">
        <f t="shared" si="23"/>
        <v>5.977917554741552E-2</v>
      </c>
    </row>
    <row r="109" spans="7:21" x14ac:dyDescent="0.35">
      <c r="G109">
        <v>106</v>
      </c>
      <c r="H109" s="7">
        <f t="shared" si="12"/>
        <v>0.17088750000000003</v>
      </c>
      <c r="I109" s="7">
        <f t="shared" si="13"/>
        <v>0</v>
      </c>
      <c r="J109" s="7">
        <f t="shared" si="14"/>
        <v>4.9375766578971234</v>
      </c>
      <c r="K109" s="7">
        <f t="shared" si="15"/>
        <v>-103.88</v>
      </c>
      <c r="L109" s="7">
        <f t="shared" si="16"/>
        <v>9.6312421093743392</v>
      </c>
      <c r="M109" s="7">
        <f t="shared" si="17"/>
        <v>303.94265232974908</v>
      </c>
      <c r="N109" s="7">
        <f t="shared" si="18"/>
        <v>305.40880449806235</v>
      </c>
      <c r="O109" s="7">
        <f t="shared" si="19"/>
        <v>8.4779194233943471</v>
      </c>
      <c r="P109" s="7">
        <f t="shared" si="20"/>
        <v>-1.1360384108862187</v>
      </c>
      <c r="Q109" s="7">
        <f t="shared" si="21"/>
        <v>7.3418810125081286</v>
      </c>
      <c r="R109">
        <f>SQRT(G109)</f>
        <v>10.295630140987001</v>
      </c>
      <c r="S109" s="7">
        <f t="shared" si="22"/>
        <v>16.423320088824553</v>
      </c>
      <c r="T109">
        <f>$W$2*POWER(R109,3)+$X$2*POWER(R109,2)+$Y$2*R109+$Z$2</f>
        <v>16.485672662123136</v>
      </c>
      <c r="U109" s="7">
        <f t="shared" si="23"/>
        <v>6.235257329858257E-2</v>
      </c>
    </row>
    <row r="110" spans="7:21" x14ac:dyDescent="0.35">
      <c r="G110">
        <v>107</v>
      </c>
      <c r="H110" s="7">
        <f t="shared" si="12"/>
        <v>0.17088750000000003</v>
      </c>
      <c r="I110" s="7">
        <f t="shared" si="13"/>
        <v>0</v>
      </c>
      <c r="J110" s="7">
        <f t="shared" si="14"/>
        <v>4.9375766578971234</v>
      </c>
      <c r="K110" s="7">
        <f t="shared" si="15"/>
        <v>-104.86</v>
      </c>
      <c r="L110" s="7">
        <f t="shared" si="16"/>
        <v>9.6312421093743392</v>
      </c>
      <c r="M110" s="7">
        <f t="shared" si="17"/>
        <v>306.81003584229381</v>
      </c>
      <c r="N110" s="7">
        <f t="shared" si="18"/>
        <v>308.26255052023845</v>
      </c>
      <c r="O110" s="7">
        <f t="shared" si="19"/>
        <v>8.504369547446414</v>
      </c>
      <c r="P110" s="7">
        <f t="shared" si="20"/>
        <v>-1.1325051264107253</v>
      </c>
      <c r="Q110" s="7">
        <f t="shared" si="21"/>
        <v>7.3718644210356885</v>
      </c>
      <c r="R110">
        <f>SQRT(G110)</f>
        <v>10.344080432788601</v>
      </c>
      <c r="S110" s="7">
        <f t="shared" si="22"/>
        <v>16.490391063519347</v>
      </c>
      <c r="T110">
        <f>$W$2*POWER(R110,3)+$X$2*POWER(R110,2)+$Y$2*R110+$Z$2</f>
        <v>16.555224846797898</v>
      </c>
      <c r="U110" s="7">
        <f t="shared" si="23"/>
        <v>6.4833783278551493E-2</v>
      </c>
    </row>
    <row r="111" spans="7:21" x14ac:dyDescent="0.35">
      <c r="G111">
        <v>108</v>
      </c>
      <c r="H111" s="7">
        <f t="shared" si="12"/>
        <v>0.17088750000000003</v>
      </c>
      <c r="I111" s="7">
        <f t="shared" si="13"/>
        <v>0</v>
      </c>
      <c r="J111" s="7">
        <f t="shared" si="14"/>
        <v>4.9375766578971234</v>
      </c>
      <c r="K111" s="7">
        <f t="shared" si="15"/>
        <v>-105.84</v>
      </c>
      <c r="L111" s="7">
        <f t="shared" si="16"/>
        <v>9.6312421093743392</v>
      </c>
      <c r="M111" s="7">
        <f t="shared" si="17"/>
        <v>309.67741935483866</v>
      </c>
      <c r="N111" s="7">
        <f t="shared" si="18"/>
        <v>311.11654732264816</v>
      </c>
      <c r="O111" s="7">
        <f t="shared" si="19"/>
        <v>8.5306573064241853</v>
      </c>
      <c r="P111" s="7">
        <f t="shared" si="20"/>
        <v>-1.1290152403756035</v>
      </c>
      <c r="Q111" s="7">
        <f t="shared" si="21"/>
        <v>7.4016420660485815</v>
      </c>
      <c r="R111">
        <f>SQRT(G111)</f>
        <v>10.392304845413264</v>
      </c>
      <c r="S111" s="7">
        <f t="shared" si="22"/>
        <v>16.557001758340601</v>
      </c>
      <c r="T111">
        <f>$W$2*POWER(R111,3)+$X$2*POWER(R111,2)+$Y$2*R111+$Z$2</f>
        <v>16.624223502215226</v>
      </c>
      <c r="U111" s="7">
        <f t="shared" si="23"/>
        <v>6.7221743874625872E-2</v>
      </c>
    </row>
    <row r="112" spans="7:21" x14ac:dyDescent="0.35">
      <c r="G112">
        <v>109</v>
      </c>
      <c r="H112" s="7">
        <f t="shared" si="12"/>
        <v>0.17088750000000003</v>
      </c>
      <c r="I112" s="7">
        <f t="shared" si="13"/>
        <v>0</v>
      </c>
      <c r="J112" s="7">
        <f t="shared" si="14"/>
        <v>4.9375766578971234</v>
      </c>
      <c r="K112" s="7">
        <f t="shared" si="15"/>
        <v>-106.82</v>
      </c>
      <c r="L112" s="7">
        <f t="shared" si="16"/>
        <v>9.6312421093743392</v>
      </c>
      <c r="M112" s="7">
        <f t="shared" si="17"/>
        <v>312.54480286738345</v>
      </c>
      <c r="N112" s="7">
        <f t="shared" si="18"/>
        <v>313.97078806650876</v>
      </c>
      <c r="O112" s="7">
        <f t="shared" si="19"/>
        <v>8.5567851520782909</v>
      </c>
      <c r="P112" s="7">
        <f t="shared" si="20"/>
        <v>-1.1255678316330253</v>
      </c>
      <c r="Q112" s="7">
        <f t="shared" si="21"/>
        <v>7.4312173204452652</v>
      </c>
      <c r="R112">
        <f>SQRT(G112)</f>
        <v>10.440306508910551</v>
      </c>
      <c r="S112" s="7">
        <f t="shared" si="22"/>
        <v>16.623159718247283</v>
      </c>
      <c r="T112">
        <f>$W$2*POWER(R112,3)+$X$2*POWER(R112,2)+$Y$2*R112+$Z$2</f>
        <v>16.692675161676714</v>
      </c>
      <c r="U112" s="7">
        <f t="shared" si="23"/>
        <v>6.9515443429430945E-2</v>
      </c>
    </row>
    <row r="113" spans="7:21" x14ac:dyDescent="0.35">
      <c r="G113">
        <v>110</v>
      </c>
      <c r="H113" s="7">
        <f t="shared" si="12"/>
        <v>0.17088750000000003</v>
      </c>
      <c r="I113" s="7">
        <f t="shared" si="13"/>
        <v>0</v>
      </c>
      <c r="J113" s="7">
        <f t="shared" si="14"/>
        <v>4.9375766578971234</v>
      </c>
      <c r="K113" s="7">
        <f t="shared" si="15"/>
        <v>-107.8</v>
      </c>
      <c r="L113" s="7">
        <f t="shared" si="16"/>
        <v>9.6312421093743392</v>
      </c>
      <c r="M113" s="7">
        <f t="shared" si="17"/>
        <v>315.41218637992824</v>
      </c>
      <c r="N113" s="7">
        <f t="shared" si="18"/>
        <v>316.82526615890271</v>
      </c>
      <c r="O113" s="7">
        <f t="shared" si="19"/>
        <v>8.5827554778685418</v>
      </c>
      <c r="P113" s="7">
        <f t="shared" si="20"/>
        <v>-1.1221620066200666</v>
      </c>
      <c r="Q113" s="7">
        <f t="shared" si="21"/>
        <v>7.4605934712484752</v>
      </c>
      <c r="R113">
        <f>SQRT(G113)</f>
        <v>10.488088481701515</v>
      </c>
      <c r="S113" s="7">
        <f t="shared" si="22"/>
        <v>16.688872296099845</v>
      </c>
      <c r="T113">
        <f>$W$2*POWER(R113,3)+$X$2*POWER(R113,2)+$Y$2*R113+$Z$2</f>
        <v>16.760586214179153</v>
      </c>
      <c r="U113" s="7">
        <f t="shared" si="23"/>
        <v>7.1713918079307604E-2</v>
      </c>
    </row>
    <row r="114" spans="7:21" x14ac:dyDescent="0.35">
      <c r="G114">
        <v>111</v>
      </c>
      <c r="H114" s="7">
        <f t="shared" si="12"/>
        <v>0.17088750000000003</v>
      </c>
      <c r="I114" s="7">
        <f t="shared" si="13"/>
        <v>0</v>
      </c>
      <c r="J114" s="7">
        <f t="shared" si="14"/>
        <v>4.9375766578971234</v>
      </c>
      <c r="K114" s="7">
        <f t="shared" si="15"/>
        <v>-108.78</v>
      </c>
      <c r="L114" s="7">
        <f t="shared" si="16"/>
        <v>9.6312421093743392</v>
      </c>
      <c r="M114" s="7">
        <f t="shared" si="17"/>
        <v>318.27956989247303</v>
      </c>
      <c r="N114" s="7">
        <f t="shared" si="18"/>
        <v>319.6799752418512</v>
      </c>
      <c r="O114" s="7">
        <f t="shared" si="19"/>
        <v>8.6085706208391546</v>
      </c>
      <c r="P114" s="7">
        <f t="shared" si="20"/>
        <v>-1.1187968982980296</v>
      </c>
      <c r="Q114" s="7">
        <f t="shared" si="21"/>
        <v>7.4897737225411252</v>
      </c>
      <c r="R114">
        <f>SQRT(G114)</f>
        <v>10.535653752852738</v>
      </c>
      <c r="S114" s="7">
        <f t="shared" si="22"/>
        <v>16.754146659227644</v>
      </c>
      <c r="T114">
        <f>$W$2*POWER(R114,3)+$X$2*POWER(R114,2)+$Y$2*R114+$Z$2</f>
        <v>16.827962908925059</v>
      </c>
      <c r="U114" s="7">
        <f t="shared" si="23"/>
        <v>7.3816249697415515E-2</v>
      </c>
    </row>
    <row r="115" spans="7:21" x14ac:dyDescent="0.35">
      <c r="G115">
        <v>112</v>
      </c>
      <c r="H115" s="7">
        <f t="shared" si="12"/>
        <v>0.17088750000000003</v>
      </c>
      <c r="I115" s="7">
        <f t="shared" si="13"/>
        <v>0</v>
      </c>
      <c r="J115" s="7">
        <f t="shared" si="14"/>
        <v>4.9375766578971234</v>
      </c>
      <c r="K115" s="7">
        <f t="shared" si="15"/>
        <v>-109.75999999999999</v>
      </c>
      <c r="L115" s="7">
        <f t="shared" si="16"/>
        <v>9.6312421093743392</v>
      </c>
      <c r="M115" s="7">
        <f t="shared" si="17"/>
        <v>321.14695340501783</v>
      </c>
      <c r="N115" s="7">
        <f t="shared" si="18"/>
        <v>322.53490918196383</v>
      </c>
      <c r="O115" s="7">
        <f t="shared" si="19"/>
        <v>8.6342328634183882</v>
      </c>
      <c r="P115" s="7">
        <f t="shared" si="20"/>
        <v>-1.1154716651412233</v>
      </c>
      <c r="Q115" s="7">
        <f t="shared" si="21"/>
        <v>7.5187611982771649</v>
      </c>
      <c r="R115">
        <f>SQRT(G115)</f>
        <v>10.583005244258363</v>
      </c>
      <c r="S115" s="7">
        <f t="shared" si="22"/>
        <v>16.818989795716636</v>
      </c>
      <c r="T115">
        <f>$W$2*POWER(R115,3)+$X$2*POWER(R115,2)+$Y$2*R115+$Z$2</f>
        <v>16.894811359652305</v>
      </c>
      <c r="U115" s="7">
        <f t="shared" si="23"/>
        <v>7.582156393566919E-2</v>
      </c>
    </row>
    <row r="116" spans="7:21" x14ac:dyDescent="0.35">
      <c r="G116">
        <v>113</v>
      </c>
      <c r="H116" s="7">
        <f t="shared" si="12"/>
        <v>0.17088750000000003</v>
      </c>
      <c r="I116" s="7">
        <f t="shared" si="13"/>
        <v>0</v>
      </c>
      <c r="J116" s="7">
        <f t="shared" si="14"/>
        <v>4.9375766578971234</v>
      </c>
      <c r="K116" s="7">
        <f t="shared" si="15"/>
        <v>-110.74</v>
      </c>
      <c r="L116" s="7">
        <f t="shared" si="16"/>
        <v>9.6312421093743392</v>
      </c>
      <c r="M116" s="7">
        <f t="shared" si="17"/>
        <v>324.01433691756267</v>
      </c>
      <c r="N116" s="7">
        <f t="shared" si="18"/>
        <v>325.39006206063021</v>
      </c>
      <c r="O116" s="7">
        <f t="shared" si="19"/>
        <v>8.6597444351462709</v>
      </c>
      <c r="P116" s="7">
        <f t="shared" si="20"/>
        <v>-1.1121854901728061</v>
      </c>
      <c r="Q116" s="7">
        <f t="shared" si="21"/>
        <v>7.5475589449734652</v>
      </c>
      <c r="R116">
        <f>SQRT(G116)</f>
        <v>10.63014581273465</v>
      </c>
      <c r="S116" s="7">
        <f t="shared" si="22"/>
        <v>16.883408520430979</v>
      </c>
      <c r="T116">
        <f>$W$2*POWER(R116,3)+$X$2*POWER(R116,2)+$Y$2*R116+$Z$2</f>
        <v>16.961137548791708</v>
      </c>
      <c r="U116" s="7">
        <f t="shared" si="23"/>
        <v>7.7729028360728591E-2</v>
      </c>
    </row>
    <row r="117" spans="7:21" x14ac:dyDescent="0.35">
      <c r="G117">
        <v>114</v>
      </c>
      <c r="H117" s="7">
        <f t="shared" si="12"/>
        <v>0.17088750000000003</v>
      </c>
      <c r="I117" s="7">
        <f t="shared" si="13"/>
        <v>0</v>
      </c>
      <c r="J117" s="7">
        <f t="shared" si="14"/>
        <v>4.9375766578971234</v>
      </c>
      <c r="K117" s="7">
        <f t="shared" si="15"/>
        <v>-111.72</v>
      </c>
      <c r="L117" s="7">
        <f t="shared" si="16"/>
        <v>9.6312421093743392</v>
      </c>
      <c r="M117" s="7">
        <f t="shared" si="17"/>
        <v>326.88172043010746</v>
      </c>
      <c r="N117" s="7">
        <f t="shared" si="18"/>
        <v>328.24542816471927</v>
      </c>
      <c r="O117" s="7">
        <f t="shared" si="19"/>
        <v>8.6851075143338949</v>
      </c>
      <c r="P117" s="7">
        <f t="shared" si="20"/>
        <v>-1.1089375800447969</v>
      </c>
      <c r="Q117" s="7">
        <f t="shared" si="21"/>
        <v>7.5761699342890978</v>
      </c>
      <c r="R117">
        <f>SQRT(G117)</f>
        <v>10.677078252031311</v>
      </c>
      <c r="S117" s="7">
        <f t="shared" si="22"/>
        <v>16.947409480782699</v>
      </c>
      <c r="T117">
        <f>$W$2*POWER(R117,3)+$X$2*POWER(R117,2)+$Y$2*R117+$Z$2</f>
        <v>17.026947331460867</v>
      </c>
      <c r="U117" s="7">
        <f t="shared" si="23"/>
        <v>7.9537850678168098E-2</v>
      </c>
    </row>
    <row r="118" spans="7:21" x14ac:dyDescent="0.35">
      <c r="G118">
        <v>115</v>
      </c>
      <c r="H118" s="7">
        <f t="shared" si="12"/>
        <v>0.17088750000000003</v>
      </c>
      <c r="I118" s="7">
        <f t="shared" si="13"/>
        <v>0</v>
      </c>
      <c r="J118" s="7">
        <f t="shared" si="14"/>
        <v>4.9375766578971234</v>
      </c>
      <c r="K118" s="7">
        <f t="shared" si="15"/>
        <v>-112.7</v>
      </c>
      <c r="L118" s="7">
        <f t="shared" si="16"/>
        <v>9.6312421093743392</v>
      </c>
      <c r="M118" s="7">
        <f t="shared" si="17"/>
        <v>329.74910394265225</v>
      </c>
      <c r="N118" s="7">
        <f t="shared" si="18"/>
        <v>331.10100197775762</v>
      </c>
      <c r="O118" s="7">
        <f t="shared" si="19"/>
        <v>8.710324229657429</v>
      </c>
      <c r="P118" s="7">
        <f t="shared" si="20"/>
        <v>-1.1057271641601347</v>
      </c>
      <c r="Q118" s="7">
        <f t="shared" si="21"/>
        <v>7.6045970654972948</v>
      </c>
      <c r="R118">
        <f>SQRT(G118)</f>
        <v>10.723805294763608</v>
      </c>
      <c r="S118" s="7">
        <f t="shared" si="22"/>
        <v>17.010999162261307</v>
      </c>
      <c r="T118">
        <f>$W$2*POWER(R118,3)+$X$2*POWER(R118,2)+$Y$2*R118+$Z$2</f>
        <v>17.092246439302123</v>
      </c>
      <c r="U118" s="7">
        <f t="shared" si="23"/>
        <v>8.1247277040816357E-2</v>
      </c>
    </row>
    <row r="119" spans="7:21" x14ac:dyDescent="0.35">
      <c r="G119">
        <v>116</v>
      </c>
      <c r="H119" s="7">
        <f t="shared" si="12"/>
        <v>0.17088750000000003</v>
      </c>
      <c r="I119" s="7">
        <f t="shared" si="13"/>
        <v>0</v>
      </c>
      <c r="J119" s="7">
        <f t="shared" si="14"/>
        <v>4.9375766578971234</v>
      </c>
      <c r="K119" s="7">
        <f t="shared" si="15"/>
        <v>-113.67999999999999</v>
      </c>
      <c r="L119" s="7">
        <f t="shared" si="16"/>
        <v>9.6312421093743392</v>
      </c>
      <c r="M119" s="7">
        <f t="shared" si="17"/>
        <v>332.61648745519705</v>
      </c>
      <c r="N119" s="7">
        <f t="shared" si="18"/>
        <v>333.95677817155655</v>
      </c>
      <c r="O119" s="7">
        <f t="shared" si="19"/>
        <v>8.735396661689979</v>
      </c>
      <c r="P119" s="7">
        <f t="shared" si="20"/>
        <v>-1.1025534938342609</v>
      </c>
      <c r="Q119" s="7">
        <f t="shared" si="21"/>
        <v>7.632843167855718</v>
      </c>
      <c r="R119">
        <f>SQRT(G119)</f>
        <v>10.770329614269007</v>
      </c>
      <c r="S119" s="7">
        <f t="shared" si="22"/>
        <v>17.074183893735949</v>
      </c>
      <c r="T119">
        <f>$W$2*POWER(R119,3)+$X$2*POWER(R119,2)+$Y$2*R119+$Z$2</f>
        <v>17.157040484171969</v>
      </c>
      <c r="U119" s="7">
        <f t="shared" si="23"/>
        <v>8.2856590436019673E-2</v>
      </c>
    </row>
    <row r="120" spans="7:21" x14ac:dyDescent="0.35">
      <c r="G120">
        <v>117</v>
      </c>
      <c r="H120" s="7">
        <f t="shared" si="12"/>
        <v>0.17088750000000003</v>
      </c>
      <c r="I120" s="7">
        <f t="shared" si="13"/>
        <v>0</v>
      </c>
      <c r="J120" s="7">
        <f t="shared" si="14"/>
        <v>4.9375766578971234</v>
      </c>
      <c r="K120" s="7">
        <f t="shared" si="15"/>
        <v>-114.66</v>
      </c>
      <c r="L120" s="7">
        <f t="shared" si="16"/>
        <v>9.6312421093743392</v>
      </c>
      <c r="M120" s="7">
        <f t="shared" si="17"/>
        <v>335.48387096774189</v>
      </c>
      <c r="N120" s="7">
        <f t="shared" si="18"/>
        <v>336.81275159826333</v>
      </c>
      <c r="O120" s="7">
        <f t="shared" si="19"/>
        <v>8.7603268443742071</v>
      </c>
      <c r="P120" s="7">
        <f t="shared" si="20"/>
        <v>-1.099415841494477</v>
      </c>
      <c r="Q120" s="7">
        <f t="shared" si="21"/>
        <v>7.6609110028797298</v>
      </c>
      <c r="R120">
        <f>SQRT(G120)</f>
        <v>10.816653826391969</v>
      </c>
      <c r="S120" s="7">
        <f t="shared" si="22"/>
        <v>17.136969852540556</v>
      </c>
      <c r="T120">
        <f>$W$2*POWER(R120,3)+$X$2*POWER(R120,2)+$Y$2*R120+$Z$2</f>
        <v>17.221334961688967</v>
      </c>
      <c r="U120" s="7">
        <f t="shared" si="23"/>
        <v>8.4365109148411221E-2</v>
      </c>
    </row>
    <row r="121" spans="7:21" x14ac:dyDescent="0.35">
      <c r="G121">
        <v>118</v>
      </c>
      <c r="H121" s="7">
        <f t="shared" si="12"/>
        <v>0.17088750000000003</v>
      </c>
      <c r="I121" s="7">
        <f t="shared" si="13"/>
        <v>0</v>
      </c>
      <c r="J121" s="7">
        <f t="shared" si="14"/>
        <v>4.9375766578971234</v>
      </c>
      <c r="K121" s="7">
        <f t="shared" si="15"/>
        <v>-115.64</v>
      </c>
      <c r="L121" s="7">
        <f t="shared" si="16"/>
        <v>9.6312421093743392</v>
      </c>
      <c r="M121" s="7">
        <f t="shared" si="17"/>
        <v>338.35125448028668</v>
      </c>
      <c r="N121" s="7">
        <f t="shared" si="18"/>
        <v>339.66891728281036</v>
      </c>
      <c r="O121" s="7">
        <f t="shared" si="19"/>
        <v>8.7851167664383727</v>
      </c>
      <c r="P121" s="7">
        <f t="shared" si="20"/>
        <v>-1.0963134999148076</v>
      </c>
      <c r="Q121" s="7">
        <f t="shared" si="21"/>
        <v>7.688803266523565</v>
      </c>
      <c r="R121">
        <f>SQRT(G121)</f>
        <v>10.862780491200215</v>
      </c>
      <c r="S121" s="7">
        <f t="shared" si="22"/>
        <v>17.199363069353002</v>
      </c>
      <c r="T121">
        <f>$W$2*POWER(R121,3)+$X$2*POWER(R121,2)+$Y$2*R121+$Z$2</f>
        <v>17.285135254646722</v>
      </c>
      <c r="U121" s="7">
        <f t="shared" si="23"/>
        <v>8.5772185293720327E-2</v>
      </c>
    </row>
    <row r="122" spans="7:21" x14ac:dyDescent="0.35">
      <c r="G122">
        <v>119</v>
      </c>
      <c r="H122" s="7">
        <f t="shared" si="12"/>
        <v>0.17088750000000003</v>
      </c>
      <c r="I122" s="7">
        <f t="shared" si="13"/>
        <v>0</v>
      </c>
      <c r="J122" s="7">
        <f t="shared" si="14"/>
        <v>4.9375766578971234</v>
      </c>
      <c r="K122" s="7">
        <f t="shared" si="15"/>
        <v>-116.62</v>
      </c>
      <c r="L122" s="7">
        <f t="shared" si="16"/>
        <v>9.6312421093743392</v>
      </c>
      <c r="M122" s="7">
        <f t="shared" si="17"/>
        <v>341.21863799283148</v>
      </c>
      <c r="N122" s="7">
        <f t="shared" si="18"/>
        <v>342.52527041574018</v>
      </c>
      <c r="O122" s="7">
        <f t="shared" si="19"/>
        <v>8.8097683727585014</v>
      </c>
      <c r="P122" s="7">
        <f t="shared" si="20"/>
        <v>-1.0932457814845649</v>
      </c>
      <c r="Q122" s="7">
        <f t="shared" si="21"/>
        <v>7.7165225912739368</v>
      </c>
      <c r="R122">
        <f>SQRT(G122)</f>
        <v>10.908712114635714</v>
      </c>
      <c r="S122" s="7">
        <f t="shared" si="22"/>
        <v>17.26136943287835</v>
      </c>
      <c r="T122">
        <f>$W$2*POWER(R122,3)+$X$2*POWER(R122,2)+$Y$2*R122+$Z$2</f>
        <v>17.34844663629821</v>
      </c>
      <c r="U122" s="7">
        <f t="shared" si="23"/>
        <v>8.7077203419859472E-2</v>
      </c>
    </row>
    <row r="123" spans="7:21" x14ac:dyDescent="0.35">
      <c r="G123">
        <v>120</v>
      </c>
      <c r="H123" s="7">
        <f t="shared" si="12"/>
        <v>0.17088750000000003</v>
      </c>
      <c r="I123" s="7">
        <f t="shared" si="13"/>
        <v>0</v>
      </c>
      <c r="J123" s="7">
        <f t="shared" si="14"/>
        <v>4.9375766578971234</v>
      </c>
      <c r="K123" s="7">
        <f t="shared" si="15"/>
        <v>-117.6</v>
      </c>
      <c r="L123" s="7">
        <f t="shared" si="16"/>
        <v>9.6312421093743392</v>
      </c>
      <c r="M123" s="7">
        <f t="shared" si="17"/>
        <v>344.08602150537627</v>
      </c>
      <c r="N123" s="7">
        <f t="shared" si="18"/>
        <v>345.38180634638417</v>
      </c>
      <c r="O123" s="7">
        <f t="shared" si="19"/>
        <v>8.8342835656690362</v>
      </c>
      <c r="P123" s="7">
        <f t="shared" si="20"/>
        <v>-1.0902120175089678</v>
      </c>
      <c r="Q123" s="7">
        <f t="shared" si="21"/>
        <v>7.7440715481600684</v>
      </c>
      <c r="R123">
        <f>SQRT(G123)</f>
        <v>10.954451150103322</v>
      </c>
      <c r="S123" s="7">
        <f t="shared" si="22"/>
        <v>17.32299469434518</v>
      </c>
      <c r="T123">
        <f>$W$2*POWER(R123,3)+$X$2*POWER(R123,2)+$Y$2*R123+$Z$2</f>
        <v>17.411274273517261</v>
      </c>
      <c r="U123" s="7">
        <f t="shared" si="23"/>
        <v>8.8279579172080958E-2</v>
      </c>
    </row>
    <row r="124" spans="7:21" x14ac:dyDescent="0.35">
      <c r="G124">
        <v>121</v>
      </c>
      <c r="H124" s="7">
        <f t="shared" si="12"/>
        <v>0.17088750000000003</v>
      </c>
      <c r="I124" s="7">
        <f t="shared" si="13"/>
        <v>0</v>
      </c>
      <c r="J124" s="7">
        <f t="shared" si="14"/>
        <v>4.9375766578971234</v>
      </c>
      <c r="K124" s="7">
        <f t="shared" si="15"/>
        <v>-118.58</v>
      </c>
      <c r="L124" s="7">
        <f t="shared" si="16"/>
        <v>9.6312421093743392</v>
      </c>
      <c r="M124" s="7">
        <f t="shared" si="17"/>
        <v>346.95340501792106</v>
      </c>
      <c r="N124" s="7">
        <f t="shared" si="18"/>
        <v>348.23852057637527</v>
      </c>
      <c r="O124" s="7">
        <f t="shared" si="19"/>
        <v>8.8586642062243612</v>
      </c>
      <c r="P124" s="7">
        <f t="shared" si="20"/>
        <v>-1.0872115575401551</v>
      </c>
      <c r="Q124" s="7">
        <f t="shared" si="21"/>
        <v>7.7714526486842059</v>
      </c>
      <c r="R124">
        <f>SQRT(G124)</f>
        <v>11</v>
      </c>
      <c r="S124" s="7">
        <f t="shared" si="22"/>
        <v>17.384244471824012</v>
      </c>
      <c r="T124">
        <f>$W$2*POWER(R124,3)+$X$2*POWER(R124,2)+$Y$2*R124+$Z$2</f>
        <v>17.4736232298429</v>
      </c>
      <c r="U124" s="7">
        <f t="shared" si="23"/>
        <v>8.9378758018888504E-2</v>
      </c>
    </row>
    <row r="125" spans="7:21" x14ac:dyDescent="0.35">
      <c r="G125">
        <v>122</v>
      </c>
      <c r="H125" s="7">
        <f t="shared" si="12"/>
        <v>0.17088750000000003</v>
      </c>
      <c r="I125" s="7">
        <f t="shared" si="13"/>
        <v>0</v>
      </c>
      <c r="J125" s="7">
        <f t="shared" si="14"/>
        <v>4.9375766578971234</v>
      </c>
      <c r="K125" s="7">
        <f t="shared" si="15"/>
        <v>-119.56</v>
      </c>
      <c r="L125" s="7">
        <f t="shared" si="16"/>
        <v>9.6312421093743392</v>
      </c>
      <c r="M125" s="7">
        <f t="shared" si="17"/>
        <v>349.8207885304659</v>
      </c>
      <c r="N125" s="7">
        <f t="shared" si="18"/>
        <v>351.09540875347528</v>
      </c>
      <c r="O125" s="7">
        <f t="shared" si="19"/>
        <v>8.8829121154133759</v>
      </c>
      <c r="P125" s="7">
        <f t="shared" si="20"/>
        <v>-1.0842437687368818</v>
      </c>
      <c r="Q125" s="7">
        <f t="shared" si="21"/>
        <v>7.7986683466764939</v>
      </c>
      <c r="R125">
        <f>SQRT(G125)</f>
        <v>11.045361017187261</v>
      </c>
      <c r="S125" s="7">
        <f t="shared" si="22"/>
        <v>17.445124254376552</v>
      </c>
      <c r="T125">
        <f>$W$2*POWER(R125,3)+$X$2*POWER(R125,2)+$Y$2*R125+$Z$2</f>
        <v>17.535498468411753</v>
      </c>
      <c r="U125" s="7">
        <f t="shared" si="23"/>
        <v>9.0374214035200851E-2</v>
      </c>
    </row>
    <row r="126" spans="7:21" x14ac:dyDescent="0.35">
      <c r="G126">
        <v>123</v>
      </c>
      <c r="H126" s="7">
        <f t="shared" si="12"/>
        <v>0.17088750000000003</v>
      </c>
      <c r="I126" s="7">
        <f t="shared" si="13"/>
        <v>0</v>
      </c>
      <c r="J126" s="7">
        <f t="shared" si="14"/>
        <v>4.9375766578971234</v>
      </c>
      <c r="K126" s="7">
        <f t="shared" si="15"/>
        <v>-120.53999999999999</v>
      </c>
      <c r="L126" s="7">
        <f t="shared" si="16"/>
        <v>9.6312421093743392</v>
      </c>
      <c r="M126" s="7">
        <f t="shared" si="17"/>
        <v>352.68817204301064</v>
      </c>
      <c r="N126" s="7">
        <f t="shared" si="18"/>
        <v>353.95246666569966</v>
      </c>
      <c r="O126" s="7">
        <f t="shared" si="19"/>
        <v>8.9070290753292465</v>
      </c>
      <c r="P126" s="7">
        <f t="shared" si="20"/>
        <v>-1.081308035251737</v>
      </c>
      <c r="Q126" s="7">
        <f t="shared" si="21"/>
        <v>7.825721040077509</v>
      </c>
      <c r="R126">
        <f>SQRT(G126)</f>
        <v>11.090536506409418</v>
      </c>
      <c r="S126" s="7">
        <f t="shared" si="22"/>
        <v>17.505639406043105</v>
      </c>
      <c r="T126">
        <f>$W$2*POWER(R126,3)+$X$2*POWER(R126,2)+$Y$2*R126+$Z$2</f>
        <v>17.596904854783507</v>
      </c>
      <c r="U126" s="7">
        <f t="shared" si="23"/>
        <v>9.1265448740401212E-2</v>
      </c>
    </row>
    <row r="127" spans="7:21" x14ac:dyDescent="0.35">
      <c r="G127">
        <v>124</v>
      </c>
      <c r="H127" s="7">
        <f t="shared" si="12"/>
        <v>0.17088750000000003</v>
      </c>
      <c r="I127" s="7">
        <f t="shared" si="13"/>
        <v>0</v>
      </c>
      <c r="J127" s="7">
        <f t="shared" si="14"/>
        <v>4.9375766578971234</v>
      </c>
      <c r="K127" s="7">
        <f t="shared" si="15"/>
        <v>-121.52</v>
      </c>
      <c r="L127" s="7">
        <f t="shared" si="16"/>
        <v>9.6312421093743392</v>
      </c>
      <c r="M127" s="7">
        <f t="shared" si="17"/>
        <v>355.55555555555549</v>
      </c>
      <c r="N127" s="7">
        <f t="shared" si="18"/>
        <v>356.80969023572311</v>
      </c>
      <c r="O127" s="7">
        <f t="shared" si="19"/>
        <v>8.9310168302962367</v>
      </c>
      <c r="P127" s="7">
        <f t="shared" si="20"/>
        <v>-1.0784037576441299</v>
      </c>
      <c r="Q127" s="7">
        <f t="shared" si="21"/>
        <v>7.8526130726521064</v>
      </c>
      <c r="R127">
        <f>SQRT(G127)</f>
        <v>11.135528725660043</v>
      </c>
      <c r="S127" s="7">
        <f t="shared" si="22"/>
        <v>17.565795169676331</v>
      </c>
      <c r="T127">
        <f>$W$2*POWER(R127,3)+$X$2*POWER(R127,2)+$Y$2*R127+$Z$2</f>
        <v>17.657847159664257</v>
      </c>
      <c r="U127" s="7">
        <f t="shared" si="23"/>
        <v>9.2051989987925964E-2</v>
      </c>
    </row>
    <row r="128" spans="7:21" x14ac:dyDescent="0.35">
      <c r="G128">
        <v>125</v>
      </c>
      <c r="H128" s="7">
        <f t="shared" si="12"/>
        <v>0.17088750000000003</v>
      </c>
      <c r="I128" s="7">
        <f t="shared" si="13"/>
        <v>0</v>
      </c>
      <c r="J128" s="7">
        <f t="shared" si="14"/>
        <v>4.9375766578971234</v>
      </c>
      <c r="K128" s="7">
        <f t="shared" si="15"/>
        <v>-122.5</v>
      </c>
      <c r="L128" s="7">
        <f t="shared" si="16"/>
        <v>9.6312421093743392</v>
      </c>
      <c r="M128" s="7">
        <f t="shared" si="17"/>
        <v>358.42293906810028</v>
      </c>
      <c r="N128" s="7">
        <f t="shared" si="18"/>
        <v>359.66707551554964</v>
      </c>
      <c r="O128" s="7">
        <f t="shared" si="19"/>
        <v>8.9548770879556141</v>
      </c>
      <c r="P128" s="7">
        <f t="shared" si="20"/>
        <v>-1.0755303523181223</v>
      </c>
      <c r="Q128" s="7">
        <f t="shared" si="21"/>
        <v>7.8793467356374922</v>
      </c>
      <c r="R128">
        <f>SQRT(G128)</f>
        <v>11.180339887498949</v>
      </c>
      <c r="S128" s="7">
        <f t="shared" si="22"/>
        <v>17.625596670627893</v>
      </c>
      <c r="T128">
        <f>$W$2*POWER(R128,3)+$X$2*POWER(R128,2)+$Y$2*R128+$Z$2</f>
        <v>17.718330061532154</v>
      </c>
      <c r="U128" s="7">
        <f t="shared" si="23"/>
        <v>9.2733390904260915E-2</v>
      </c>
    </row>
    <row r="129" spans="7:21" x14ac:dyDescent="0.35">
      <c r="G129">
        <v>126</v>
      </c>
      <c r="H129" s="7">
        <f t="shared" si="12"/>
        <v>0.17088750000000003</v>
      </c>
      <c r="I129" s="7">
        <f t="shared" si="13"/>
        <v>0</v>
      </c>
      <c r="J129" s="7">
        <f t="shared" si="14"/>
        <v>4.9375766578971234</v>
      </c>
      <c r="K129" s="7">
        <f t="shared" si="15"/>
        <v>-123.48</v>
      </c>
      <c r="L129" s="7">
        <f t="shared" si="16"/>
        <v>9.6312421093743392</v>
      </c>
      <c r="M129" s="7">
        <f t="shared" si="17"/>
        <v>361.29032258064512</v>
      </c>
      <c r="N129" s="7">
        <f t="shared" si="18"/>
        <v>362.52461868143462</v>
      </c>
      <c r="O129" s="7">
        <f t="shared" si="19"/>
        <v>8.978611520312322</v>
      </c>
      <c r="P129" s="7">
        <f t="shared" si="20"/>
        <v>-1.0726872509836967</v>
      </c>
      <c r="Q129" s="7">
        <f t="shared" si="21"/>
        <v>7.9059242693286258</v>
      </c>
      <c r="R129">
        <f>SQRT(G129)</f>
        <v>11.224972160321824</v>
      </c>
      <c r="S129" s="7">
        <f t="shared" si="22"/>
        <v>17.685048920294886</v>
      </c>
      <c r="T129">
        <f>$W$2*POWER(R129,3)+$X$2*POWER(R129,2)+$Y$2*R129+$Z$2</f>
        <v>17.778358149169602</v>
      </c>
      <c r="U129" s="7">
        <f t="shared" si="23"/>
        <v>9.3309228874716155E-2</v>
      </c>
    </row>
    <row r="130" spans="7:21" x14ac:dyDescent="0.35">
      <c r="G130">
        <v>127</v>
      </c>
      <c r="H130" s="7">
        <f t="shared" si="12"/>
        <v>0.17088750000000003</v>
      </c>
      <c r="I130" s="7">
        <f t="shared" si="13"/>
        <v>0</v>
      </c>
      <c r="J130" s="7">
        <f t="shared" si="14"/>
        <v>4.9375766578971234</v>
      </c>
      <c r="K130" s="7">
        <f t="shared" si="15"/>
        <v>-124.46</v>
      </c>
      <c r="L130" s="7">
        <f t="shared" si="16"/>
        <v>9.6312421093743392</v>
      </c>
      <c r="M130" s="7">
        <f t="shared" si="17"/>
        <v>364.15770609318986</v>
      </c>
      <c r="N130" s="7">
        <f t="shared" si="18"/>
        <v>365.38231602904239</v>
      </c>
      <c r="O130" s="7">
        <f t="shared" si="19"/>
        <v>9.0022217647441298</v>
      </c>
      <c r="P130" s="7">
        <f t="shared" si="20"/>
        <v>-1.0698739001402631</v>
      </c>
      <c r="Q130" s="7">
        <f t="shared" si="21"/>
        <v>7.9323478646038668</v>
      </c>
      <c r="R130">
        <f>SQRT(G130)</f>
        <v>11.269427669584644</v>
      </c>
      <c r="S130" s="7">
        <f t="shared" si="22"/>
        <v>17.74415681953263</v>
      </c>
      <c r="T130">
        <f>$W$2*POWER(R130,3)+$X$2*POWER(R130,2)+$Y$2*R130+$Z$2</f>
        <v>17.837935924106148</v>
      </c>
      <c r="U130" s="7">
        <f t="shared" si="23"/>
        <v>9.3779104573517458E-2</v>
      </c>
    </row>
    <row r="131" spans="7:21" x14ac:dyDescent="0.35">
      <c r="G131">
        <v>128</v>
      </c>
      <c r="H131" s="7">
        <f t="shared" si="12"/>
        <v>0.17088750000000003</v>
      </c>
      <c r="I131" s="7">
        <f t="shared" si="13"/>
        <v>0</v>
      </c>
      <c r="J131" s="7">
        <f t="shared" si="14"/>
        <v>4.9375766578971234</v>
      </c>
      <c r="K131" s="7">
        <f t="shared" si="15"/>
        <v>-125.44</v>
      </c>
      <c r="L131" s="7">
        <f t="shared" si="16"/>
        <v>9.6312421093743392</v>
      </c>
      <c r="M131" s="7">
        <f t="shared" si="17"/>
        <v>367.02508960573471</v>
      </c>
      <c r="N131" s="7">
        <f t="shared" si="18"/>
        <v>368.24016396882962</v>
      </c>
      <c r="O131" s="7">
        <f t="shared" si="19"/>
        <v>9.0257094249749361</v>
      </c>
      <c r="P131" s="7">
        <f t="shared" si="20"/>
        <v>-1.0670897605814536</v>
      </c>
      <c r="Q131" s="7">
        <f t="shared" si="21"/>
        <v>7.958619664393483</v>
      </c>
      <c r="R131">
        <f>SQRT(G131)</f>
        <v>11.313708498984761</v>
      </c>
      <c r="S131" s="7">
        <f t="shared" si="22"/>
        <v>17.802925161939609</v>
      </c>
      <c r="T131">
        <f>$W$2*POWER(R131,3)+$X$2*POWER(R131,2)+$Y$2*R131+$Z$2</f>
        <v>17.897067802975823</v>
      </c>
      <c r="U131" s="7">
        <f t="shared" si="23"/>
        <v>9.4142641036214059E-2</v>
      </c>
    </row>
    <row r="132" spans="7:21" x14ac:dyDescent="0.35">
      <c r="G132">
        <v>129</v>
      </c>
      <c r="H132" s="7">
        <f t="shared" ref="H132:H195" si="24">0.5*$C$3*$C$4*$C$5</f>
        <v>0.17088750000000003</v>
      </c>
      <c r="I132" s="7">
        <f t="shared" ref="I132:I195" si="25">$C$16*$C$3*$C$4*$C$5</f>
        <v>0</v>
      </c>
      <c r="J132" s="7">
        <f t="shared" ref="J132:J195" si="26">$C$20*$C$12*(SIN($C$18)+$C$7*COS($C$18)) +0.5*$C$3*$C$4*$C$5*POWER($C$16,2)</f>
        <v>4.9375766578971234</v>
      </c>
      <c r="K132" s="7">
        <f t="shared" ref="K132:K195" si="27">($C$15/100-1)*G132</f>
        <v>-126.42</v>
      </c>
      <c r="L132" s="7">
        <f t="shared" ref="L132:L195" si="28">(3*H132*J132-POWER(I132,2))/(9*POWER(H132,2))</f>
        <v>9.6312421093743392</v>
      </c>
      <c r="M132" s="7">
        <f t="shared" ref="M132:M195" si="29">(9*H132*I132*J132-27*POWER(H132,2)*K132-2*POWER(I132,3))/(54*POWER(H132,3))</f>
        <v>369.8924731182795</v>
      </c>
      <c r="N132" s="7">
        <f t="shared" ref="N132:N195" si="30">SQRT(POWER(L132,3)+POWER(M132,2))</f>
        <v>371.09815902163956</v>
      </c>
      <c r="O132" s="7">
        <f t="shared" ref="O132:O195" si="31">POWER(M132+N132,1/3)</f>
        <v>9.0490760720136816</v>
      </c>
      <c r="P132" s="7">
        <f t="shared" ref="P132:P195" si="32">POWER(M132-N132,1/3)</f>
        <v>-1.0643343069201481</v>
      </c>
      <c r="Q132" s="7">
        <f t="shared" ref="Q132:Q195" si="33">O132+P132-I132/(3*H132)</f>
        <v>7.9847417650935331</v>
      </c>
      <c r="R132">
        <f>SQRT(G132)</f>
        <v>11.357816691600547</v>
      </c>
      <c r="S132" s="7">
        <f t="shared" ref="S132:S195" si="34">CONVERT(Q132,"m/s","mph")</f>
        <v>17.861358637020253</v>
      </c>
      <c r="T132">
        <f>$W$2*POWER(R132,3)+$X$2*POWER(R132,2)+$Y$2*R132+$Z$2</f>
        <v>17.955758119792545</v>
      </c>
      <c r="U132" s="7">
        <f t="shared" ref="U132:U195" si="35">T132-S132</f>
        <v>9.4399482772292487E-2</v>
      </c>
    </row>
    <row r="133" spans="7:21" x14ac:dyDescent="0.35">
      <c r="G133">
        <v>130</v>
      </c>
      <c r="H133" s="7">
        <f t="shared" si="24"/>
        <v>0.17088750000000003</v>
      </c>
      <c r="I133" s="7">
        <f t="shared" si="25"/>
        <v>0</v>
      </c>
      <c r="J133" s="7">
        <f t="shared" si="26"/>
        <v>4.9375766578971234</v>
      </c>
      <c r="K133" s="7">
        <f t="shared" si="27"/>
        <v>-127.39999999999999</v>
      </c>
      <c r="L133" s="7">
        <f t="shared" si="28"/>
        <v>9.6312421093743392</v>
      </c>
      <c r="M133" s="7">
        <f t="shared" si="29"/>
        <v>372.75985663082429</v>
      </c>
      <c r="N133" s="7">
        <f t="shared" si="30"/>
        <v>373.95629781449816</v>
      </c>
      <c r="O133" s="7">
        <f t="shared" si="31"/>
        <v>9.0723232450603213</v>
      </c>
      <c r="P133" s="7">
        <f t="shared" si="32"/>
        <v>-1.0616070271325893</v>
      </c>
      <c r="Q133" s="7">
        <f t="shared" si="33"/>
        <v>8.0107162179277314</v>
      </c>
      <c r="R133">
        <f>SQRT(G133)</f>
        <v>11.401754250991379</v>
      </c>
      <c r="S133" s="7">
        <f t="shared" si="34"/>
        <v>17.919461833231324</v>
      </c>
      <c r="T133">
        <f>$W$2*POWER(R133,3)+$X$2*POWER(R133,2)+$Y$2*R133+$Z$2</f>
        <v>18.014011128147189</v>
      </c>
      <c r="U133" s="7">
        <f t="shared" si="35"/>
        <v>9.4549294915864834E-2</v>
      </c>
    </row>
    <row r="134" spans="7:21" x14ac:dyDescent="0.35">
      <c r="G134">
        <v>131</v>
      </c>
      <c r="H134" s="7">
        <f t="shared" si="24"/>
        <v>0.17088750000000003</v>
      </c>
      <c r="I134" s="7">
        <f t="shared" si="25"/>
        <v>0</v>
      </c>
      <c r="J134" s="7">
        <f t="shared" si="26"/>
        <v>4.9375766578971234</v>
      </c>
      <c r="K134" s="7">
        <f t="shared" si="27"/>
        <v>-128.38</v>
      </c>
      <c r="L134" s="7">
        <f t="shared" si="28"/>
        <v>9.6312421093743392</v>
      </c>
      <c r="M134" s="7">
        <f t="shared" si="29"/>
        <v>375.62724014336908</v>
      </c>
      <c r="N134" s="7">
        <f t="shared" si="30"/>
        <v>376.81457707660036</v>
      </c>
      <c r="O134" s="7">
        <f t="shared" si="31"/>
        <v>9.0954524523803268</v>
      </c>
      <c r="P134" s="7">
        <f t="shared" si="32"/>
        <v>-1.0589074221210091</v>
      </c>
      <c r="Q134" s="7">
        <f t="shared" si="33"/>
        <v>8.0365450302593171</v>
      </c>
      <c r="R134">
        <f>SQRT(G134)</f>
        <v>11.445523142259598</v>
      </c>
      <c r="S134" s="7">
        <f t="shared" si="34"/>
        <v>17.977239240916511</v>
      </c>
      <c r="T134">
        <f>$W$2*POWER(R134,3)+$X$2*POWER(R134,2)+$Y$2*R134+$Z$2</f>
        <v>18.071831003329457</v>
      </c>
      <c r="U134" s="7">
        <f t="shared" si="35"/>
        <v>9.4591762412946423E-2</v>
      </c>
    </row>
    <row r="135" spans="7:21" x14ac:dyDescent="0.35">
      <c r="G135">
        <v>132</v>
      </c>
      <c r="H135" s="7">
        <f t="shared" si="24"/>
        <v>0.17088750000000003</v>
      </c>
      <c r="I135" s="7">
        <f t="shared" si="25"/>
        <v>0</v>
      </c>
      <c r="J135" s="7">
        <f t="shared" si="26"/>
        <v>4.9375766578971234</v>
      </c>
      <c r="K135" s="7">
        <f t="shared" si="27"/>
        <v>-129.35999999999999</v>
      </c>
      <c r="L135" s="7">
        <f t="shared" si="28"/>
        <v>9.6312421093743392</v>
      </c>
      <c r="M135" s="7">
        <f t="shared" si="29"/>
        <v>378.49462365591387</v>
      </c>
      <c r="N135" s="7">
        <f t="shared" si="30"/>
        <v>379.67299363547681</v>
      </c>
      <c r="O135" s="7">
        <f t="shared" si="31"/>
        <v>9.1184651721489178</v>
      </c>
      <c r="P135" s="7">
        <f t="shared" si="32"/>
        <v>-1.0562350052936096</v>
      </c>
      <c r="Q135" s="7">
        <f t="shared" si="33"/>
        <v>8.0622301668553078</v>
      </c>
      <c r="R135">
        <f>SQRT(G135)</f>
        <v>11.489125293076057</v>
      </c>
      <c r="S135" s="7">
        <f t="shared" si="34"/>
        <v>18.034695255134459</v>
      </c>
      <c r="T135">
        <f>$W$2*POWER(R135,3)+$X$2*POWER(R135,2)+$Y$2*R135+$Z$2</f>
        <v>18.129221844377749</v>
      </c>
      <c r="U135" s="7">
        <f t="shared" si="35"/>
        <v>9.4526589243290715E-2</v>
      </c>
    </row>
    <row r="136" spans="7:21" x14ac:dyDescent="0.35">
      <c r="G136">
        <v>133</v>
      </c>
      <c r="H136" s="7">
        <f t="shared" si="24"/>
        <v>0.17088750000000003</v>
      </c>
      <c r="I136" s="7">
        <f t="shared" si="25"/>
        <v>0</v>
      </c>
      <c r="J136" s="7">
        <f t="shared" si="26"/>
        <v>4.9375766578971234</v>
      </c>
      <c r="K136" s="7">
        <f t="shared" si="27"/>
        <v>-130.34</v>
      </c>
      <c r="L136" s="7">
        <f t="shared" si="28"/>
        <v>9.6312421093743392</v>
      </c>
      <c r="M136" s="7">
        <f t="shared" si="29"/>
        <v>381.36200716845872</v>
      </c>
      <c r="N136" s="7">
        <f t="shared" si="30"/>
        <v>382.53154441333135</v>
      </c>
      <c r="O136" s="7">
        <f t="shared" si="31"/>
        <v>9.1413628532663918</v>
      </c>
      <c r="P136" s="7">
        <f t="shared" si="32"/>
        <v>-1.0535893021610929</v>
      </c>
      <c r="Q136" s="7">
        <f t="shared" si="33"/>
        <v>8.0877735511052986</v>
      </c>
      <c r="R136">
        <f>SQRT(G136)</f>
        <v>11.532562594670797</v>
      </c>
      <c r="S136" s="7">
        <f t="shared" si="34"/>
        <v>18.091834178385152</v>
      </c>
      <c r="T136">
        <f>$W$2*POWER(R136,3)+$X$2*POWER(R136,2)+$Y$2*R136+$Z$2</f>
        <v>18.186187676060037</v>
      </c>
      <c r="U136" s="7">
        <f t="shared" si="35"/>
        <v>9.4353497674884323E-2</v>
      </c>
    </row>
    <row r="137" spans="7:21" x14ac:dyDescent="0.35">
      <c r="G137">
        <v>134</v>
      </c>
      <c r="H137" s="7">
        <f t="shared" si="24"/>
        <v>0.17088750000000003</v>
      </c>
      <c r="I137" s="7">
        <f t="shared" si="25"/>
        <v>0</v>
      </c>
      <c r="J137" s="7">
        <f t="shared" si="26"/>
        <v>4.9375766578971234</v>
      </c>
      <c r="K137" s="7">
        <f t="shared" si="27"/>
        <v>-131.32</v>
      </c>
      <c r="L137" s="7">
        <f t="shared" si="28"/>
        <v>9.6312421093743392</v>
      </c>
      <c r="M137" s="7">
        <f t="shared" si="29"/>
        <v>384.22939068100351</v>
      </c>
      <c r="N137" s="7">
        <f t="shared" si="30"/>
        <v>385.39022642354098</v>
      </c>
      <c r="O137" s="7">
        <f t="shared" si="31"/>
        <v>9.164146916145631</v>
      </c>
      <c r="P137" s="7">
        <f t="shared" si="32"/>
        <v>-1.0509698499492401</v>
      </c>
      <c r="Q137" s="7">
        <f t="shared" si="33"/>
        <v>8.1131770661963909</v>
      </c>
      <c r="R137">
        <f>SQRT(G137)</f>
        <v>11.575836902790225</v>
      </c>
      <c r="S137" s="7">
        <f t="shared" si="34"/>
        <v>18.148660223238171</v>
      </c>
      <c r="T137">
        <f>$W$2*POWER(R137,3)+$X$2*POWER(R137,2)+$Y$2*R137+$Z$2</f>
        <v>18.242732450788505</v>
      </c>
      <c r="U137" s="7">
        <f t="shared" si="35"/>
        <v>9.407222755033473E-2</v>
      </c>
    </row>
    <row r="138" spans="7:21" x14ac:dyDescent="0.35">
      <c r="G138">
        <v>135</v>
      </c>
      <c r="H138" s="7">
        <f t="shared" si="24"/>
        <v>0.17088750000000003</v>
      </c>
      <c r="I138" s="7">
        <f t="shared" si="25"/>
        <v>0</v>
      </c>
      <c r="J138" s="7">
        <f t="shared" si="26"/>
        <v>4.9375766578971234</v>
      </c>
      <c r="K138" s="7">
        <f t="shared" si="27"/>
        <v>-132.30000000000001</v>
      </c>
      <c r="L138" s="7">
        <f t="shared" si="28"/>
        <v>9.6312421093743392</v>
      </c>
      <c r="M138" s="7">
        <f t="shared" si="29"/>
        <v>387.09677419354836</v>
      </c>
      <c r="N138" s="7">
        <f t="shared" si="30"/>
        <v>388.24903676730986</v>
      </c>
      <c r="O138" s="7">
        <f t="shared" si="31"/>
        <v>9.1868187534729859</v>
      </c>
      <c r="P138" s="7">
        <f t="shared" si="32"/>
        <v>-1.0483761972264196</v>
      </c>
      <c r="Q138" s="7">
        <f t="shared" si="33"/>
        <v>8.1384425562465665</v>
      </c>
      <c r="R138">
        <f>SQRT(G138)</f>
        <v>11.61895003862225</v>
      </c>
      <c r="S138" s="7">
        <f t="shared" si="34"/>
        <v>18.205177514867945</v>
      </c>
      <c r="T138">
        <f>$W$2*POWER(R138,3)+$X$2*POWER(R138,2)+$Y$2*R138+$Z$2</f>
        <v>18.298860050470701</v>
      </c>
      <c r="U138" s="7">
        <f t="shared" si="35"/>
        <v>9.368253560275619E-2</v>
      </c>
    </row>
    <row r="139" spans="7:21" x14ac:dyDescent="0.35">
      <c r="G139">
        <v>136</v>
      </c>
      <c r="H139" s="7">
        <f t="shared" si="24"/>
        <v>0.17088750000000003</v>
      </c>
      <c r="I139" s="7">
        <f t="shared" si="25"/>
        <v>0</v>
      </c>
      <c r="J139" s="7">
        <f t="shared" si="26"/>
        <v>4.9375766578971234</v>
      </c>
      <c r="K139" s="7">
        <f t="shared" si="27"/>
        <v>-133.28</v>
      </c>
      <c r="L139" s="7">
        <f t="shared" si="28"/>
        <v>9.6312421093743392</v>
      </c>
      <c r="M139" s="7">
        <f t="shared" si="29"/>
        <v>389.96415770609309</v>
      </c>
      <c r="N139" s="7">
        <f t="shared" si="30"/>
        <v>391.10797263046885</v>
      </c>
      <c r="O139" s="7">
        <f t="shared" si="31"/>
        <v>9.2093797309436347</v>
      </c>
      <c r="P139" s="7">
        <f t="shared" si="32"/>
        <v>-1.0458079035456818</v>
      </c>
      <c r="Q139" s="7">
        <f t="shared" si="33"/>
        <v>8.1635718273979521</v>
      </c>
      <c r="R139">
        <f>SQRT(G139)</f>
        <v>11.661903789690601</v>
      </c>
      <c r="S139" s="7">
        <f t="shared" si="34"/>
        <v>18.261390093499354</v>
      </c>
      <c r="T139">
        <f>$W$2*POWER(R139,3)+$X$2*POWER(R139,2)+$Y$2*R139+$Z$2</f>
        <v>18.354574288299752</v>
      </c>
      <c r="U139" s="7">
        <f t="shared" si="35"/>
        <v>9.318419480039708E-2</v>
      </c>
    </row>
    <row r="140" spans="7:21" x14ac:dyDescent="0.35">
      <c r="G140">
        <v>137</v>
      </c>
      <c r="H140" s="7">
        <f t="shared" si="24"/>
        <v>0.17088750000000003</v>
      </c>
      <c r="I140" s="7">
        <f t="shared" si="25"/>
        <v>0</v>
      </c>
      <c r="J140" s="7">
        <f t="shared" si="26"/>
        <v>4.9375766578971234</v>
      </c>
      <c r="K140" s="7">
        <f t="shared" si="27"/>
        <v>-134.26</v>
      </c>
      <c r="L140" s="7">
        <f t="shared" si="28"/>
        <v>9.6312421093743392</v>
      </c>
      <c r="M140" s="7">
        <f t="shared" si="29"/>
        <v>392.83154121863788</v>
      </c>
      <c r="N140" s="7">
        <f t="shared" si="30"/>
        <v>393.9670312804148</v>
      </c>
      <c r="O140" s="7">
        <f t="shared" si="31"/>
        <v>9.2318311879723804</v>
      </c>
      <c r="P140" s="7">
        <f t="shared" si="32"/>
        <v>-1.0432645391005737</v>
      </c>
      <c r="Q140" s="7">
        <f t="shared" si="33"/>
        <v>8.1885666488718059</v>
      </c>
      <c r="R140">
        <f>SQRT(G140)</f>
        <v>11.704699910719626</v>
      </c>
      <c r="S140" s="7">
        <f t="shared" si="34"/>
        <v>18.31730191676764</v>
      </c>
      <c r="T140">
        <f>$W$2*POWER(R140,3)+$X$2*POWER(R140,2)+$Y$2*R140+$Z$2</f>
        <v>18.409878910486043</v>
      </c>
      <c r="U140" s="7">
        <f t="shared" si="35"/>
        <v>9.2576993718402889E-2</v>
      </c>
    </row>
    <row r="141" spans="7:21" x14ac:dyDescent="0.35">
      <c r="G141">
        <v>138</v>
      </c>
      <c r="H141" s="7">
        <f t="shared" si="24"/>
        <v>0.17088750000000003</v>
      </c>
      <c r="I141" s="7">
        <f t="shared" si="25"/>
        <v>0</v>
      </c>
      <c r="J141" s="7">
        <f t="shared" si="26"/>
        <v>4.9375766578971234</v>
      </c>
      <c r="K141" s="7">
        <f t="shared" si="27"/>
        <v>-135.24</v>
      </c>
      <c r="L141" s="7">
        <f t="shared" si="28"/>
        <v>9.6312421093743392</v>
      </c>
      <c r="M141" s="7">
        <f t="shared" si="29"/>
        <v>395.69892473118279</v>
      </c>
      <c r="N141" s="7">
        <f t="shared" si="30"/>
        <v>396.82621006318016</v>
      </c>
      <c r="O141" s="7">
        <f t="shared" si="31"/>
        <v>9.2541744383809128</v>
      </c>
      <c r="P141" s="7">
        <f t="shared" si="32"/>
        <v>-1.0407456843940039</v>
      </c>
      <c r="Q141" s="7">
        <f t="shared" si="33"/>
        <v>8.2134287539869089</v>
      </c>
      <c r="R141">
        <f>SQRT(G141)</f>
        <v>11.74734012447073</v>
      </c>
      <c r="S141" s="7">
        <f t="shared" si="34"/>
        <v>18.372916861996487</v>
      </c>
      <c r="T141">
        <f>$W$2*POWER(R141,3)+$X$2*POWER(R141,2)+$Y$2*R141+$Z$2</f>
        <v>18.464777597932784</v>
      </c>
      <c r="U141" s="7">
        <f t="shared" si="35"/>
        <v>9.1860735936297289E-2</v>
      </c>
    </row>
    <row r="142" spans="7:21" x14ac:dyDescent="0.35">
      <c r="G142">
        <v>139</v>
      </c>
      <c r="H142" s="7">
        <f t="shared" si="24"/>
        <v>0.17088750000000003</v>
      </c>
      <c r="I142" s="7">
        <f t="shared" si="25"/>
        <v>0</v>
      </c>
      <c r="J142" s="7">
        <f t="shared" si="26"/>
        <v>4.9375766578971234</v>
      </c>
      <c r="K142" s="7">
        <f t="shared" si="27"/>
        <v>-136.22</v>
      </c>
      <c r="L142" s="7">
        <f t="shared" si="28"/>
        <v>9.6312421093743392</v>
      </c>
      <c r="M142" s="7">
        <f t="shared" si="29"/>
        <v>398.56630824372752</v>
      </c>
      <c r="N142" s="7">
        <f t="shared" si="30"/>
        <v>399.68550640062864</v>
      </c>
      <c r="O142" s="7">
        <f t="shared" si="31"/>
        <v>9.2764107710624835</v>
      </c>
      <c r="P142" s="7">
        <f t="shared" si="32"/>
        <v>-1.0382509299198666</v>
      </c>
      <c r="Q142" s="7">
        <f t="shared" si="33"/>
        <v>8.2381598411426165</v>
      </c>
      <c r="R142">
        <f>SQRT(G142)</f>
        <v>11.789826122551595</v>
      </c>
      <c r="S142" s="7">
        <f t="shared" si="34"/>
        <v>18.428238728397048</v>
      </c>
      <c r="T142">
        <f>$W$2*POWER(R142,3)+$X$2*POWER(R142,2)+$Y$2*R142+$Z$2</f>
        <v>18.519273967857597</v>
      </c>
      <c r="U142" s="7">
        <f t="shared" si="35"/>
        <v>9.1035239460548922E-2</v>
      </c>
    </row>
    <row r="143" spans="7:21" x14ac:dyDescent="0.35">
      <c r="G143">
        <v>140</v>
      </c>
      <c r="H143" s="7">
        <f t="shared" si="24"/>
        <v>0.17088750000000003</v>
      </c>
      <c r="I143" s="7">
        <f t="shared" si="25"/>
        <v>0</v>
      </c>
      <c r="J143" s="7">
        <f t="shared" si="26"/>
        <v>4.9375766578971234</v>
      </c>
      <c r="K143" s="7">
        <f t="shared" si="27"/>
        <v>-137.19999999999999</v>
      </c>
      <c r="L143" s="7">
        <f t="shared" si="28"/>
        <v>9.6312421093743392</v>
      </c>
      <c r="M143" s="7">
        <f t="shared" si="29"/>
        <v>401.43369175627231</v>
      </c>
      <c r="N143" s="7">
        <f t="shared" si="30"/>
        <v>402.54491778777037</v>
      </c>
      <c r="O143" s="7">
        <f t="shared" si="31"/>
        <v>9.2985414506248372</v>
      </c>
      <c r="P143" s="7">
        <f t="shared" si="32"/>
        <v>-1.0357798758564623</v>
      </c>
      <c r="Q143" s="7">
        <f t="shared" si="33"/>
        <v>8.2627615747683745</v>
      </c>
      <c r="R143">
        <f>SQRT(G143)</f>
        <v>11.832159566199232</v>
      </c>
      <c r="S143" s="7">
        <f t="shared" si="34"/>
        <v>18.483271239191961</v>
      </c>
      <c r="T143">
        <f>$W$2*POWER(R143,3)+$X$2*POWER(R143,2)+$Y$2*R143+$Z$2</f>
        <v>18.573371575362252</v>
      </c>
      <c r="U143" s="7">
        <f t="shared" si="35"/>
        <v>9.0100336170291229E-2</v>
      </c>
    </row>
    <row r="144" spans="7:21" x14ac:dyDescent="0.35">
      <c r="G144">
        <v>141</v>
      </c>
      <c r="H144" s="7">
        <f t="shared" si="24"/>
        <v>0.17088750000000003</v>
      </c>
      <c r="I144" s="7">
        <f t="shared" si="25"/>
        <v>0</v>
      </c>
      <c r="J144" s="7">
        <f t="shared" si="26"/>
        <v>4.9375766578971234</v>
      </c>
      <c r="K144" s="7">
        <f t="shared" si="27"/>
        <v>-138.18</v>
      </c>
      <c r="L144" s="7">
        <f t="shared" si="28"/>
        <v>9.6312421093743392</v>
      </c>
      <c r="M144" s="7">
        <f t="shared" si="29"/>
        <v>404.30107526881716</v>
      </c>
      <c r="N144" s="7">
        <f t="shared" si="30"/>
        <v>405.40444179018891</v>
      </c>
      <c r="O144" s="7">
        <f t="shared" si="31"/>
        <v>9.320567718012283</v>
      </c>
      <c r="P144" s="7">
        <f t="shared" si="32"/>
        <v>-1.0333321317714941</v>
      </c>
      <c r="Q144" s="7">
        <f t="shared" si="33"/>
        <v>8.2872355862407883</v>
      </c>
      <c r="R144">
        <f>SQRT(G144)</f>
        <v>11.874342087037917</v>
      </c>
      <c r="S144" s="7">
        <f t="shared" si="34"/>
        <v>18.53801804366676</v>
      </c>
      <c r="T144">
        <f>$W$2*POWER(R144,3)+$X$2*POWER(R144,2)+$Y$2*R144+$Z$2</f>
        <v>18.627073914952621</v>
      </c>
      <c r="U144" s="7">
        <f t="shared" si="35"/>
        <v>8.9055871285861343E-2</v>
      </c>
    </row>
    <row r="145" spans="7:21" x14ac:dyDescent="0.35">
      <c r="G145">
        <v>142</v>
      </c>
      <c r="H145" s="7">
        <f t="shared" si="24"/>
        <v>0.17088750000000003</v>
      </c>
      <c r="I145" s="7">
        <f t="shared" si="25"/>
        <v>0</v>
      </c>
      <c r="J145" s="7">
        <f t="shared" si="26"/>
        <v>4.9375766578971234</v>
      </c>
      <c r="K145" s="7">
        <f t="shared" si="27"/>
        <v>-139.16</v>
      </c>
      <c r="L145" s="7">
        <f t="shared" si="28"/>
        <v>9.6312421093743392</v>
      </c>
      <c r="M145" s="7">
        <f t="shared" si="29"/>
        <v>407.16845878136195</v>
      </c>
      <c r="N145" s="7">
        <f t="shared" si="30"/>
        <v>408.26407604157703</v>
      </c>
      <c r="O145" s="7">
        <f t="shared" si="31"/>
        <v>9.3424907911077408</v>
      </c>
      <c r="P145" s="7">
        <f t="shared" si="32"/>
        <v>-1.0309073163381024</v>
      </c>
      <c r="Q145" s="7">
        <f t="shared" si="33"/>
        <v>8.3115834747696375</v>
      </c>
      <c r="R145">
        <f>SQRT(G145)</f>
        <v>11.916375287812984</v>
      </c>
      <c r="S145" s="7">
        <f t="shared" si="34"/>
        <v>18.592482719151839</v>
      </c>
      <c r="T145">
        <f>$W$2*POWER(R145,3)+$X$2*POWER(R145,2)+$Y$2*R145+$Z$2</f>
        <v>18.680384422010729</v>
      </c>
      <c r="U145" s="7">
        <f t="shared" si="35"/>
        <v>8.7901702858889763E-2</v>
      </c>
    </row>
    <row r="146" spans="7:21" x14ac:dyDescent="0.35">
      <c r="G146">
        <v>143</v>
      </c>
      <c r="H146" s="7">
        <f t="shared" si="24"/>
        <v>0.17088750000000003</v>
      </c>
      <c r="I146" s="7">
        <f t="shared" si="25"/>
        <v>0</v>
      </c>
      <c r="J146" s="7">
        <f t="shared" si="26"/>
        <v>4.9375766578971234</v>
      </c>
      <c r="K146" s="7">
        <f t="shared" si="27"/>
        <v>-140.13999999999999</v>
      </c>
      <c r="L146" s="7">
        <f t="shared" si="28"/>
        <v>9.6312421093743392</v>
      </c>
      <c r="M146" s="7">
        <f t="shared" si="29"/>
        <v>410.03584229390674</v>
      </c>
      <c r="N146" s="7">
        <f t="shared" si="30"/>
        <v>411.12381824137424</v>
      </c>
      <c r="O146" s="7">
        <f t="shared" si="31"/>
        <v>9.3643118653154804</v>
      </c>
      <c r="P146" s="7">
        <f t="shared" si="32"/>
        <v>-1.0285050570611152</v>
      </c>
      <c r="Q146" s="7">
        <f t="shared" si="33"/>
        <v>8.3358068082543646</v>
      </c>
      <c r="R146">
        <f>SQRT(G146)</f>
        <v>11.958260743101398</v>
      </c>
      <c r="S146" s="7">
        <f t="shared" si="34"/>
        <v>18.646668772938362</v>
      </c>
      <c r="T146">
        <f>$W$2*POWER(R146,3)+$X$2*POWER(R146,2)+$Y$2*R146+$Z$2</f>
        <v>18.73330647422074</v>
      </c>
      <c r="U146" s="7">
        <f t="shared" si="35"/>
        <v>8.6637701282377577E-2</v>
      </c>
    </row>
    <row r="147" spans="7:21" x14ac:dyDescent="0.35">
      <c r="G147">
        <v>144</v>
      </c>
      <c r="H147" s="7">
        <f t="shared" si="24"/>
        <v>0.17088750000000003</v>
      </c>
      <c r="I147" s="7">
        <f t="shared" si="25"/>
        <v>0</v>
      </c>
      <c r="J147" s="7">
        <f t="shared" si="26"/>
        <v>4.9375766578971234</v>
      </c>
      <c r="K147" s="7">
        <f t="shared" si="27"/>
        <v>-141.12</v>
      </c>
      <c r="L147" s="7">
        <f t="shared" si="28"/>
        <v>9.6312421093743392</v>
      </c>
      <c r="M147" s="7">
        <f t="shared" si="29"/>
        <v>412.90322580645153</v>
      </c>
      <c r="N147" s="7">
        <f t="shared" si="30"/>
        <v>413.98366615250228</v>
      </c>
      <c r="O147" s="7">
        <f t="shared" si="31"/>
        <v>9.3860321141253333</v>
      </c>
      <c r="P147" s="7">
        <f t="shared" si="32"/>
        <v>-1.0261249900136198</v>
      </c>
      <c r="Q147" s="7">
        <f t="shared" si="33"/>
        <v>8.3599071241117144</v>
      </c>
      <c r="R147">
        <f>SQRT(G147)</f>
        <v>12</v>
      </c>
      <c r="S147" s="7">
        <f t="shared" si="34"/>
        <v>18.70057964412964</v>
      </c>
      <c r="T147">
        <f>$W$2*POWER(R147,3)+$X$2*POWER(R147,2)+$Y$2*R147+$Z$2</f>
        <v>18.785843392950671</v>
      </c>
      <c r="U147" s="7">
        <f t="shared" si="35"/>
        <v>8.5263748821031271E-2</v>
      </c>
    </row>
    <row r="148" spans="7:21" x14ac:dyDescent="0.35">
      <c r="G148">
        <v>145</v>
      </c>
      <c r="H148" s="7">
        <f t="shared" si="24"/>
        <v>0.17088750000000003</v>
      </c>
      <c r="I148" s="7">
        <f t="shared" si="25"/>
        <v>0</v>
      </c>
      <c r="J148" s="7">
        <f t="shared" si="26"/>
        <v>4.9375766578971234</v>
      </c>
      <c r="K148" s="7">
        <f t="shared" si="27"/>
        <v>-142.1</v>
      </c>
      <c r="L148" s="7">
        <f t="shared" si="28"/>
        <v>9.6312421093743392</v>
      </c>
      <c r="M148" s="7">
        <f t="shared" si="29"/>
        <v>415.77060931899632</v>
      </c>
      <c r="N148" s="7">
        <f t="shared" si="30"/>
        <v>416.84361759919318</v>
      </c>
      <c r="O148" s="7">
        <f t="shared" si="31"/>
        <v>9.4076526896591055</v>
      </c>
      <c r="P148" s="7">
        <f t="shared" si="32"/>
        <v>-1.0237667595829623</v>
      </c>
      <c r="Q148" s="7">
        <f t="shared" si="33"/>
        <v>8.3838859300761435</v>
      </c>
      <c r="R148">
        <f>SQRT(G148)</f>
        <v>12.041594578792296</v>
      </c>
      <c r="S148" s="7">
        <f t="shared" si="34"/>
        <v>18.754218705431601</v>
      </c>
      <c r="T148">
        <f>$W$2*POWER(R148,3)+$X$2*POWER(R148,2)+$Y$2*R148+$Z$2</f>
        <v>18.837998444591477</v>
      </c>
      <c r="U148" s="7">
        <f t="shared" si="35"/>
        <v>8.3779739159876243E-2</v>
      </c>
    </row>
    <row r="149" spans="7:21" x14ac:dyDescent="0.35">
      <c r="G149">
        <v>146</v>
      </c>
      <c r="H149" s="7">
        <f t="shared" si="24"/>
        <v>0.17088750000000003</v>
      </c>
      <c r="I149" s="7">
        <f t="shared" si="25"/>
        <v>0</v>
      </c>
      <c r="J149" s="7">
        <f t="shared" si="26"/>
        <v>4.9375766578971234</v>
      </c>
      <c r="K149" s="7">
        <f t="shared" si="27"/>
        <v>-143.07999999999998</v>
      </c>
      <c r="L149" s="7">
        <f t="shared" si="28"/>
        <v>9.6312421093743392</v>
      </c>
      <c r="M149" s="7">
        <f t="shared" si="29"/>
        <v>418.63799283154111</v>
      </c>
      <c r="N149" s="7">
        <f t="shared" si="30"/>
        <v>419.703670464906</v>
      </c>
      <c r="O149" s="7">
        <f t="shared" si="31"/>
        <v>9.4291747231997824</v>
      </c>
      <c r="P149" s="7">
        <f t="shared" si="32"/>
        <v>-1.0214300182260214</v>
      </c>
      <c r="Q149" s="7">
        <f t="shared" si="33"/>
        <v>8.4077447049737604</v>
      </c>
      <c r="R149">
        <f>SQRT(G149)</f>
        <v>12.083045973594572</v>
      </c>
      <c r="S149" s="7">
        <f t="shared" si="34"/>
        <v>18.807589264884037</v>
      </c>
      <c r="T149">
        <f>$W$2*POWER(R149,3)+$X$2*POWER(R149,2)+$Y$2*R149+$Z$2</f>
        <v>18.889774841855111</v>
      </c>
      <c r="U149" s="7">
        <f t="shared" si="35"/>
        <v>8.2185576971074426E-2</v>
      </c>
    </row>
    <row r="150" spans="7:21" x14ac:dyDescent="0.35">
      <c r="G150">
        <v>147</v>
      </c>
      <c r="H150" s="7">
        <f t="shared" si="24"/>
        <v>0.17088750000000003</v>
      </c>
      <c r="I150" s="7">
        <f t="shared" si="25"/>
        <v>0</v>
      </c>
      <c r="J150" s="7">
        <f t="shared" si="26"/>
        <v>4.9375766578971234</v>
      </c>
      <c r="K150" s="7">
        <f t="shared" si="27"/>
        <v>-144.06</v>
      </c>
      <c r="L150" s="7">
        <f t="shared" si="28"/>
        <v>9.6312421093743392</v>
      </c>
      <c r="M150" s="7">
        <f t="shared" si="29"/>
        <v>421.50537634408596</v>
      </c>
      <c r="N150" s="7">
        <f t="shared" si="30"/>
        <v>422.56382269032741</v>
      </c>
      <c r="O150" s="7">
        <f t="shared" si="31"/>
        <v>9.4505993257042995</v>
      </c>
      <c r="P150" s="7">
        <f t="shared" si="32"/>
        <v>-1.0191144262331195</v>
      </c>
      <c r="Q150" s="7">
        <f t="shared" si="33"/>
        <v>8.4314848994711795</v>
      </c>
      <c r="R150">
        <f>SQRT(G150)</f>
        <v>12.124355652982141</v>
      </c>
      <c r="S150" s="7">
        <f t="shared" si="34"/>
        <v>18.860694567535745</v>
      </c>
      <c r="T150">
        <f>$W$2*POWER(R150,3)+$X$2*POWER(R150,2)+$Y$2*R150+$Z$2</f>
        <v>18.941175745033124</v>
      </c>
      <c r="U150" s="7">
        <f t="shared" si="35"/>
        <v>8.0481177497379264E-2</v>
      </c>
    </row>
    <row r="151" spans="7:21" x14ac:dyDescent="0.35">
      <c r="G151">
        <v>148</v>
      </c>
      <c r="H151" s="7">
        <f t="shared" si="24"/>
        <v>0.17088750000000003</v>
      </c>
      <c r="I151" s="7">
        <f t="shared" si="25"/>
        <v>0</v>
      </c>
      <c r="J151" s="7">
        <f t="shared" si="26"/>
        <v>4.9375766578971234</v>
      </c>
      <c r="K151" s="7">
        <f t="shared" si="27"/>
        <v>-145.04</v>
      </c>
      <c r="L151" s="7">
        <f t="shared" si="28"/>
        <v>9.6312421093743392</v>
      </c>
      <c r="M151" s="7">
        <f t="shared" si="29"/>
        <v>424.37275985663069</v>
      </c>
      <c r="N151" s="7">
        <f t="shared" si="30"/>
        <v>425.42407227145304</v>
      </c>
      <c r="O151" s="7">
        <f t="shared" si="31"/>
        <v>9.4719275883003693</v>
      </c>
      <c r="P151" s="7">
        <f t="shared" si="32"/>
        <v>-1.016819651500585</v>
      </c>
      <c r="Q151" s="7">
        <f t="shared" si="33"/>
        <v>8.4551079367997843</v>
      </c>
      <c r="R151">
        <f>SQRT(G151)</f>
        <v>12.165525060596439</v>
      </c>
      <c r="S151" s="7">
        <f t="shared" si="34"/>
        <v>18.913537797064656</v>
      </c>
      <c r="T151">
        <f>$W$2*POWER(R151,3)+$X$2*POWER(R151,2)+$Y$2*R151+$Z$2</f>
        <v>18.992204263217207</v>
      </c>
      <c r="U151" s="7">
        <f t="shared" si="35"/>
        <v>7.8666466152551351E-2</v>
      </c>
    </row>
    <row r="152" spans="7:21" x14ac:dyDescent="0.35">
      <c r="G152">
        <v>149</v>
      </c>
      <c r="H152" s="7">
        <f t="shared" si="24"/>
        <v>0.17088750000000003</v>
      </c>
      <c r="I152" s="7">
        <f t="shared" si="25"/>
        <v>0</v>
      </c>
      <c r="J152" s="7">
        <f t="shared" si="26"/>
        <v>4.9375766578971234</v>
      </c>
      <c r="K152" s="7">
        <f t="shared" si="27"/>
        <v>-146.02000000000001</v>
      </c>
      <c r="L152" s="7">
        <f t="shared" si="28"/>
        <v>9.6312421093743392</v>
      </c>
      <c r="M152" s="7">
        <f t="shared" si="29"/>
        <v>427.2401433691756</v>
      </c>
      <c r="N152" s="7">
        <f t="shared" si="30"/>
        <v>428.28441725774553</v>
      </c>
      <c r="O152" s="7">
        <f t="shared" si="31"/>
        <v>9.4931605827680574</v>
      </c>
      <c r="P152" s="7">
        <f t="shared" si="32"/>
        <v>-1.0145453693111384</v>
      </c>
      <c r="Q152" s="7">
        <f t="shared" si="33"/>
        <v>8.4786152134569193</v>
      </c>
      <c r="R152">
        <f>SQRT(G152)</f>
        <v>12.206555615733702</v>
      </c>
      <c r="S152" s="7">
        <f t="shared" si="34"/>
        <v>18.966122077346366</v>
      </c>
      <c r="T152">
        <f>$W$2*POWER(R152,3)+$X$2*POWER(R152,2)+$Y$2*R152+$Z$2</f>
        <v>19.04286345548314</v>
      </c>
      <c r="U152" s="7">
        <f t="shared" si="35"/>
        <v>7.6741378136773619E-2</v>
      </c>
    </row>
    <row r="153" spans="7:21" x14ac:dyDescent="0.35">
      <c r="G153">
        <v>150</v>
      </c>
      <c r="H153" s="7">
        <f t="shared" si="24"/>
        <v>0.17088750000000003</v>
      </c>
      <c r="I153" s="7">
        <f t="shared" si="25"/>
        <v>0</v>
      </c>
      <c r="J153" s="7">
        <f t="shared" si="26"/>
        <v>4.9375766578971234</v>
      </c>
      <c r="K153" s="7">
        <f t="shared" si="27"/>
        <v>-147</v>
      </c>
      <c r="L153" s="7">
        <f t="shared" si="28"/>
        <v>9.6312421093743392</v>
      </c>
      <c r="M153" s="7">
        <f t="shared" si="29"/>
        <v>430.10752688172039</v>
      </c>
      <c r="N153" s="7">
        <f t="shared" si="30"/>
        <v>431.14485575036468</v>
      </c>
      <c r="O153" s="7">
        <f t="shared" si="31"/>
        <v>9.5142993620065983</v>
      </c>
      <c r="P153" s="7">
        <f t="shared" si="32"/>
        <v>-1.0122912621222224</v>
      </c>
      <c r="Q153" s="7">
        <f t="shared" si="33"/>
        <v>8.5020080998843763</v>
      </c>
      <c r="R153">
        <f>SQRT(G153)</f>
        <v>12.24744871391589</v>
      </c>
      <c r="S153" s="7">
        <f t="shared" si="34"/>
        <v>19.01845047397185</v>
      </c>
      <c r="T153">
        <f>$W$2*POWER(R153,3)+$X$2*POWER(R153,2)+$Y$2*R153+$Z$2</f>
        <v>19.093156332039463</v>
      </c>
      <c r="U153" s="7">
        <f t="shared" si="35"/>
        <v>7.4705858067613207E-2</v>
      </c>
    </row>
    <row r="154" spans="7:21" x14ac:dyDescent="0.35">
      <c r="G154">
        <v>151</v>
      </c>
      <c r="H154" s="7">
        <f t="shared" si="24"/>
        <v>0.17088750000000003</v>
      </c>
      <c r="I154" s="7">
        <f t="shared" si="25"/>
        <v>0</v>
      </c>
      <c r="J154" s="7">
        <f t="shared" si="26"/>
        <v>4.9375766578971234</v>
      </c>
      <c r="K154" s="7">
        <f t="shared" si="27"/>
        <v>-147.97999999999999</v>
      </c>
      <c r="L154" s="7">
        <f t="shared" si="28"/>
        <v>9.6312421093743392</v>
      </c>
      <c r="M154" s="7">
        <f t="shared" si="29"/>
        <v>432.97491039426512</v>
      </c>
      <c r="N154" s="7">
        <f t="shared" si="30"/>
        <v>434.00538590046881</v>
      </c>
      <c r="O154" s="7">
        <f t="shared" si="31"/>
        <v>9.5353449604870217</v>
      </c>
      <c r="P154" s="7">
        <f t="shared" si="32"/>
        <v>-1.0100570193616121</v>
      </c>
      <c r="Q154" s="7">
        <f t="shared" si="33"/>
        <v>8.5252879411254092</v>
      </c>
      <c r="R154">
        <f>SQRT(G154)</f>
        <v>12.288205727444508</v>
      </c>
      <c r="S154" s="7">
        <f t="shared" si="34"/>
        <v>19.070525995717183</v>
      </c>
      <c r="T154">
        <f>$W$2*POWER(R154,3)+$X$2*POWER(R154,2)+$Y$2*R154+$Z$2</f>
        <v>19.143085855342118</v>
      </c>
      <c r="U154" s="7">
        <f t="shared" si="35"/>
        <v>7.255985962493483E-2</v>
      </c>
    </row>
    <row r="155" spans="7:21" x14ac:dyDescent="0.35">
      <c r="G155">
        <v>152</v>
      </c>
      <c r="H155" s="7">
        <f t="shared" si="24"/>
        <v>0.17088750000000003</v>
      </c>
      <c r="I155" s="7">
        <f t="shared" si="25"/>
        <v>0</v>
      </c>
      <c r="J155" s="7">
        <f t="shared" si="26"/>
        <v>4.9375766578971234</v>
      </c>
      <c r="K155" s="7">
        <f t="shared" si="27"/>
        <v>-148.96</v>
      </c>
      <c r="L155" s="7">
        <f t="shared" si="28"/>
        <v>9.6312421093743392</v>
      </c>
      <c r="M155" s="7">
        <f t="shared" si="29"/>
        <v>435.84229390680997</v>
      </c>
      <c r="N155" s="7">
        <f t="shared" si="30"/>
        <v>436.86600590758155</v>
      </c>
      <c r="O155" s="7">
        <f t="shared" si="31"/>
        <v>9.5562983946911615</v>
      </c>
      <c r="P155" s="7">
        <f t="shared" si="32"/>
        <v>-1.007842337230159</v>
      </c>
      <c r="Q155" s="7">
        <f t="shared" si="33"/>
        <v>8.5484560574610029</v>
      </c>
      <c r="R155">
        <f>SQRT(G155)</f>
        <v>12.328828005937952</v>
      </c>
      <c r="S155" s="7">
        <f t="shared" si="34"/>
        <v>19.122351595966812</v>
      </c>
      <c r="T155">
        <f>$W$2*POWER(R155,3)+$X$2*POWER(R155,2)+$Y$2*R155+$Z$2</f>
        <v>19.192654941176343</v>
      </c>
      <c r="U155" s="7">
        <f t="shared" si="35"/>
        <v>7.0303345209531187E-2</v>
      </c>
    </row>
    <row r="156" spans="7:21" x14ac:dyDescent="0.35">
      <c r="G156">
        <v>153</v>
      </c>
      <c r="H156" s="7">
        <f t="shared" si="24"/>
        <v>0.17088750000000003</v>
      </c>
      <c r="I156" s="7">
        <f t="shared" si="25"/>
        <v>0</v>
      </c>
      <c r="J156" s="7">
        <f t="shared" si="26"/>
        <v>4.9375766578971234</v>
      </c>
      <c r="K156" s="7">
        <f t="shared" si="27"/>
        <v>-149.94</v>
      </c>
      <c r="L156" s="7">
        <f t="shared" si="28"/>
        <v>9.6312421093743392</v>
      </c>
      <c r="M156" s="7">
        <f t="shared" si="29"/>
        <v>438.70967741935476</v>
      </c>
      <c r="N156" s="7">
        <f t="shared" si="30"/>
        <v>439.72671401802194</v>
      </c>
      <c r="O156" s="7">
        <f t="shared" si="31"/>
        <v>9.5771606635374251</v>
      </c>
      <c r="P156" s="7">
        <f t="shared" si="32"/>
        <v>-1.005646918511325</v>
      </c>
      <c r="Q156" s="7">
        <f t="shared" si="33"/>
        <v>8.5715137450261008</v>
      </c>
      <c r="R156">
        <f>SQRT(G156)</f>
        <v>12.369316876852981</v>
      </c>
      <c r="S156" s="7">
        <f t="shared" si="34"/>
        <v>19.173930174092028</v>
      </c>
      <c r="T156">
        <f>$W$2*POWER(R156,3)+$X$2*POWER(R156,2)+$Y$2*R156+$Z$2</f>
        <v>19.241866459706976</v>
      </c>
      <c r="U156" s="7">
        <f t="shared" si="35"/>
        <v>6.7936285614948133E-2</v>
      </c>
    </row>
    <row r="157" spans="7:21" x14ac:dyDescent="0.35">
      <c r="G157">
        <v>154</v>
      </c>
      <c r="H157" s="7">
        <f t="shared" si="24"/>
        <v>0.17088750000000003</v>
      </c>
      <c r="I157" s="7">
        <f t="shared" si="25"/>
        <v>0</v>
      </c>
      <c r="J157" s="7">
        <f t="shared" si="26"/>
        <v>4.9375766578971234</v>
      </c>
      <c r="K157" s="7">
        <f t="shared" si="27"/>
        <v>-150.91999999999999</v>
      </c>
      <c r="L157" s="7">
        <f t="shared" si="28"/>
        <v>9.6312421093743392</v>
      </c>
      <c r="M157" s="7">
        <f t="shared" si="29"/>
        <v>441.57706093189955</v>
      </c>
      <c r="N157" s="7">
        <f t="shared" si="30"/>
        <v>442.58750852339637</v>
      </c>
      <c r="O157" s="7">
        <f t="shared" si="31"/>
        <v>9.5979327487938964</v>
      </c>
      <c r="P157" s="7">
        <f t="shared" si="32"/>
        <v>-1.00347047238735</v>
      </c>
      <c r="Q157" s="7">
        <f t="shared" si="33"/>
        <v>8.5944622764065457</v>
      </c>
      <c r="R157">
        <f>SQRT(G157)</f>
        <v>12.409673645990857</v>
      </c>
      <c r="S157" s="7">
        <f t="shared" si="34"/>
        <v>19.225264576786294</v>
      </c>
      <c r="T157">
        <f>$W$2*POWER(R157,3)+$X$2*POWER(R157,2)+$Y$2*R157+$Z$2</f>
        <v>19.290723236498252</v>
      </c>
      <c r="U157" s="7">
        <f t="shared" si="35"/>
        <v>6.5458659711957523E-2</v>
      </c>
    </row>
    <row r="158" spans="7:21" x14ac:dyDescent="0.35">
      <c r="G158">
        <v>155</v>
      </c>
      <c r="H158" s="7">
        <f t="shared" si="24"/>
        <v>0.17088750000000003</v>
      </c>
      <c r="I158" s="7">
        <f t="shared" si="25"/>
        <v>0</v>
      </c>
      <c r="J158" s="7">
        <f t="shared" si="26"/>
        <v>4.9375766578971234</v>
      </c>
      <c r="K158" s="7">
        <f t="shared" si="27"/>
        <v>-151.9</v>
      </c>
      <c r="L158" s="7">
        <f t="shared" si="28"/>
        <v>9.6312421093743392</v>
      </c>
      <c r="M158" s="7">
        <f t="shared" si="29"/>
        <v>444.44444444444434</v>
      </c>
      <c r="N158" s="7">
        <f t="shared" si="30"/>
        <v>445.44838775914741</v>
      </c>
      <c r="O158" s="7">
        <f t="shared" si="31"/>
        <v>9.6186156154792108</v>
      </c>
      <c r="P158" s="7">
        <f t="shared" si="32"/>
        <v>-1.0013127142615912</v>
      </c>
      <c r="Q158" s="7">
        <f t="shared" si="33"/>
        <v>8.6173029012176201</v>
      </c>
      <c r="R158">
        <f>SQRT(G158)</f>
        <v>12.449899597988733</v>
      </c>
      <c r="S158" s="7">
        <f t="shared" si="34"/>
        <v>19.276357599359386</v>
      </c>
      <c r="T158">
        <f>$W$2*POWER(R158,3)+$X$2*POWER(R158,2)+$Y$2*R158+$Z$2</f>
        <v>19.339228053504232</v>
      </c>
      <c r="U158" s="7">
        <f t="shared" si="35"/>
        <v>6.2870454144846377E-2</v>
      </c>
    </row>
    <row r="159" spans="7:21" x14ac:dyDescent="0.35">
      <c r="G159">
        <v>156</v>
      </c>
      <c r="H159" s="7">
        <f t="shared" si="24"/>
        <v>0.17088750000000003</v>
      </c>
      <c r="I159" s="7">
        <f t="shared" si="25"/>
        <v>0</v>
      </c>
      <c r="J159" s="7">
        <f t="shared" si="26"/>
        <v>4.9375766578971234</v>
      </c>
      <c r="K159" s="7">
        <f t="shared" si="27"/>
        <v>-152.88</v>
      </c>
      <c r="L159" s="7">
        <f t="shared" si="28"/>
        <v>9.6312421093743392</v>
      </c>
      <c r="M159" s="7">
        <f t="shared" si="29"/>
        <v>447.31182795698913</v>
      </c>
      <c r="N159" s="7">
        <f t="shared" si="30"/>
        <v>448.30935010315812</v>
      </c>
      <c r="O159" s="7">
        <f t="shared" si="31"/>
        <v>9.6392102122515873</v>
      </c>
      <c r="P159" s="7">
        <f t="shared" si="32"/>
        <v>-0.99917336558683012</v>
      </c>
      <c r="Q159" s="7">
        <f t="shared" si="33"/>
        <v>8.6400368466647564</v>
      </c>
      <c r="R159">
        <f>SQRT(G159)</f>
        <v>12.489995996796797</v>
      </c>
      <c r="S159" s="7">
        <f t="shared" si="34"/>
        <v>19.327211986991671</v>
      </c>
      <c r="T159">
        <f>$W$2*POWER(R159,3)+$X$2*POWER(R159,2)+$Y$2*R159+$Z$2</f>
        <v>19.38738365003087</v>
      </c>
      <c r="U159" s="7">
        <f t="shared" si="35"/>
        <v>6.0171663039199075E-2</v>
      </c>
    </row>
    <row r="160" spans="7:21" x14ac:dyDescent="0.35">
      <c r="G160">
        <v>157</v>
      </c>
      <c r="H160" s="7">
        <f t="shared" si="24"/>
        <v>0.17088750000000003</v>
      </c>
      <c r="I160" s="7">
        <f t="shared" si="25"/>
        <v>0</v>
      </c>
      <c r="J160" s="7">
        <f t="shared" si="26"/>
        <v>4.9375766578971234</v>
      </c>
      <c r="K160" s="7">
        <f t="shared" si="27"/>
        <v>-153.85999999999999</v>
      </c>
      <c r="L160" s="7">
        <f t="shared" si="28"/>
        <v>9.6312421093743392</v>
      </c>
      <c r="M160" s="7">
        <f t="shared" si="29"/>
        <v>450.17921146953393</v>
      </c>
      <c r="N160" s="7">
        <f t="shared" si="30"/>
        <v>451.17039397440999</v>
      </c>
      <c r="O160" s="7">
        <f t="shared" si="31"/>
        <v>9.6597174717864913</v>
      </c>
      <c r="P160" s="7">
        <f t="shared" si="32"/>
        <v>-0.99705215369960698</v>
      </c>
      <c r="Q160" s="7">
        <f t="shared" si="33"/>
        <v>8.6626653180868836</v>
      </c>
      <c r="R160">
        <f>SQRT(G160)</f>
        <v>12.529964086141668</v>
      </c>
      <c r="S160" s="7">
        <f t="shared" si="34"/>
        <v>19.377830435949544</v>
      </c>
      <c r="T160">
        <f>$W$2*POWER(R160,3)+$X$2*POWER(R160,2)+$Y$2*R160+$Z$2</f>
        <v>19.435192723670713</v>
      </c>
      <c r="U160" s="7">
        <f t="shared" si="35"/>
        <v>5.7362287721169025E-2</v>
      </c>
    </row>
    <row r="161" spans="7:21" x14ac:dyDescent="0.35">
      <c r="G161">
        <v>158</v>
      </c>
      <c r="H161" s="7">
        <f t="shared" si="24"/>
        <v>0.17088750000000003</v>
      </c>
      <c r="I161" s="7">
        <f t="shared" si="25"/>
        <v>0</v>
      </c>
      <c r="J161" s="7">
        <f t="shared" si="26"/>
        <v>4.9375766578971234</v>
      </c>
      <c r="K161" s="7">
        <f t="shared" si="27"/>
        <v>-154.84</v>
      </c>
      <c r="L161" s="7">
        <f t="shared" si="28"/>
        <v>9.6312421093743392</v>
      </c>
      <c r="M161" s="7">
        <f t="shared" si="29"/>
        <v>453.04659498207877</v>
      </c>
      <c r="N161" s="7">
        <f t="shared" si="30"/>
        <v>454.03151783169051</v>
      </c>
      <c r="O161" s="7">
        <f t="shared" si="31"/>
        <v>9.6801383111433363</v>
      </c>
      <c r="P161" s="7">
        <f t="shared" si="32"/>
        <v>-0.99494881165978444</v>
      </c>
      <c r="Q161" s="7">
        <f t="shared" si="33"/>
        <v>8.6851894994835526</v>
      </c>
      <c r="R161">
        <f>SQRT(G161)</f>
        <v>12.569805089976535</v>
      </c>
      <c r="S161" s="7">
        <f t="shared" si="34"/>
        <v>19.42821559476457</v>
      </c>
      <c r="T161">
        <f>$W$2*POWER(R161,3)+$X$2*POWER(R161,2)+$Y$2*R161+$Z$2</f>
        <v>19.482657931211154</v>
      </c>
      <c r="U161" s="7">
        <f t="shared" si="35"/>
        <v>5.444233644658425E-2</v>
      </c>
    </row>
    <row r="162" spans="7:21" x14ac:dyDescent="0.35">
      <c r="G162">
        <v>159</v>
      </c>
      <c r="H162" s="7">
        <f t="shared" si="24"/>
        <v>0.17088750000000003</v>
      </c>
      <c r="I162" s="7">
        <f t="shared" si="25"/>
        <v>0</v>
      </c>
      <c r="J162" s="7">
        <f t="shared" si="26"/>
        <v>4.9375766578971234</v>
      </c>
      <c r="K162" s="7">
        <f t="shared" si="27"/>
        <v>-155.82</v>
      </c>
      <c r="L162" s="7">
        <f t="shared" si="28"/>
        <v>9.6312421093743392</v>
      </c>
      <c r="M162" s="7">
        <f t="shared" si="29"/>
        <v>455.91397849462356</v>
      </c>
      <c r="N162" s="7">
        <f t="shared" si="30"/>
        <v>456.8927201723497</v>
      </c>
      <c r="O162" s="7">
        <f t="shared" si="31"/>
        <v>9.700473632121513</v>
      </c>
      <c r="P162" s="7">
        <f t="shared" si="32"/>
        <v>-0.99286307809570562</v>
      </c>
      <c r="Q162" s="7">
        <f t="shared" si="33"/>
        <v>8.7076105540258073</v>
      </c>
      <c r="R162">
        <f>SQRT(G162)</f>
        <v>12.609520212918492</v>
      </c>
      <c r="S162" s="7">
        <f t="shared" si="34"/>
        <v>19.478370065376268</v>
      </c>
      <c r="T162">
        <f>$W$2*POWER(R162,3)+$X$2*POWER(R162,2)+$Y$2*R162+$Z$2</f>
        <v>19.52978188951721</v>
      </c>
      <c r="U162" s="7">
        <f t="shared" si="35"/>
        <v>5.1411824140942031E-2</v>
      </c>
    </row>
    <row r="163" spans="7:21" x14ac:dyDescent="0.35">
      <c r="G163">
        <v>160</v>
      </c>
      <c r="H163" s="7">
        <f t="shared" si="24"/>
        <v>0.17088750000000003</v>
      </c>
      <c r="I163" s="7">
        <f t="shared" si="25"/>
        <v>0</v>
      </c>
      <c r="J163" s="7">
        <f t="shared" si="26"/>
        <v>4.9375766578971234</v>
      </c>
      <c r="K163" s="7">
        <f t="shared" si="27"/>
        <v>-156.80000000000001</v>
      </c>
      <c r="L163" s="7">
        <f t="shared" si="28"/>
        <v>9.6312421093743392</v>
      </c>
      <c r="M163" s="7">
        <f t="shared" si="29"/>
        <v>458.78136200716841</v>
      </c>
      <c r="N163" s="7">
        <f t="shared" si="30"/>
        <v>459.75399953110298</v>
      </c>
      <c r="O163" s="7">
        <f t="shared" si="31"/>
        <v>9.7207243216062693</v>
      </c>
      <c r="P163" s="7">
        <f t="shared" si="32"/>
        <v>-0.9907946970542999</v>
      </c>
      <c r="Q163" s="7">
        <f t="shared" si="33"/>
        <v>8.7299296245519695</v>
      </c>
      <c r="R163">
        <f>SQRT(G163)</f>
        <v>12.649110640673518</v>
      </c>
      <c r="S163" s="7">
        <f t="shared" si="34"/>
        <v>19.528296404241164</v>
      </c>
      <c r="T163">
        <f>$W$2*POWER(R163,3)+$X$2*POWER(R163,2)+$Y$2*R163+$Z$2</f>
        <v>19.576567176389641</v>
      </c>
      <c r="U163" s="7">
        <f t="shared" si="35"/>
        <v>4.8270772148477192E-2</v>
      </c>
    </row>
    <row r="164" spans="7:21" x14ac:dyDescent="0.35">
      <c r="G164">
        <v>161</v>
      </c>
      <c r="H164" s="7">
        <f t="shared" si="24"/>
        <v>0.17088750000000003</v>
      </c>
      <c r="I164" s="7">
        <f t="shared" si="25"/>
        <v>0</v>
      </c>
      <c r="J164" s="7">
        <f t="shared" si="26"/>
        <v>4.9375766578971234</v>
      </c>
      <c r="K164" s="7">
        <f t="shared" si="27"/>
        <v>-157.78</v>
      </c>
      <c r="L164" s="7">
        <f t="shared" si="28"/>
        <v>9.6312421093743392</v>
      </c>
      <c r="M164" s="7">
        <f t="shared" si="29"/>
        <v>461.6487455197132</v>
      </c>
      <c r="N164" s="7">
        <f t="shared" si="30"/>
        <v>462.61535447887792</v>
      </c>
      <c r="O164" s="7">
        <f t="shared" si="31"/>
        <v>9.7408912519046247</v>
      </c>
      <c r="P164" s="7">
        <f t="shared" si="32"/>
        <v>-0.98874341785626185</v>
      </c>
      <c r="Q164" s="7">
        <f t="shared" si="33"/>
        <v>8.7521478340483636</v>
      </c>
      <c r="R164">
        <f>SQRT(G164)</f>
        <v>12.68857754044952</v>
      </c>
      <c r="S164" s="7">
        <f t="shared" si="34"/>
        <v>19.577997123408114</v>
      </c>
      <c r="T164">
        <f>$W$2*POWER(R164,3)+$X$2*POWER(R164,2)+$Y$2*R164+$Z$2</f>
        <v>19.623016331399285</v>
      </c>
      <c r="U164" s="7">
        <f t="shared" si="35"/>
        <v>4.5019207991170873E-2</v>
      </c>
    </row>
    <row r="165" spans="7:21" x14ac:dyDescent="0.35">
      <c r="G165">
        <v>162</v>
      </c>
      <c r="H165" s="7">
        <f t="shared" si="24"/>
        <v>0.17088750000000003</v>
      </c>
      <c r="I165" s="7">
        <f t="shared" si="25"/>
        <v>0</v>
      </c>
      <c r="J165" s="7">
        <f t="shared" si="26"/>
        <v>4.9375766578971234</v>
      </c>
      <c r="K165" s="7">
        <f t="shared" si="27"/>
        <v>-158.76</v>
      </c>
      <c r="L165" s="7">
        <f t="shared" si="28"/>
        <v>9.6312421093743392</v>
      </c>
      <c r="M165" s="7">
        <f t="shared" si="29"/>
        <v>464.51612903225799</v>
      </c>
      <c r="N165" s="7">
        <f t="shared" si="30"/>
        <v>465.47678362170365</v>
      </c>
      <c r="O165" s="7">
        <f t="shared" si="31"/>
        <v>9.7609752810718255</v>
      </c>
      <c r="P165" s="7">
        <f t="shared" si="32"/>
        <v>-0.98670899495575637</v>
      </c>
      <c r="Q165" s="7">
        <f t="shared" si="33"/>
        <v>8.7742662861160685</v>
      </c>
      <c r="R165">
        <f>SQRT(G165)</f>
        <v>12.727922061357855</v>
      </c>
      <c r="S165" s="7">
        <f t="shared" si="34"/>
        <v>19.62747469156243</v>
      </c>
      <c r="T165">
        <f>$W$2*POWER(R165,3)+$X$2*POWER(R165,2)+$Y$2*R165+$Z$2</f>
        <v>19.669131856698396</v>
      </c>
      <c r="U165" s="7">
        <f t="shared" si="35"/>
        <v>4.1657165135966068E-2</v>
      </c>
    </row>
    <row r="166" spans="7:21" x14ac:dyDescent="0.35">
      <c r="G166">
        <v>163</v>
      </c>
      <c r="H166" s="7">
        <f t="shared" si="24"/>
        <v>0.17088750000000003</v>
      </c>
      <c r="I166" s="7">
        <f t="shared" si="25"/>
        <v>0</v>
      </c>
      <c r="J166" s="7">
        <f t="shared" si="26"/>
        <v>4.9375766578971234</v>
      </c>
      <c r="K166" s="7">
        <f t="shared" si="27"/>
        <v>-159.74</v>
      </c>
      <c r="L166" s="7">
        <f t="shared" si="28"/>
        <v>9.6312421093743392</v>
      </c>
      <c r="M166" s="7">
        <f t="shared" si="29"/>
        <v>467.38351254480278</v>
      </c>
      <c r="N166" s="7">
        <f t="shared" si="30"/>
        <v>468.33828559964087</v>
      </c>
      <c r="O166" s="7">
        <f t="shared" si="31"/>
        <v>9.7809772532285244</v>
      </c>
      <c r="P166" s="7">
        <f t="shared" si="32"/>
        <v>-0.98469118780490561</v>
      </c>
      <c r="Q166" s="7">
        <f t="shared" si="33"/>
        <v>8.7962860654236188</v>
      </c>
      <c r="R166">
        <f>SQRT(G166)</f>
        <v>12.767145334803704</v>
      </c>
      <c r="S166" s="7">
        <f t="shared" si="34"/>
        <v>19.676731535038517</v>
      </c>
      <c r="T166">
        <f>$W$2*POWER(R166,3)+$X$2*POWER(R166,2)+$Y$2*R166+$Z$2</f>
        <v>19.714916217809769</v>
      </c>
      <c r="U166" s="7">
        <f t="shared" si="35"/>
        <v>3.8184682771252199E-2</v>
      </c>
    </row>
    <row r="167" spans="7:21" x14ac:dyDescent="0.35">
      <c r="G167">
        <v>164</v>
      </c>
      <c r="H167" s="7">
        <f t="shared" si="24"/>
        <v>0.17088750000000003</v>
      </c>
      <c r="I167" s="7">
        <f t="shared" si="25"/>
        <v>0</v>
      </c>
      <c r="J167" s="7">
        <f t="shared" si="26"/>
        <v>4.9375766578971234</v>
      </c>
      <c r="K167" s="7">
        <f t="shared" si="27"/>
        <v>-160.72</v>
      </c>
      <c r="L167" s="7">
        <f t="shared" si="28"/>
        <v>9.6312421093743392</v>
      </c>
      <c r="M167" s="7">
        <f t="shared" si="29"/>
        <v>470.25089605734757</v>
      </c>
      <c r="N167" s="7">
        <f t="shared" si="30"/>
        <v>471.19985908575063</v>
      </c>
      <c r="O167" s="7">
        <f t="shared" si="31"/>
        <v>9.8008979988690683</v>
      </c>
      <c r="P167" s="7">
        <f t="shared" si="32"/>
        <v>-0.98268976072250225</v>
      </c>
      <c r="Q167" s="7">
        <f t="shared" si="33"/>
        <v>8.8182082381465658</v>
      </c>
      <c r="R167">
        <f>SQRT(G167)</f>
        <v>12.806248474865697</v>
      </c>
      <c r="S167" s="7">
        <f t="shared" si="34"/>
        <v>19.725770038803162</v>
      </c>
      <c r="T167">
        <f>$W$2*POWER(R167,3)+$X$2*POWER(R167,2)+$Y$2*R167+$Z$2</f>
        <v>19.760371844394374</v>
      </c>
      <c r="U167" s="7">
        <f t="shared" si="35"/>
        <v>3.4601805591211843E-2</v>
      </c>
    </row>
    <row r="168" spans="7:21" x14ac:dyDescent="0.35">
      <c r="G168">
        <v>165</v>
      </c>
      <c r="H168" s="7">
        <f t="shared" si="24"/>
        <v>0.17088750000000003</v>
      </c>
      <c r="I168" s="7">
        <f t="shared" si="25"/>
        <v>0</v>
      </c>
      <c r="J168" s="7">
        <f t="shared" si="26"/>
        <v>4.9375766578971234</v>
      </c>
      <c r="K168" s="7">
        <f t="shared" si="27"/>
        <v>-161.69999999999999</v>
      </c>
      <c r="L168" s="7">
        <f t="shared" si="28"/>
        <v>9.6312421093743392</v>
      </c>
      <c r="M168" s="7">
        <f t="shared" si="29"/>
        <v>473.11827956989237</v>
      </c>
      <c r="N168" s="7">
        <f t="shared" si="30"/>
        <v>474.0615027851004</v>
      </c>
      <c r="O168" s="7">
        <f t="shared" si="31"/>
        <v>9.8207383351612147</v>
      </c>
      <c r="P168" s="7">
        <f t="shared" si="32"/>
        <v>-0.98070448276699129</v>
      </c>
      <c r="Q168" s="7">
        <f t="shared" si="33"/>
        <v>8.8400338523942228</v>
      </c>
      <c r="R168">
        <f>SQRT(G168)</f>
        <v>12.845232578665129</v>
      </c>
      <c r="S168" s="7">
        <f t="shared" si="34"/>
        <v>19.774592547410126</v>
      </c>
      <c r="T168">
        <f>$W$2*POWER(R168,3)+$X$2*POWER(R168,2)+$Y$2*R168+$Z$2</f>
        <v>19.805501130998245</v>
      </c>
      <c r="U168" s="7">
        <f t="shared" si="35"/>
        <v>3.0908583588118432E-2</v>
      </c>
    </row>
    <row r="169" spans="7:21" x14ac:dyDescent="0.35">
      <c r="G169">
        <v>166</v>
      </c>
      <c r="H169" s="7">
        <f t="shared" si="24"/>
        <v>0.17088750000000003</v>
      </c>
      <c r="I169" s="7">
        <f t="shared" si="25"/>
        <v>0</v>
      </c>
      <c r="J169" s="7">
        <f t="shared" si="26"/>
        <v>4.9375766578971234</v>
      </c>
      <c r="K169" s="7">
        <f t="shared" si="27"/>
        <v>-162.68</v>
      </c>
      <c r="L169" s="7">
        <f t="shared" si="28"/>
        <v>9.6312421093743392</v>
      </c>
      <c r="M169" s="7">
        <f t="shared" si="29"/>
        <v>475.98566308243727</v>
      </c>
      <c r="N169" s="7">
        <f t="shared" si="30"/>
        <v>476.92321543380586</v>
      </c>
      <c r="O169" s="7">
        <f t="shared" si="31"/>
        <v>9.8404990662375038</v>
      </c>
      <c r="P169" s="7">
        <f t="shared" si="32"/>
        <v>-0.97873512761347126</v>
      </c>
      <c r="Q169" s="7">
        <f t="shared" si="33"/>
        <v>8.8617639386240334</v>
      </c>
      <c r="R169">
        <f>SQRT(G169)</f>
        <v>12.884098726725126</v>
      </c>
      <c r="S169" s="7">
        <f t="shared" si="34"/>
        <v>19.823201365927062</v>
      </c>
      <c r="T169">
        <f>$W$2*POWER(R169,3)+$X$2*POWER(R169,2)+$Y$2*R169+$Z$2</f>
        <v>19.850306437779288</v>
      </c>
      <c r="U169" s="7">
        <f t="shared" si="35"/>
        <v>2.7105071852226104E-2</v>
      </c>
    </row>
    <row r="170" spans="7:21" x14ac:dyDescent="0.35">
      <c r="G170">
        <v>167</v>
      </c>
      <c r="H170" s="7">
        <f t="shared" si="24"/>
        <v>0.17088750000000003</v>
      </c>
      <c r="I170" s="7">
        <f t="shared" si="25"/>
        <v>0</v>
      </c>
      <c r="J170" s="7">
        <f t="shared" si="26"/>
        <v>4.9375766578971234</v>
      </c>
      <c r="K170" s="7">
        <f t="shared" si="27"/>
        <v>-163.66</v>
      </c>
      <c r="L170" s="7">
        <f t="shared" si="28"/>
        <v>9.6312421093743392</v>
      </c>
      <c r="M170" s="7">
        <f t="shared" si="29"/>
        <v>478.853046594982</v>
      </c>
      <c r="N170" s="7">
        <f t="shared" si="30"/>
        <v>479.78499579810637</v>
      </c>
      <c r="O170" s="7">
        <f t="shared" si="31"/>
        <v>9.8601809834785978</v>
      </c>
      <c r="P170" s="7">
        <f t="shared" si="32"/>
        <v>-0.97678147343462374</v>
      </c>
      <c r="Q170" s="7">
        <f t="shared" si="33"/>
        <v>8.883399510043974</v>
      </c>
      <c r="R170">
        <f>SQRT(G170)</f>
        <v>12.922847983320086</v>
      </c>
      <c r="S170" s="7">
        <f t="shared" si="34"/>
        <v>19.87159876083566</v>
      </c>
      <c r="T170">
        <f>$W$2*POWER(R170,3)+$X$2*POWER(R170,2)+$Y$2*R170+$Z$2</f>
        <v>19.894790091214674</v>
      </c>
      <c r="U170" s="7">
        <f t="shared" si="35"/>
        <v>2.3191330379013664E-2</v>
      </c>
    </row>
    <row r="171" spans="7:21" x14ac:dyDescent="0.35">
      <c r="G171">
        <v>168</v>
      </c>
      <c r="H171" s="7">
        <f t="shared" si="24"/>
        <v>0.17088750000000003</v>
      </c>
      <c r="I171" s="7">
        <f t="shared" si="25"/>
        <v>0</v>
      </c>
      <c r="J171" s="7">
        <f t="shared" si="26"/>
        <v>4.9375766578971234</v>
      </c>
      <c r="K171" s="7">
        <f t="shared" si="27"/>
        <v>-164.64</v>
      </c>
      <c r="L171" s="7">
        <f t="shared" si="28"/>
        <v>9.6312421093743392</v>
      </c>
      <c r="M171" s="7">
        <f t="shared" si="29"/>
        <v>481.72043010752679</v>
      </c>
      <c r="N171" s="7">
        <f t="shared" si="30"/>
        <v>482.6468426734744</v>
      </c>
      <c r="O171" s="7">
        <f t="shared" si="31"/>
        <v>9.8797848657888956</v>
      </c>
      <c r="P171" s="7">
        <f t="shared" si="32"/>
        <v>-0.97484330278534237</v>
      </c>
      <c r="Q171" s="7">
        <f t="shared" si="33"/>
        <v>8.904941563003554</v>
      </c>
      <c r="R171">
        <f>SQRT(G171)</f>
        <v>12.961481396815721</v>
      </c>
      <c r="S171" s="7">
        <f t="shared" si="34"/>
        <v>19.919786960906304</v>
      </c>
      <c r="T171">
        <f>$W$2*POWER(R171,3)+$X$2*POWER(R171,2)+$Y$2*R171+$Z$2</f>
        <v>19.938954384789401</v>
      </c>
      <c r="U171" s="7">
        <f t="shared" si="35"/>
        <v>1.9167423883097001E-2</v>
      </c>
    </row>
    <row r="172" spans="7:21" x14ac:dyDescent="0.35">
      <c r="G172">
        <v>169</v>
      </c>
      <c r="H172" s="7">
        <f t="shared" si="24"/>
        <v>0.17088750000000003</v>
      </c>
      <c r="I172" s="7">
        <f t="shared" si="25"/>
        <v>0</v>
      </c>
      <c r="J172" s="7">
        <f t="shared" si="26"/>
        <v>4.9375766578971234</v>
      </c>
      <c r="K172" s="7">
        <f t="shared" si="27"/>
        <v>-165.62</v>
      </c>
      <c r="L172" s="7">
        <f t="shared" si="28"/>
        <v>9.6312421093743392</v>
      </c>
      <c r="M172" s="7">
        <f t="shared" si="29"/>
        <v>484.58781362007164</v>
      </c>
      <c r="N172" s="7">
        <f t="shared" si="30"/>
        <v>485.50875488375516</v>
      </c>
      <c r="O172" s="7">
        <f t="shared" si="31"/>
        <v>9.8993114798645436</v>
      </c>
      <c r="P172" s="7">
        <f t="shared" si="32"/>
        <v>-0.97292040249107814</v>
      </c>
      <c r="Q172" s="7">
        <f t="shared" si="33"/>
        <v>8.9263910773734647</v>
      </c>
      <c r="R172">
        <f>SQRT(G172)</f>
        <v>13</v>
      </c>
      <c r="S172" s="7">
        <f t="shared" si="34"/>
        <v>19.967768158047299</v>
      </c>
      <c r="T172">
        <f>$W$2*POWER(R172,3)+$X$2*POWER(R172,2)+$Y$2*R172+$Z$2</f>
        <v>19.982801579666777</v>
      </c>
      <c r="U172" s="7">
        <f t="shared" si="35"/>
        <v>1.5033421619477849E-2</v>
      </c>
    </row>
    <row r="173" spans="7:21" x14ac:dyDescent="0.35">
      <c r="G173">
        <v>170</v>
      </c>
      <c r="H173" s="7">
        <f t="shared" si="24"/>
        <v>0.17088750000000003</v>
      </c>
      <c r="I173" s="7">
        <f t="shared" si="25"/>
        <v>0</v>
      </c>
      <c r="J173" s="7">
        <f t="shared" si="26"/>
        <v>4.9375766578971234</v>
      </c>
      <c r="K173" s="7">
        <f t="shared" si="27"/>
        <v>-166.6</v>
      </c>
      <c r="L173" s="7">
        <f t="shared" si="28"/>
        <v>9.6312421093743392</v>
      </c>
      <c r="M173" s="7">
        <f t="shared" si="29"/>
        <v>487.45519713261638</v>
      </c>
      <c r="N173" s="7">
        <f t="shared" si="30"/>
        <v>488.37073128033671</v>
      </c>
      <c r="O173" s="7">
        <f t="shared" si="31"/>
        <v>9.9187615804542766</v>
      </c>
      <c r="P173" s="7">
        <f t="shared" si="32"/>
        <v>-0.97101256353953613</v>
      </c>
      <c r="Q173" s="7">
        <f t="shared" si="33"/>
        <v>8.9477490169147398</v>
      </c>
      <c r="R173">
        <f>SQRT(G173)</f>
        <v>13.038404810405298</v>
      </c>
      <c r="S173" s="7">
        <f t="shared" si="34"/>
        <v>20.015544508130681</v>
      </c>
      <c r="T173">
        <f>$W$2*POWER(R173,3)+$X$2*POWER(R173,2)+$Y$2*R173+$Z$2</f>
        <v>20.026333905341218</v>
      </c>
      <c r="U173" s="7">
        <f t="shared" si="35"/>
        <v>1.0789397210537288E-2</v>
      </c>
    </row>
    <row r="174" spans="7:21" x14ac:dyDescent="0.35">
      <c r="G174">
        <v>171</v>
      </c>
      <c r="H174" s="7">
        <f t="shared" si="24"/>
        <v>0.17088750000000003</v>
      </c>
      <c r="I174" s="7">
        <f t="shared" si="25"/>
        <v>0</v>
      </c>
      <c r="J174" s="7">
        <f t="shared" si="26"/>
        <v>4.9375766578971234</v>
      </c>
      <c r="K174" s="7">
        <f t="shared" si="27"/>
        <v>-167.57999999999998</v>
      </c>
      <c r="L174" s="7">
        <f t="shared" si="28"/>
        <v>9.6312421093743392</v>
      </c>
      <c r="M174" s="7">
        <f t="shared" si="29"/>
        <v>490.32258064516122</v>
      </c>
      <c r="N174" s="7">
        <f t="shared" si="30"/>
        <v>491.23277074134984</v>
      </c>
      <c r="O174" s="7">
        <f t="shared" si="31"/>
        <v>9.938135910613175</v>
      </c>
      <c r="P174" s="7">
        <f t="shared" si="32"/>
        <v>-0.96911958097582995</v>
      </c>
      <c r="Q174" s="7">
        <f t="shared" si="33"/>
        <v>8.9690163296373449</v>
      </c>
      <c r="R174">
        <f>SQRT(G174)</f>
        <v>13.076696830622021</v>
      </c>
      <c r="S174" s="7">
        <f t="shared" si="34"/>
        <v>20.063118131794347</v>
      </c>
      <c r="T174">
        <f>$W$2*POWER(R174,3)+$X$2*POWER(R174,2)+$Y$2*R174+$Z$2</f>
        <v>20.069553560274056</v>
      </c>
      <c r="U174" s="7">
        <f t="shared" si="35"/>
        <v>6.4354284797083494E-3</v>
      </c>
    </row>
    <row r="175" spans="7:21" x14ac:dyDescent="0.35">
      <c r="G175">
        <v>172</v>
      </c>
      <c r="H175" s="7">
        <f t="shared" si="24"/>
        <v>0.17088750000000003</v>
      </c>
      <c r="I175" s="7">
        <f t="shared" si="25"/>
        <v>0</v>
      </c>
      <c r="J175" s="7">
        <f t="shared" si="26"/>
        <v>4.9375766578971234</v>
      </c>
      <c r="K175" s="7">
        <f t="shared" si="27"/>
        <v>-168.56</v>
      </c>
      <c r="L175" s="7">
        <f t="shared" si="28"/>
        <v>9.6312421093743392</v>
      </c>
      <c r="M175" s="7">
        <f t="shared" si="29"/>
        <v>493.18996415770602</v>
      </c>
      <c r="N175" s="7">
        <f t="shared" si="30"/>
        <v>494.09487217089418</v>
      </c>
      <c r="O175" s="7">
        <f t="shared" si="31"/>
        <v>9.9574352019496413</v>
      </c>
      <c r="P175" s="7">
        <f t="shared" si="32"/>
        <v>-0.96724125380082093</v>
      </c>
      <c r="Q175" s="7">
        <f t="shared" si="33"/>
        <v>8.9901939481488196</v>
      </c>
      <c r="R175">
        <f>SQRT(G175)</f>
        <v>13.114877048604001</v>
      </c>
      <c r="S175" s="7">
        <f t="shared" si="34"/>
        <v>20.110491115221947</v>
      </c>
      <c r="T175">
        <f>$W$2*POWER(R175,3)+$X$2*POWER(R175,2)+$Y$2*R175+$Z$2</f>
        <v>20.112462712512865</v>
      </c>
      <c r="U175" s="7">
        <f t="shared" si="35"/>
        <v>1.9715972909182256E-3</v>
      </c>
    </row>
    <row r="176" spans="7:21" x14ac:dyDescent="0.35">
      <c r="G176">
        <v>173</v>
      </c>
      <c r="H176" s="7">
        <f t="shared" si="24"/>
        <v>0.17088750000000003</v>
      </c>
      <c r="I176" s="7">
        <f t="shared" si="25"/>
        <v>0</v>
      </c>
      <c r="J176" s="7">
        <f t="shared" si="26"/>
        <v>4.9375766578971234</v>
      </c>
      <c r="K176" s="7">
        <f t="shared" si="27"/>
        <v>-169.54</v>
      </c>
      <c r="L176" s="7">
        <f t="shared" si="28"/>
        <v>9.6312421093743392</v>
      </c>
      <c r="M176" s="7">
        <f t="shared" si="29"/>
        <v>496.05734767025075</v>
      </c>
      <c r="N176" s="7">
        <f t="shared" si="30"/>
        <v>496.95703449829239</v>
      </c>
      <c r="O176" s="7">
        <f t="shared" si="31"/>
        <v>9.9766601748657795</v>
      </c>
      <c r="P176" s="7">
        <f t="shared" si="32"/>
        <v>-0.96537738487257674</v>
      </c>
      <c r="Q176" s="7">
        <f t="shared" si="33"/>
        <v>9.0112827899932029</v>
      </c>
      <c r="R176">
        <f>SQRT(G176)</f>
        <v>13.152946437965905</v>
      </c>
      <c r="S176" s="7">
        <f t="shared" si="34"/>
        <v>20.157665510901044</v>
      </c>
      <c r="T176">
        <f>$W$2*POWER(R176,3)+$X$2*POWER(R176,2)+$Y$2*R176+$Z$2</f>
        <v>20.15506350029483</v>
      </c>
      <c r="U176" s="7">
        <f t="shared" si="35"/>
        <v>-2.6020106062141224E-3</v>
      </c>
    </row>
    <row r="177" spans="7:21" x14ac:dyDescent="0.35">
      <c r="G177">
        <v>174</v>
      </c>
      <c r="H177" s="7">
        <f t="shared" si="24"/>
        <v>0.17088750000000003</v>
      </c>
      <c r="I177" s="7">
        <f t="shared" si="25"/>
        <v>0</v>
      </c>
      <c r="J177" s="7">
        <f t="shared" si="26"/>
        <v>4.9375766578971234</v>
      </c>
      <c r="K177" s="7">
        <f t="shared" si="27"/>
        <v>-170.52</v>
      </c>
      <c r="L177" s="7">
        <f t="shared" si="28"/>
        <v>9.6312421093743392</v>
      </c>
      <c r="M177" s="7">
        <f t="shared" si="29"/>
        <v>498.92473118279571</v>
      </c>
      <c r="N177" s="7">
        <f t="shared" si="30"/>
        <v>499.8192566773692</v>
      </c>
      <c r="O177" s="7">
        <f t="shared" si="31"/>
        <v>9.995811538791413</v>
      </c>
      <c r="P177" s="7">
        <f t="shared" si="32"/>
        <v>-0.96352778081075086</v>
      </c>
      <c r="Q177" s="7">
        <f t="shared" si="33"/>
        <v>9.0322837579806627</v>
      </c>
      <c r="R177">
        <f>SQRT(G177)</f>
        <v>13.19090595827292</v>
      </c>
      <c r="S177" s="7">
        <f t="shared" si="34"/>
        <v>20.204643338360466</v>
      </c>
      <c r="T177">
        <f>$W$2*POWER(R177,3)+$X$2*POWER(R177,2)+$Y$2*R177+$Z$2</f>
        <v>20.197358032634632</v>
      </c>
      <c r="U177" s="7">
        <f t="shared" si="35"/>
        <v>-7.2853057258335241E-3</v>
      </c>
    </row>
    <row r="178" spans="7:21" x14ac:dyDescent="0.35">
      <c r="G178">
        <v>175</v>
      </c>
      <c r="H178" s="7">
        <f t="shared" si="24"/>
        <v>0.17088750000000003</v>
      </c>
      <c r="I178" s="7">
        <f t="shared" si="25"/>
        <v>0</v>
      </c>
      <c r="J178" s="7">
        <f t="shared" si="26"/>
        <v>4.9375766578971234</v>
      </c>
      <c r="K178" s="7">
        <f t="shared" si="27"/>
        <v>-171.5</v>
      </c>
      <c r="L178" s="7">
        <f t="shared" si="28"/>
        <v>9.6312421093743392</v>
      </c>
      <c r="M178" s="7">
        <f t="shared" si="29"/>
        <v>501.79211469534044</v>
      </c>
      <c r="N178" s="7">
        <f t="shared" si="30"/>
        <v>502.68153768575451</v>
      </c>
      <c r="O178" s="7">
        <f t="shared" si="31"/>
        <v>10.014889992411952</v>
      </c>
      <c r="P178" s="7">
        <f t="shared" si="32"/>
        <v>-0.96169225190407703</v>
      </c>
      <c r="Q178" s="7">
        <f t="shared" si="33"/>
        <v>9.0531977405078745</v>
      </c>
      <c r="R178">
        <f>SQRT(G178)</f>
        <v>13.228756555322953</v>
      </c>
      <c r="S178" s="7">
        <f t="shared" si="34"/>
        <v>20.251426584886978</v>
      </c>
      <c r="T178">
        <f>$W$2*POWER(R178,3)+$X$2*POWER(R178,2)+$Y$2*R178+$Z$2</f>
        <v>20.239348389897369</v>
      </c>
      <c r="U178" s="7">
        <f t="shared" si="35"/>
        <v>-1.2078194989609159E-2</v>
      </c>
    </row>
    <row r="179" spans="7:21" x14ac:dyDescent="0.35">
      <c r="G179">
        <v>176</v>
      </c>
      <c r="H179" s="7">
        <f t="shared" si="24"/>
        <v>0.17088750000000003</v>
      </c>
      <c r="I179" s="7">
        <f t="shared" si="25"/>
        <v>0</v>
      </c>
      <c r="J179" s="7">
        <f t="shared" si="26"/>
        <v>4.9375766578971234</v>
      </c>
      <c r="K179" s="7">
        <f t="shared" si="27"/>
        <v>-172.48</v>
      </c>
      <c r="L179" s="7">
        <f t="shared" si="28"/>
        <v>9.6312421093743392</v>
      </c>
      <c r="M179" s="7">
        <f t="shared" si="29"/>
        <v>504.65949820788512</v>
      </c>
      <c r="N179" s="7">
        <f t="shared" si="30"/>
        <v>505.54387652421167</v>
      </c>
      <c r="O179" s="7">
        <f t="shared" si="31"/>
        <v>10.033896223890244</v>
      </c>
      <c r="P179" s="7">
        <f t="shared" si="32"/>
        <v>-0.95987061202036872</v>
      </c>
      <c r="Q179" s="7">
        <f t="shared" si="33"/>
        <v>9.0740256118698746</v>
      </c>
      <c r="R179">
        <f>SQRT(G179)</f>
        <v>13.266499161421599</v>
      </c>
      <c r="S179" s="7">
        <f t="shared" si="34"/>
        <v>20.298017206222877</v>
      </c>
      <c r="T179">
        <f>$W$2*POWER(R179,3)+$X$2*POWER(R179,2)+$Y$2*R179+$Z$2</f>
        <v>20.281036624356975</v>
      </c>
      <c r="U179" s="7">
        <f t="shared" si="35"/>
        <v>-1.6980581865901456E-2</v>
      </c>
    </row>
    <row r="180" spans="7:21" x14ac:dyDescent="0.35">
      <c r="G180">
        <v>177</v>
      </c>
      <c r="H180" s="7">
        <f t="shared" si="24"/>
        <v>0.17088750000000003</v>
      </c>
      <c r="I180" s="7">
        <f t="shared" si="25"/>
        <v>0</v>
      </c>
      <c r="J180" s="7">
        <f t="shared" si="26"/>
        <v>4.9375766578971234</v>
      </c>
      <c r="K180" s="7">
        <f t="shared" si="27"/>
        <v>-173.46</v>
      </c>
      <c r="L180" s="7">
        <f t="shared" si="28"/>
        <v>9.6312421093743392</v>
      </c>
      <c r="M180" s="7">
        <f t="shared" si="29"/>
        <v>507.52688172043008</v>
      </c>
      <c r="N180" s="7">
        <f t="shared" si="30"/>
        <v>508.40627221598709</v>
      </c>
      <c r="O180" s="7">
        <f t="shared" si="31"/>
        <v>10.05283091108271</v>
      </c>
      <c r="P180" s="7">
        <f t="shared" si="32"/>
        <v>-0.95806267851937632</v>
      </c>
      <c r="Q180" s="7">
        <f t="shared" si="33"/>
        <v>9.0947682325633341</v>
      </c>
      <c r="R180">
        <f>SQRT(G180)</f>
        <v>13.30413469565007</v>
      </c>
      <c r="S180" s="7">
        <f t="shared" si="34"/>
        <v>20.344417127244395</v>
      </c>
      <c r="T180">
        <f>$W$2*POWER(R180,3)+$X$2*POWER(R180,2)+$Y$2*R180+$Z$2</f>
        <v>20.322424760740564</v>
      </c>
      <c r="U180" s="7">
        <f t="shared" si="35"/>
        <v>-2.1992366503830851E-2</v>
      </c>
    </row>
    <row r="181" spans="7:21" x14ac:dyDescent="0.35">
      <c r="G181">
        <v>178</v>
      </c>
      <c r="H181" s="7">
        <f t="shared" si="24"/>
        <v>0.17088750000000003</v>
      </c>
      <c r="I181" s="7">
        <f t="shared" si="25"/>
        <v>0</v>
      </c>
      <c r="J181" s="7">
        <f t="shared" si="26"/>
        <v>4.9375766578971234</v>
      </c>
      <c r="K181" s="7">
        <f t="shared" si="27"/>
        <v>-174.44</v>
      </c>
      <c r="L181" s="7">
        <f t="shared" si="28"/>
        <v>9.6312421093743392</v>
      </c>
      <c r="M181" s="7">
        <f t="shared" si="29"/>
        <v>510.39426523297482</v>
      </c>
      <c r="N181" s="7">
        <f t="shared" si="30"/>
        <v>511.26872380618119</v>
      </c>
      <c r="O181" s="7">
        <f t="shared" si="31"/>
        <v>10.071694721749795</v>
      </c>
      <c r="P181" s="7">
        <f t="shared" si="32"/>
        <v>-0.95626827216830146</v>
      </c>
      <c r="Q181" s="7">
        <f t="shared" si="33"/>
        <v>9.1154264495814932</v>
      </c>
      <c r="R181">
        <f>SQRT(G181)</f>
        <v>13.341664064126334</v>
      </c>
      <c r="S181" s="7">
        <f t="shared" si="34"/>
        <v>20.39062824262145</v>
      </c>
      <c r="T181">
        <f>$W$2*POWER(R181,3)+$X$2*POWER(R181,2)+$Y$2*R181+$Z$2</f>
        <v>20.363514796759141</v>
      </c>
      <c r="U181" s="7">
        <f t="shared" si="35"/>
        <v>-2.7113445862308794E-2</v>
      </c>
    </row>
    <row r="182" spans="7:21" x14ac:dyDescent="0.35">
      <c r="G182">
        <v>179</v>
      </c>
      <c r="H182" s="7">
        <f t="shared" si="24"/>
        <v>0.17088750000000003</v>
      </c>
      <c r="I182" s="7">
        <f t="shared" si="25"/>
        <v>0</v>
      </c>
      <c r="J182" s="7">
        <f t="shared" si="26"/>
        <v>4.9375766578971234</v>
      </c>
      <c r="K182" s="7">
        <f t="shared" si="27"/>
        <v>-175.42</v>
      </c>
      <c r="L182" s="7">
        <f t="shared" si="28"/>
        <v>9.6312421093743392</v>
      </c>
      <c r="M182" s="7">
        <f t="shared" si="29"/>
        <v>513.26164874551966</v>
      </c>
      <c r="N182" s="7">
        <f t="shared" si="30"/>
        <v>514.13123036114246</v>
      </c>
      <c r="O182" s="7">
        <f t="shared" si="31"/>
        <v>10.090488313761066</v>
      </c>
      <c r="P182" s="7">
        <f t="shared" si="32"/>
        <v>-0.95448721705960216</v>
      </c>
      <c r="Q182" s="7">
        <f t="shared" si="33"/>
        <v>9.1360010967014631</v>
      </c>
      <c r="R182">
        <f>SQRT(G182)</f>
        <v>13.379088160259652</v>
      </c>
      <c r="S182" s="7">
        <f t="shared" si="34"/>
        <v>20.436652417460323</v>
      </c>
      <c r="T182">
        <f>$W$2*POWER(R182,3)+$X$2*POWER(R182,2)+$Y$2*R182+$Z$2</f>
        <v>20.404308703625112</v>
      </c>
      <c r="U182" s="7">
        <f t="shared" si="35"/>
        <v>-3.2343713835210508E-2</v>
      </c>
    </row>
    <row r="183" spans="7:21" x14ac:dyDescent="0.35">
      <c r="G183">
        <v>180</v>
      </c>
      <c r="H183" s="7">
        <f t="shared" si="24"/>
        <v>0.17088750000000003</v>
      </c>
      <c r="I183" s="7">
        <f t="shared" si="25"/>
        <v>0</v>
      </c>
      <c r="J183" s="7">
        <f t="shared" si="26"/>
        <v>4.9375766578971234</v>
      </c>
      <c r="K183" s="7">
        <f t="shared" si="27"/>
        <v>-176.4</v>
      </c>
      <c r="L183" s="7">
        <f t="shared" si="28"/>
        <v>9.6312421093743392</v>
      </c>
      <c r="M183" s="7">
        <f t="shared" si="29"/>
        <v>516.12903225806451</v>
      </c>
      <c r="N183" s="7">
        <f t="shared" si="30"/>
        <v>516.99379096787914</v>
      </c>
      <c r="O183" s="7">
        <f t="shared" si="31"/>
        <v>10.10921233529502</v>
      </c>
      <c r="P183" s="7">
        <f t="shared" si="32"/>
        <v>-0.95271934053140184</v>
      </c>
      <c r="Q183" s="7">
        <f t="shared" si="33"/>
        <v>9.1564929947636173</v>
      </c>
      <c r="R183">
        <f>SQRT(G183)</f>
        <v>13.416407864998739</v>
      </c>
      <c r="S183" s="7">
        <f t="shared" si="34"/>
        <v>20.482491487928637</v>
      </c>
      <c r="T183">
        <f>$W$2*POWER(R183,3)+$X$2*POWER(R183,2)+$Y$2*R183+$Z$2</f>
        <v>20.444808426556985</v>
      </c>
      <c r="U183" s="7">
        <f t="shared" si="35"/>
        <v>-3.7683061371652116E-2</v>
      </c>
    </row>
    <row r="184" spans="7:21" x14ac:dyDescent="0.35">
      <c r="G184">
        <v>181</v>
      </c>
      <c r="H184" s="7">
        <f t="shared" si="24"/>
        <v>0.17088750000000003</v>
      </c>
      <c r="I184" s="7">
        <f t="shared" si="25"/>
        <v>0</v>
      </c>
      <c r="J184" s="7">
        <f t="shared" si="26"/>
        <v>4.9375766578971234</v>
      </c>
      <c r="K184" s="7">
        <f t="shared" si="27"/>
        <v>-177.38</v>
      </c>
      <c r="L184" s="7">
        <f t="shared" si="28"/>
        <v>9.6312421093743392</v>
      </c>
      <c r="M184" s="7">
        <f t="shared" si="29"/>
        <v>518.99641577060925</v>
      </c>
      <c r="N184" s="7">
        <f t="shared" si="30"/>
        <v>519.85640473349179</v>
      </c>
      <c r="O184" s="7">
        <f t="shared" si="31"/>
        <v>10.127867425033786</v>
      </c>
      <c r="P184" s="7">
        <f t="shared" si="32"/>
        <v>-0.95096447309015875</v>
      </c>
      <c r="Q184" s="7">
        <f t="shared" si="33"/>
        <v>9.176902951943628</v>
      </c>
      <c r="R184">
        <f>SQRT(G184)</f>
        <v>13.45362404707371</v>
      </c>
      <c r="S184" s="7">
        <f t="shared" si="34"/>
        <v>20.528147261863879</v>
      </c>
      <c r="T184">
        <f>$W$2*POWER(R184,3)+$X$2*POWER(R184,2)+$Y$2*R184+$Z$2</f>
        <v>20.485015885271626</v>
      </c>
      <c r="U184" s="7">
        <f t="shared" si="35"/>
        <v>-4.313137659225319E-2</v>
      </c>
    </row>
    <row r="185" spans="7:21" x14ac:dyDescent="0.35">
      <c r="G185">
        <v>182</v>
      </c>
      <c r="H185" s="7">
        <f t="shared" si="24"/>
        <v>0.17088750000000003</v>
      </c>
      <c r="I185" s="7">
        <f t="shared" si="25"/>
        <v>0</v>
      </c>
      <c r="J185" s="7">
        <f t="shared" si="26"/>
        <v>4.9375766578971234</v>
      </c>
      <c r="K185" s="7">
        <f t="shared" si="27"/>
        <v>-178.35999999999999</v>
      </c>
      <c r="L185" s="7">
        <f t="shared" si="28"/>
        <v>9.6312421093743392</v>
      </c>
      <c r="M185" s="7">
        <f t="shared" si="29"/>
        <v>521.86379928315398</v>
      </c>
      <c r="N185" s="7">
        <f t="shared" si="30"/>
        <v>522.71907078462425</v>
      </c>
      <c r="O185" s="7">
        <f t="shared" si="31"/>
        <v>10.146454212352905</v>
      </c>
      <c r="P185" s="7">
        <f t="shared" si="32"/>
        <v>-0.94922244833558012</v>
      </c>
      <c r="Q185" s="7">
        <f t="shared" si="33"/>
        <v>9.1972317640173245</v>
      </c>
      <c r="R185">
        <f>SQRT(G185)</f>
        <v>13.490737563232042</v>
      </c>
      <c r="S185" s="7">
        <f t="shared" si="34"/>
        <v>20.573621519365883</v>
      </c>
      <c r="T185">
        <f>$W$2*POWER(R185,3)+$X$2*POWER(R185,2)+$Y$2*R185+$Z$2</f>
        <v>20.524932974464498</v>
      </c>
      <c r="U185" s="7">
        <f t="shared" si="35"/>
        <v>-4.8688544901384745E-2</v>
      </c>
    </row>
    <row r="186" spans="7:21" x14ac:dyDescent="0.35">
      <c r="G186">
        <v>183</v>
      </c>
      <c r="H186" s="7">
        <f t="shared" si="24"/>
        <v>0.17088750000000003</v>
      </c>
      <c r="I186" s="7">
        <f t="shared" si="25"/>
        <v>0</v>
      </c>
      <c r="J186" s="7">
        <f t="shared" si="26"/>
        <v>4.9375766578971234</v>
      </c>
      <c r="K186" s="7">
        <f t="shared" si="27"/>
        <v>-179.34</v>
      </c>
      <c r="L186" s="7">
        <f t="shared" si="28"/>
        <v>9.6312421093743392</v>
      </c>
      <c r="M186" s="7">
        <f t="shared" si="29"/>
        <v>524.73118279569883</v>
      </c>
      <c r="N186" s="7">
        <f t="shared" si="30"/>
        <v>525.58178826693188</v>
      </c>
      <c r="O186" s="7">
        <f t="shared" si="31"/>
        <v>10.16497331750633</v>
      </c>
      <c r="P186" s="7">
        <f t="shared" si="32"/>
        <v>-0.9474931028876471</v>
      </c>
      <c r="Q186" s="7">
        <f t="shared" si="33"/>
        <v>9.2174802146186838</v>
      </c>
      <c r="R186">
        <f>SQRT(G186)</f>
        <v>13.527749258468683</v>
      </c>
      <c r="S186" s="7">
        <f t="shared" si="34"/>
        <v>20.618916013373934</v>
      </c>
      <c r="T186">
        <f>$W$2*POWER(R186,3)+$X$2*POWER(R186,2)+$Y$2*R186+$Z$2</f>
        <v>20.564561564278172</v>
      </c>
      <c r="U186" s="7">
        <f t="shared" si="35"/>
        <v>-5.4354449095761481E-2</v>
      </c>
    </row>
    <row r="187" spans="7:21" x14ac:dyDescent="0.35">
      <c r="G187">
        <v>184</v>
      </c>
      <c r="H187" s="7">
        <f t="shared" si="24"/>
        <v>0.17088750000000003</v>
      </c>
      <c r="I187" s="7">
        <f t="shared" si="25"/>
        <v>0</v>
      </c>
      <c r="J187" s="7">
        <f t="shared" si="26"/>
        <v>4.9375766578971234</v>
      </c>
      <c r="K187" s="7">
        <f t="shared" si="27"/>
        <v>-180.32</v>
      </c>
      <c r="L187" s="7">
        <f t="shared" si="28"/>
        <v>9.6312421093743392</v>
      </c>
      <c r="M187" s="7">
        <f t="shared" si="29"/>
        <v>527.59856630824356</v>
      </c>
      <c r="N187" s="7">
        <f t="shared" si="30"/>
        <v>528.44455634456779</v>
      </c>
      <c r="O187" s="7">
        <f t="shared" si="31"/>
        <v>10.183425351806745</v>
      </c>
      <c r="P187" s="7">
        <f t="shared" si="32"/>
        <v>-0.94577627631607586</v>
      </c>
      <c r="Q187" s="7">
        <f t="shared" si="33"/>
        <v>9.237649075490669</v>
      </c>
      <c r="R187">
        <f>SQRT(G187)</f>
        <v>13.564659966250536</v>
      </c>
      <c r="S187" s="7">
        <f t="shared" si="34"/>
        <v>20.664032470227873</v>
      </c>
      <c r="T187">
        <f>$W$2*POWER(R187,3)+$X$2*POWER(R187,2)+$Y$2*R187+$Z$2</f>
        <v>20.603903500759518</v>
      </c>
      <c r="U187" s="7">
        <f t="shared" si="35"/>
        <v>-6.0128969468355109E-2</v>
      </c>
    </row>
    <row r="188" spans="7:21" x14ac:dyDescent="0.35">
      <c r="G188">
        <v>185</v>
      </c>
      <c r="H188" s="7">
        <f t="shared" si="24"/>
        <v>0.17088750000000003</v>
      </c>
      <c r="I188" s="7">
        <f t="shared" si="25"/>
        <v>0</v>
      </c>
      <c r="J188" s="7">
        <f t="shared" si="26"/>
        <v>4.9375766578971234</v>
      </c>
      <c r="K188" s="7">
        <f t="shared" si="27"/>
        <v>-181.29999999999998</v>
      </c>
      <c r="L188" s="7">
        <f t="shared" si="28"/>
        <v>9.6312421093743392</v>
      </c>
      <c r="M188" s="7">
        <f t="shared" si="29"/>
        <v>530.46594982078841</v>
      </c>
      <c r="N188" s="7">
        <f t="shared" si="30"/>
        <v>531.30737419968511</v>
      </c>
      <c r="O188" s="7">
        <f t="shared" si="31"/>
        <v>10.201810917801426</v>
      </c>
      <c r="P188" s="7">
        <f t="shared" si="32"/>
        <v>-0.94407181107118388</v>
      </c>
      <c r="Q188" s="7">
        <f t="shared" si="33"/>
        <v>9.2577391067302415</v>
      </c>
      <c r="R188">
        <f>SQRT(G188)</f>
        <v>13.601470508735444</v>
      </c>
      <c r="S188" s="7">
        <f t="shared" si="34"/>
        <v>20.708972590216181</v>
      </c>
      <c r="T188">
        <f>$W$2*POWER(R188,3)+$X$2*POWER(R188,2)+$Y$2*R188+$Z$2</f>
        <v>20.642960606305909</v>
      </c>
      <c r="U188" s="7">
        <f t="shared" si="35"/>
        <v>-6.6011983910271965E-2</v>
      </c>
    </row>
    <row r="189" spans="7:21" x14ac:dyDescent="0.35">
      <c r="G189">
        <v>186</v>
      </c>
      <c r="H189" s="7">
        <f t="shared" si="24"/>
        <v>0.17088750000000003</v>
      </c>
      <c r="I189" s="7">
        <f t="shared" si="25"/>
        <v>0</v>
      </c>
      <c r="J189" s="7">
        <f t="shared" si="26"/>
        <v>4.9375766578971234</v>
      </c>
      <c r="K189" s="7">
        <f t="shared" si="27"/>
        <v>-182.28</v>
      </c>
      <c r="L189" s="7">
        <f t="shared" si="28"/>
        <v>9.6312421093743392</v>
      </c>
      <c r="M189" s="7">
        <f t="shared" si="29"/>
        <v>533.33333333333326</v>
      </c>
      <c r="N189" s="7">
        <f t="shared" si="30"/>
        <v>534.17024103195536</v>
      </c>
      <c r="O189" s="7">
        <f t="shared" si="31"/>
        <v>10.220130609443716</v>
      </c>
      <c r="P189" s="7">
        <f t="shared" si="32"/>
        <v>-0.94237955241732996</v>
      </c>
      <c r="Q189" s="7">
        <f t="shared" si="33"/>
        <v>9.2777510570263857</v>
      </c>
      <c r="R189">
        <f>SQRT(G189)</f>
        <v>13.638181696985855</v>
      </c>
      <c r="S189" s="7">
        <f t="shared" si="34"/>
        <v>20.753738048108413</v>
      </c>
      <c r="T189">
        <f>$W$2*POWER(R189,3)+$X$2*POWER(R189,2)+$Y$2*R189+$Z$2</f>
        <v>20.681734680100693</v>
      </c>
      <c r="U189" s="7">
        <f t="shared" si="35"/>
        <v>-7.200336800772078E-2</v>
      </c>
    </row>
    <row r="190" spans="7:21" x14ac:dyDescent="0.35">
      <c r="G190">
        <v>187</v>
      </c>
      <c r="H190" s="7">
        <f t="shared" si="24"/>
        <v>0.17088750000000003</v>
      </c>
      <c r="I190" s="7">
        <f t="shared" si="25"/>
        <v>0</v>
      </c>
      <c r="J190" s="7">
        <f t="shared" si="26"/>
        <v>4.9375766578971234</v>
      </c>
      <c r="K190" s="7">
        <f t="shared" si="27"/>
        <v>-183.26</v>
      </c>
      <c r="L190" s="7">
        <f t="shared" si="28"/>
        <v>9.6312421093743392</v>
      </c>
      <c r="M190" s="7">
        <f t="shared" si="29"/>
        <v>536.20071684587799</v>
      </c>
      <c r="N190" s="7">
        <f t="shared" si="30"/>
        <v>537.03315605810258</v>
      </c>
      <c r="O190" s="7">
        <f t="shared" si="31"/>
        <v>10.238385012260238</v>
      </c>
      <c r="P190" s="7">
        <f t="shared" si="32"/>
        <v>-0.94069934836803526</v>
      </c>
      <c r="Q190" s="7">
        <f t="shared" si="33"/>
        <v>9.297685663892203</v>
      </c>
      <c r="R190">
        <f>SQRT(G190)</f>
        <v>13.674794331177344</v>
      </c>
      <c r="S190" s="7">
        <f t="shared" si="34"/>
        <v>20.798330493674399</v>
      </c>
      <c r="T190">
        <f>$W$2*POWER(R190,3)+$X$2*POWER(R190,2)+$Y$2*R190+$Z$2</f>
        <v>20.720227498538335</v>
      </c>
      <c r="U190" s="7">
        <f t="shared" si="35"/>
        <v>-7.8102995136063669E-2</v>
      </c>
    </row>
    <row r="191" spans="7:21" x14ac:dyDescent="0.35">
      <c r="G191">
        <v>188</v>
      </c>
      <c r="H191" s="7">
        <f t="shared" si="24"/>
        <v>0.17088750000000003</v>
      </c>
      <c r="I191" s="7">
        <f t="shared" si="25"/>
        <v>0</v>
      </c>
      <c r="J191" s="7">
        <f t="shared" si="26"/>
        <v>4.9375766578971234</v>
      </c>
      <c r="K191" s="7">
        <f t="shared" si="27"/>
        <v>-184.24</v>
      </c>
      <c r="L191" s="7">
        <f t="shared" si="28"/>
        <v>9.6312421093743392</v>
      </c>
      <c r="M191" s="7">
        <f t="shared" si="29"/>
        <v>539.06810035842295</v>
      </c>
      <c r="N191" s="7">
        <f t="shared" si="30"/>
        <v>539.89611851145196</v>
      </c>
      <c r="O191" s="7">
        <f t="shared" si="31"/>
        <v>10.25657470351406</v>
      </c>
      <c r="P191" s="7">
        <f t="shared" si="32"/>
        <v>-0.93903104962271355</v>
      </c>
      <c r="Q191" s="7">
        <f t="shared" si="33"/>
        <v>9.317543653891347</v>
      </c>
      <c r="R191">
        <f>SQRT(G191)</f>
        <v>13.711309200802088</v>
      </c>
      <c r="S191" s="7">
        <f t="shared" si="34"/>
        <v>20.842751552190737</v>
      </c>
      <c r="T191">
        <f>$W$2*POWER(R191,3)+$X$2*POWER(R191,2)+$Y$2*R191+$Z$2</f>
        <v>20.758440815639474</v>
      </c>
      <c r="U191" s="7">
        <f t="shared" si="35"/>
        <v>-8.4310736551262977E-2</v>
      </c>
    </row>
    <row r="192" spans="7:21" x14ac:dyDescent="0.35">
      <c r="G192">
        <v>189</v>
      </c>
      <c r="H192" s="7">
        <f t="shared" si="24"/>
        <v>0.17088750000000003</v>
      </c>
      <c r="I192" s="7">
        <f t="shared" si="25"/>
        <v>0</v>
      </c>
      <c r="J192" s="7">
        <f t="shared" si="26"/>
        <v>4.9375766578971234</v>
      </c>
      <c r="K192" s="7">
        <f t="shared" si="27"/>
        <v>-185.22</v>
      </c>
      <c r="L192" s="7">
        <f t="shared" si="28"/>
        <v>9.6312421093743392</v>
      </c>
      <c r="M192" s="7">
        <f t="shared" si="29"/>
        <v>541.93548387096769</v>
      </c>
      <c r="N192" s="7">
        <f t="shared" si="30"/>
        <v>542.75912764149143</v>
      </c>
      <c r="O192" s="7">
        <f t="shared" si="31"/>
        <v>10.274700252363811</v>
      </c>
      <c r="P192" s="7">
        <f t="shared" si="32"/>
        <v>-0.93737450950536649</v>
      </c>
      <c r="Q192" s="7">
        <f t="shared" si="33"/>
        <v>9.3373257428584449</v>
      </c>
      <c r="R192">
        <f>SQRT(G192)</f>
        <v>13.74772708486752</v>
      </c>
      <c r="S192" s="7">
        <f t="shared" si="34"/>
        <v>20.887002824933887</v>
      </c>
      <c r="T192">
        <f>$W$2*POWER(R192,3)+$X$2*POWER(R192,2)+$Y$2*R192+$Z$2</f>
        <v>20.796376363456218</v>
      </c>
      <c r="U192" s="7">
        <f t="shared" si="35"/>
        <v>-9.062646147766884E-2</v>
      </c>
    </row>
    <row r="193" spans="7:21" x14ac:dyDescent="0.35">
      <c r="G193">
        <v>190</v>
      </c>
      <c r="H193" s="7">
        <f t="shared" si="24"/>
        <v>0.17088750000000003</v>
      </c>
      <c r="I193" s="7">
        <f t="shared" si="25"/>
        <v>0</v>
      </c>
      <c r="J193" s="7">
        <f t="shared" si="26"/>
        <v>4.9375766578971234</v>
      </c>
      <c r="K193" s="7">
        <f t="shared" si="27"/>
        <v>-186.2</v>
      </c>
      <c r="L193" s="7">
        <f t="shared" si="28"/>
        <v>9.6312421093743392</v>
      </c>
      <c r="M193" s="7">
        <f t="shared" si="29"/>
        <v>544.80286738351242</v>
      </c>
      <c r="N193" s="7">
        <f t="shared" si="30"/>
        <v>545.62218271345057</v>
      </c>
      <c r="O193" s="7">
        <f t="shared" si="31"/>
        <v>10.292762220018954</v>
      </c>
      <c r="P193" s="7">
        <f t="shared" si="32"/>
        <v>-0.93572958390530436</v>
      </c>
      <c r="Q193" s="7">
        <f t="shared" si="33"/>
        <v>9.3570326361136491</v>
      </c>
      <c r="R193">
        <f>SQRT(G193)</f>
        <v>13.784048752090222</v>
      </c>
      <c r="S193" s="7">
        <f t="shared" si="34"/>
        <v>20.931085889660096</v>
      </c>
      <c r="T193">
        <f>$W$2*POWER(R193,3)+$X$2*POWER(R193,2)+$Y$2*R193+$Z$2</f>
        <v>20.834035852467899</v>
      </c>
      <c r="U193" s="7">
        <f t="shared" si="35"/>
        <v>-9.7050037192197181E-2</v>
      </c>
    </row>
    <row r="194" spans="7:21" x14ac:dyDescent="0.35">
      <c r="G194">
        <v>191</v>
      </c>
      <c r="H194" s="7">
        <f t="shared" si="24"/>
        <v>0.17088750000000003</v>
      </c>
      <c r="I194" s="7">
        <f t="shared" si="25"/>
        <v>0</v>
      </c>
      <c r="J194" s="7">
        <f t="shared" si="26"/>
        <v>4.9375766578971234</v>
      </c>
      <c r="K194" s="7">
        <f t="shared" si="27"/>
        <v>-187.18</v>
      </c>
      <c r="L194" s="7">
        <f t="shared" si="28"/>
        <v>9.6312421093743392</v>
      </c>
      <c r="M194" s="7">
        <f t="shared" si="29"/>
        <v>547.67025089605727</v>
      </c>
      <c r="N194" s="7">
        <f t="shared" si="30"/>
        <v>548.48528300788826</v>
      </c>
      <c r="O194" s="7">
        <f t="shared" si="31"/>
        <v>10.310761159891294</v>
      </c>
      <c r="P194" s="7">
        <f t="shared" si="32"/>
        <v>-0.93409613121868651</v>
      </c>
      <c r="Q194" s="7">
        <f t="shared" si="33"/>
        <v>9.3766650286726083</v>
      </c>
      <c r="R194">
        <f>SQRT(G194)</f>
        <v>13.820274961085254</v>
      </c>
      <c r="S194" s="7">
        <f t="shared" si="34"/>
        <v>20.97500230107509</v>
      </c>
      <c r="T194">
        <f>$W$2*POWER(R194,3)+$X$2*POWER(R194,2)+$Y$2*R194+$Z$2</f>
        <v>20.871420971967673</v>
      </c>
      <c r="U194" s="7">
        <f t="shared" si="35"/>
        <v>-0.10358132910741702</v>
      </c>
    </row>
    <row r="195" spans="7:21" x14ac:dyDescent="0.35">
      <c r="G195">
        <v>192</v>
      </c>
      <c r="H195" s="7">
        <f t="shared" si="24"/>
        <v>0.17088750000000003</v>
      </c>
      <c r="I195" s="7">
        <f t="shared" si="25"/>
        <v>0</v>
      </c>
      <c r="J195" s="7">
        <f t="shared" si="26"/>
        <v>4.9375766578971234</v>
      </c>
      <c r="K195" s="7">
        <f t="shared" si="27"/>
        <v>-188.16</v>
      </c>
      <c r="L195" s="7">
        <f t="shared" si="28"/>
        <v>9.6312421093743392</v>
      </c>
      <c r="M195" s="7">
        <f t="shared" si="29"/>
        <v>550.537634408602</v>
      </c>
      <c r="N195" s="7">
        <f t="shared" si="30"/>
        <v>551.34842782029625</v>
      </c>
      <c r="O195" s="7">
        <f t="shared" si="31"/>
        <v>10.32869761774286</v>
      </c>
      <c r="P195" s="7">
        <f t="shared" si="32"/>
        <v>-0.93247401229264704</v>
      </c>
      <c r="Q195" s="7">
        <f t="shared" si="33"/>
        <v>9.3962236054502117</v>
      </c>
      <c r="R195">
        <f>SQRT(G195)</f>
        <v>13.856406460551018</v>
      </c>
      <c r="S195" s="7">
        <f t="shared" si="34"/>
        <v>21.018753591289844</v>
      </c>
      <c r="T195">
        <f>$W$2*POWER(R195,3)+$X$2*POWER(R195,2)+$Y$2*R195+$Z$2</f>
        <v>20.908533390440112</v>
      </c>
      <c r="U195" s="7">
        <f t="shared" si="35"/>
        <v>-0.1102202008497315</v>
      </c>
    </row>
    <row r="196" spans="7:21" x14ac:dyDescent="0.35">
      <c r="G196">
        <v>193</v>
      </c>
      <c r="H196" s="7">
        <f t="shared" ref="H196:H203" si="36">0.5*$C$3*$C$4*$C$5</f>
        <v>0.17088750000000003</v>
      </c>
      <c r="I196" s="7">
        <f t="shared" ref="I196:I203" si="37">$C$16*$C$3*$C$4*$C$5</f>
        <v>0</v>
      </c>
      <c r="J196" s="7">
        <f t="shared" ref="J196:J203" si="38">$C$20*$C$12*(SIN($C$18)+$C$7*COS($C$18)) +0.5*$C$3*$C$4*$C$5*POWER($C$16,2)</f>
        <v>4.9375766578971234</v>
      </c>
      <c r="K196" s="7">
        <f t="shared" ref="K196:K203" si="39">($C$15/100-1)*G196</f>
        <v>-189.14</v>
      </c>
      <c r="L196" s="7">
        <f t="shared" ref="L196:L203" si="40">(3*H196*J196-POWER(I196,2))/(9*POWER(H196,2))</f>
        <v>9.6312421093743392</v>
      </c>
      <c r="M196" s="7">
        <f t="shared" ref="M196:M203" si="41">(9*H196*I196*J196-27*POWER(H196,2)*K196-2*POWER(I196,3))/(54*POWER(H196,3))</f>
        <v>553.40501792114685</v>
      </c>
      <c r="N196" s="7">
        <f t="shared" ref="N196:N203" si="42">SQRT(POWER(L196,3)+POWER(M196,2))</f>
        <v>554.21161646071425</v>
      </c>
      <c r="O196" s="7">
        <f t="shared" ref="O196:O203" si="43">POWER(M196+N196,1/3)</f>
        <v>10.34657213183019</v>
      </c>
      <c r="P196" s="7">
        <f t="shared" ref="P196:P203" si="44">POWER(M196-N196,1/3)</f>
        <v>-0.93086309037027448</v>
      </c>
      <c r="Q196" s="7">
        <f t="shared" ref="Q196:Q203" si="45">O196+P196-I196/(3*H196)</f>
        <v>9.4157090414599143</v>
      </c>
      <c r="R196">
        <f>SQRT(G196)</f>
        <v>13.892443989449804</v>
      </c>
      <c r="S196" s="7">
        <f t="shared" ref="S196:S203" si="46">CONVERT(Q196,"m/s","mph")</f>
        <v>21.062341270266451</v>
      </c>
      <c r="T196">
        <f>$W$2*POWER(R196,3)+$X$2*POWER(R196,2)+$Y$2*R196+$Z$2</f>
        <v>20.945374755930086</v>
      </c>
      <c r="U196" s="7">
        <f t="shared" ref="U196:U203" si="47">T196-S196</f>
        <v>-0.11696651433636518</v>
      </c>
    </row>
    <row r="197" spans="7:21" x14ac:dyDescent="0.35">
      <c r="G197">
        <v>194</v>
      </c>
      <c r="H197" s="7">
        <f t="shared" si="36"/>
        <v>0.17088750000000003</v>
      </c>
      <c r="I197" s="7">
        <f t="shared" si="37"/>
        <v>0</v>
      </c>
      <c r="J197" s="7">
        <f t="shared" si="38"/>
        <v>4.9375766578971234</v>
      </c>
      <c r="K197" s="7">
        <f t="shared" si="39"/>
        <v>-190.12</v>
      </c>
      <c r="L197" s="7">
        <f t="shared" si="40"/>
        <v>9.6312421093743392</v>
      </c>
      <c r="M197" s="7">
        <f t="shared" si="41"/>
        <v>556.2724014336917</v>
      </c>
      <c r="N197" s="7">
        <f t="shared" si="42"/>
        <v>557.07484825335564</v>
      </c>
      <c r="O197" s="7">
        <f t="shared" si="43"/>
        <v>10.364385233045253</v>
      </c>
      <c r="P197" s="7">
        <f t="shared" si="44"/>
        <v>-0.92926323103725039</v>
      </c>
      <c r="Q197" s="7">
        <f t="shared" si="45"/>
        <v>9.4351220020080024</v>
      </c>
      <c r="R197">
        <f>SQRT(G197)</f>
        <v>13.928388277184119</v>
      </c>
      <c r="S197" s="7">
        <f t="shared" si="46"/>
        <v>21.10576682625269</v>
      </c>
      <c r="T197">
        <f>$W$2*POWER(R197,3)+$X$2*POWER(R197,2)+$Y$2*R197+$Z$2</f>
        <v>20.98194669640321</v>
      </c>
      <c r="U197" s="7">
        <f t="shared" si="47"/>
        <v>-0.12382012984948076</v>
      </c>
    </row>
    <row r="198" spans="7:21" x14ac:dyDescent="0.35">
      <c r="G198">
        <v>195</v>
      </c>
      <c r="H198" s="7">
        <f t="shared" si="36"/>
        <v>0.17088750000000003</v>
      </c>
      <c r="I198" s="7">
        <f t="shared" si="37"/>
        <v>0</v>
      </c>
      <c r="J198" s="7">
        <f t="shared" si="38"/>
        <v>4.9375766578971234</v>
      </c>
      <c r="K198" s="7">
        <f t="shared" si="39"/>
        <v>-191.1</v>
      </c>
      <c r="L198" s="7">
        <f t="shared" si="40"/>
        <v>9.6312421093743392</v>
      </c>
      <c r="M198" s="7">
        <f t="shared" si="41"/>
        <v>559.13978494623643</v>
      </c>
      <c r="N198" s="7">
        <f t="shared" si="42"/>
        <v>559.9381225362464</v>
      </c>
      <c r="O198" s="7">
        <f t="shared" si="43"/>
        <v>10.382137445052956</v>
      </c>
      <c r="P198" s="7">
        <f t="shared" si="44"/>
        <v>-0.92767430217017721</v>
      </c>
      <c r="Q198" s="7">
        <f t="shared" si="45"/>
        <v>9.4544631428827799</v>
      </c>
      <c r="R198">
        <f>SQRT(G198)</f>
        <v>13.964240043768941</v>
      </c>
      <c r="S198" s="7">
        <f t="shared" si="46"/>
        <v>21.149031726205216</v>
      </c>
      <c r="T198">
        <f>$W$2*POWER(R198,3)+$X$2*POWER(R198,2)+$Y$2*R198+$Z$2</f>
        <v>21.018250820098054</v>
      </c>
      <c r="U198" s="7">
        <f t="shared" si="47"/>
        <v>-0.13078090610716231</v>
      </c>
    </row>
    <row r="199" spans="7:21" x14ac:dyDescent="0.35">
      <c r="G199">
        <v>196</v>
      </c>
      <c r="H199" s="7">
        <f t="shared" si="36"/>
        <v>0.17088750000000003</v>
      </c>
      <c r="I199" s="7">
        <f t="shared" si="37"/>
        <v>0</v>
      </c>
      <c r="J199" s="7">
        <f t="shared" si="38"/>
        <v>4.9375766578971234</v>
      </c>
      <c r="K199" s="7">
        <f t="shared" si="39"/>
        <v>-192.07999999999998</v>
      </c>
      <c r="L199" s="7">
        <f t="shared" si="40"/>
        <v>9.6312421093743392</v>
      </c>
      <c r="M199" s="7">
        <f t="shared" si="41"/>
        <v>562.00716845878128</v>
      </c>
      <c r="N199" s="7">
        <f t="shared" si="42"/>
        <v>562.8014386608744</v>
      </c>
      <c r="O199" s="7">
        <f t="shared" si="43"/>
        <v>10.399829284425463</v>
      </c>
      <c r="P199" s="7">
        <f t="shared" si="44"/>
        <v>-0.9260961738860517</v>
      </c>
      <c r="Q199" s="7">
        <f t="shared" si="45"/>
        <v>9.4737331105394116</v>
      </c>
      <c r="R199">
        <f>SQRT(G199)</f>
        <v>14</v>
      </c>
      <c r="S199" s="7">
        <f t="shared" si="46"/>
        <v>21.19213741620305</v>
      </c>
      <c r="T199">
        <f>$W$2*POWER(R199,3)+$X$2*POWER(R199,2)+$Y$2*R199+$Z$2</f>
        <v>21.054288715870356</v>
      </c>
      <c r="U199" s="7">
        <f t="shared" si="47"/>
        <v>-0.13784870033269314</v>
      </c>
    </row>
    <row r="200" spans="7:21" x14ac:dyDescent="0.35">
      <c r="G200">
        <v>197</v>
      </c>
      <c r="H200" s="7">
        <f t="shared" si="36"/>
        <v>0.17088750000000003</v>
      </c>
      <c r="I200" s="7">
        <f t="shared" si="37"/>
        <v>0</v>
      </c>
      <c r="J200" s="7">
        <f t="shared" si="38"/>
        <v>4.9375766578971234</v>
      </c>
      <c r="K200" s="7">
        <f t="shared" si="39"/>
        <v>-193.06</v>
      </c>
      <c r="L200" s="7">
        <f t="shared" si="40"/>
        <v>9.6312421093743392</v>
      </c>
      <c r="M200" s="7">
        <f t="shared" si="41"/>
        <v>564.87455197132613</v>
      </c>
      <c r="N200" s="7">
        <f t="shared" si="42"/>
        <v>565.66479599184834</v>
      </c>
      <c r="O200" s="7">
        <f t="shared" si="43"/>
        <v>10.417461260773312</v>
      </c>
      <c r="P200" s="7">
        <f t="shared" si="44"/>
        <v>-0.92452871849311546</v>
      </c>
      <c r="Q200" s="7">
        <f t="shared" si="45"/>
        <v>9.4929325422801956</v>
      </c>
      <c r="R200">
        <f>SQRT(G200)</f>
        <v>14.035668847618199</v>
      </c>
      <c r="S200" s="7">
        <f t="shared" si="46"/>
        <v>21.235085321850832</v>
      </c>
      <c r="T200">
        <f>$W$2*POWER(R200,3)+$X$2*POWER(R200,2)+$Y$2*R200+$Z$2</f>
        <v>21.090061953529457</v>
      </c>
      <c r="U200" s="7">
        <f t="shared" si="47"/>
        <v>-0.1450233683213753</v>
      </c>
    </row>
    <row r="201" spans="7:21" x14ac:dyDescent="0.35">
      <c r="G201">
        <v>198</v>
      </c>
      <c r="H201" s="7">
        <f t="shared" si="36"/>
        <v>0.17088750000000003</v>
      </c>
      <c r="I201" s="7">
        <f t="shared" si="37"/>
        <v>0</v>
      </c>
      <c r="J201" s="7">
        <f t="shared" si="38"/>
        <v>4.9375766578971234</v>
      </c>
      <c r="K201" s="7">
        <f t="shared" si="39"/>
        <v>-194.04</v>
      </c>
      <c r="L201" s="7">
        <f t="shared" si="40"/>
        <v>9.6312421093743392</v>
      </c>
      <c r="M201" s="7">
        <f t="shared" si="41"/>
        <v>567.74193548387075</v>
      </c>
      <c r="N201" s="7">
        <f t="shared" si="42"/>
        <v>568.52819390656839</v>
      </c>
      <c r="O201" s="7">
        <f t="shared" si="43"/>
        <v>10.435033876873529</v>
      </c>
      <c r="P201" s="7">
        <f t="shared" si="44"/>
        <v>-0.92297181044323173</v>
      </c>
      <c r="Q201" s="7">
        <f t="shared" si="45"/>
        <v>9.5120620664302979</v>
      </c>
      <c r="R201">
        <f>SQRT(G201)</f>
        <v>14.071247279470288</v>
      </c>
      <c r="S201" s="7">
        <f t="shared" si="46"/>
        <v>21.277876848671927</v>
      </c>
      <c r="T201">
        <f>$W$2*POWER(R201,3)+$X$2*POWER(R201,2)+$Y$2*R201+$Z$2</f>
        <v>21.125572084167192</v>
      </c>
      <c r="U201" s="7">
        <f t="shared" si="47"/>
        <v>-0.15230476450473418</v>
      </c>
    </row>
    <row r="202" spans="7:21" x14ac:dyDescent="0.35">
      <c r="G202">
        <v>199</v>
      </c>
      <c r="H202" s="7">
        <f t="shared" si="36"/>
        <v>0.17088750000000003</v>
      </c>
      <c r="I202" s="7">
        <f t="shared" si="37"/>
        <v>0</v>
      </c>
      <c r="J202" s="7">
        <f t="shared" si="38"/>
        <v>4.9375766578971234</v>
      </c>
      <c r="K202" s="7">
        <f t="shared" si="39"/>
        <v>-195.02</v>
      </c>
      <c r="L202" s="7">
        <f t="shared" si="40"/>
        <v>9.6312421093743392</v>
      </c>
      <c r="M202" s="7">
        <f t="shared" si="41"/>
        <v>570.60931899641571</v>
      </c>
      <c r="N202" s="7">
        <f t="shared" si="42"/>
        <v>571.39163179490674</v>
      </c>
      <c r="O202" s="7">
        <f t="shared" si="43"/>
        <v>10.452547628794688</v>
      </c>
      <c r="P202" s="7">
        <f t="shared" si="44"/>
        <v>-0.92142532628526774</v>
      </c>
      <c r="Q202" s="7">
        <f t="shared" si="45"/>
        <v>9.5311223025094201</v>
      </c>
      <c r="R202">
        <f>SQRT(G202)</f>
        <v>14.106735979665885</v>
      </c>
      <c r="S202" s="7">
        <f t="shared" si="46"/>
        <v>21.32051338249244</v>
      </c>
      <c r="T202">
        <f>$W$2*POWER(R202,3)+$X$2*POWER(R202,2)+$Y$2*R202+$Z$2</f>
        <v>21.160820640479422</v>
      </c>
      <c r="U202" s="7">
        <f t="shared" si="47"/>
        <v>-0.15969274201301786</v>
      </c>
    </row>
    <row r="203" spans="7:21" x14ac:dyDescent="0.35">
      <c r="G203">
        <v>200</v>
      </c>
      <c r="H203" s="7">
        <f t="shared" si="36"/>
        <v>0.17088750000000003</v>
      </c>
      <c r="I203" s="7">
        <f t="shared" si="37"/>
        <v>0</v>
      </c>
      <c r="J203" s="7">
        <f t="shared" si="38"/>
        <v>4.9375766578971234</v>
      </c>
      <c r="K203" s="7">
        <f t="shared" si="39"/>
        <v>-196</v>
      </c>
      <c r="L203" s="7">
        <f t="shared" si="40"/>
        <v>9.6312421093743392</v>
      </c>
      <c r="M203" s="7">
        <f t="shared" si="41"/>
        <v>573.47670250896044</v>
      </c>
      <c r="N203" s="7">
        <f t="shared" si="42"/>
        <v>574.2551090588953</v>
      </c>
      <c r="O203" s="7">
        <f t="shared" si="43"/>
        <v>10.470003006019143</v>
      </c>
      <c r="P203" s="7">
        <f t="shared" si="44"/>
        <v>-0.91988914461988547</v>
      </c>
      <c r="Q203" s="7">
        <f t="shared" si="45"/>
        <v>9.5501138613992573</v>
      </c>
      <c r="R203">
        <f>SQRT(G203)</f>
        <v>14.142135623730951</v>
      </c>
      <c r="S203" s="7">
        <f t="shared" si="46"/>
        <v>21.362996289815804</v>
      </c>
      <c r="T203">
        <f>$W$2*POWER(R203,3)+$X$2*POWER(R203,2)+$Y$2*R203+$Z$2</f>
        <v>21.195809137080417</v>
      </c>
      <c r="U203" s="7">
        <f t="shared" si="47"/>
        <v>-0.1671871527353872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BA88B-31A9-4C13-BE30-7B4E998F7105}">
  <dimension ref="B1:AC1186"/>
  <sheetViews>
    <sheetView tabSelected="1" zoomScaleNormal="100" workbookViewId="0">
      <pane xSplit="2" ySplit="7" topLeftCell="C10" activePane="bottomRight" state="frozen"/>
      <selection pane="topRight" activeCell="C1" sqref="C1"/>
      <selection pane="bottomLeft" activeCell="A8" sqref="A8"/>
      <selection pane="bottomRight" activeCell="W35" sqref="W35"/>
    </sheetView>
  </sheetViews>
  <sheetFormatPr defaultRowHeight="14.5" x14ac:dyDescent="0.35"/>
  <cols>
    <col min="1" max="1" width="4.1796875" customWidth="1"/>
    <col min="2" max="2" width="5.36328125" customWidth="1"/>
    <col min="3" max="6" width="8.7265625" customWidth="1"/>
    <col min="7" max="7" width="3.54296875" customWidth="1"/>
    <col min="8" max="11" width="8.7265625" customWidth="1"/>
    <col min="12" max="12" width="3.36328125" customWidth="1"/>
    <col min="14" max="14" width="3" customWidth="1"/>
    <col min="15" max="18" width="6.81640625" customWidth="1"/>
    <col min="19" max="20" width="7.26953125" customWidth="1"/>
    <col min="21" max="21" width="9.08984375" bestFit="1" customWidth="1"/>
    <col min="22" max="22" width="3.6328125" customWidth="1"/>
    <col min="23" max="26" width="6.81640625" customWidth="1"/>
    <col min="27" max="28" width="7.26953125" customWidth="1"/>
    <col min="29" max="29" width="9.6328125" bestFit="1" customWidth="1"/>
    <col min="30" max="30" width="3.453125" customWidth="1"/>
  </cols>
  <sheetData>
    <row r="1" spans="2:29" x14ac:dyDescent="0.35">
      <c r="C1" t="s">
        <v>66</v>
      </c>
      <c r="D1" t="s">
        <v>65</v>
      </c>
      <c r="E1" t="s">
        <v>64</v>
      </c>
      <c r="F1" t="s">
        <v>10</v>
      </c>
    </row>
    <row r="2" spans="2:29" x14ac:dyDescent="0.35">
      <c r="C2" t="s">
        <v>67</v>
      </c>
      <c r="D2" t="s">
        <v>68</v>
      </c>
      <c r="E2" t="s">
        <v>69</v>
      </c>
      <c r="F2" t="s">
        <v>70</v>
      </c>
    </row>
    <row r="3" spans="2:29" x14ac:dyDescent="0.35">
      <c r="C3" t="s">
        <v>71</v>
      </c>
      <c r="D3" t="s">
        <v>87</v>
      </c>
    </row>
    <row r="4" spans="2:29" x14ac:dyDescent="0.35">
      <c r="C4" t="s">
        <v>72</v>
      </c>
      <c r="D4" t="s">
        <v>73</v>
      </c>
    </row>
    <row r="5" spans="2:29" x14ac:dyDescent="0.35">
      <c r="C5" t="s">
        <v>74</v>
      </c>
      <c r="D5" t="s">
        <v>75</v>
      </c>
    </row>
    <row r="6" spans="2:29" x14ac:dyDescent="0.35">
      <c r="O6" t="s">
        <v>63</v>
      </c>
      <c r="P6" t="s">
        <v>62</v>
      </c>
      <c r="Q6" t="s">
        <v>85</v>
      </c>
      <c r="R6" t="s">
        <v>86</v>
      </c>
      <c r="W6" t="s">
        <v>63</v>
      </c>
      <c r="X6" t="s">
        <v>62</v>
      </c>
      <c r="Y6" t="s">
        <v>85</v>
      </c>
      <c r="Z6" t="s">
        <v>86</v>
      </c>
    </row>
    <row r="7" spans="2:29" x14ac:dyDescent="0.35">
      <c r="B7" t="s">
        <v>56</v>
      </c>
      <c r="C7" t="s">
        <v>77</v>
      </c>
      <c r="D7" t="s">
        <v>78</v>
      </c>
      <c r="E7" t="s">
        <v>79</v>
      </c>
      <c r="F7" t="s">
        <v>57</v>
      </c>
      <c r="H7" t="s">
        <v>81</v>
      </c>
      <c r="I7" t="s">
        <v>82</v>
      </c>
      <c r="J7" t="s">
        <v>83</v>
      </c>
      <c r="K7" t="s">
        <v>59</v>
      </c>
      <c r="M7" t="s">
        <v>76</v>
      </c>
      <c r="O7" t="s">
        <v>79</v>
      </c>
      <c r="P7" t="s">
        <v>78</v>
      </c>
      <c r="Q7" t="s">
        <v>77</v>
      </c>
      <c r="R7" t="s">
        <v>57</v>
      </c>
      <c r="S7" t="s">
        <v>60</v>
      </c>
      <c r="T7" t="s">
        <v>88</v>
      </c>
      <c r="U7" t="s">
        <v>80</v>
      </c>
      <c r="W7" t="s">
        <v>83</v>
      </c>
      <c r="X7" t="s">
        <v>82</v>
      </c>
      <c r="Y7" t="s">
        <v>81</v>
      </c>
      <c r="Z7" t="s">
        <v>58</v>
      </c>
      <c r="AA7" t="s">
        <v>61</v>
      </c>
      <c r="AB7" t="s">
        <v>89</v>
      </c>
      <c r="AC7" t="s">
        <v>84</v>
      </c>
    </row>
    <row r="8" spans="2:29" x14ac:dyDescent="0.35">
      <c r="B8">
        <v>1</v>
      </c>
      <c r="C8" s="7">
        <f t="array" ref="C8:F12">LINEST('single component linest'!$S$3:INDEX('single component linest'!$S$3:$S$204,'two component linest'!B8+1),'single component linest'!$R$3:INDEX('single component linest'!$R$3:$R$204,'two component linest'!B8+1)^{1,2,3}, TRUE, TRUE)</f>
        <v>0</v>
      </c>
      <c r="D8" s="7">
        <v>0.44337962745560361</v>
      </c>
      <c r="E8" s="7">
        <v>0</v>
      </c>
      <c r="F8" s="7">
        <v>-2.7755575615628914E-17</v>
      </c>
      <c r="H8" s="7">
        <f t="array" ref="H8:K12">LINEST(INDEX('single component linest'!$S$3:$S$203,'two component linest'!B8):'single component linest'!$S$203,(INDEX('single component linest'!$R$3:$R$203,'two component linest'!B8):'single component linest'!$R$203)^{1,2,3}, TRUE, TRUE)</f>
        <v>-1.7015123534783142E-3</v>
      </c>
      <c r="I8" s="7">
        <v>3.6234565293891598E-3</v>
      </c>
      <c r="J8" s="7">
        <v>1.9043810672627093</v>
      </c>
      <c r="K8" s="7">
        <v>-1.6482938076233522</v>
      </c>
      <c r="M8">
        <v>1</v>
      </c>
      <c r="O8" s="7">
        <f ca="1">OFFSET($C$8,($M8-1)*5,2)</f>
        <v>0</v>
      </c>
      <c r="P8" s="7">
        <f ca="1">OFFSET($C$8,($M8-1)*5,1)</f>
        <v>0.44337962745560361</v>
      </c>
      <c r="Q8" s="7">
        <f ca="1">OFFSET($C$8,($M8-1)*5,0)</f>
        <v>0</v>
      </c>
      <c r="R8" s="7">
        <f ca="1">OFFSET($C$8,($M8-1)*5,3)</f>
        <v>-2.7755575615628914E-17</v>
      </c>
      <c r="S8" s="7">
        <f ca="1">OFFSET($C$8,($M8-1)*5+2,0)</f>
        <v>1</v>
      </c>
      <c r="T8" s="7">
        <f ca="1">OFFSET($C$8,($M8-1)*5+2,1)</f>
        <v>0</v>
      </c>
      <c r="U8" s="7">
        <f ca="1">OFFSET($C$8,($M8-1)*5+4,0)</f>
        <v>9.8292747021334892E-2</v>
      </c>
      <c r="W8" s="7">
        <f ca="1">OFFSET($H$8,($M8-1)*5,2)</f>
        <v>1.9043810672627093</v>
      </c>
      <c r="X8" s="7">
        <f ca="1">OFFSET($H$8,($M8-1)*5,1)</f>
        <v>3.6234565293891598E-3</v>
      </c>
      <c r="Y8" s="7">
        <f ca="1">OFFSET($H$8,($M8-1)*5,0)</f>
        <v>-1.7015123534783142E-3</v>
      </c>
      <c r="Z8" s="7">
        <f ca="1">OFFSET($H$8,($M8-1)*5,3)</f>
        <v>-1.6482938076233522</v>
      </c>
      <c r="AA8" s="7">
        <f ca="1">OFFSET($H$8,($M8-1)*5+2,0)</f>
        <v>0.99893277641255251</v>
      </c>
      <c r="AB8" s="7">
        <f ca="1">OFFSET($H$8,($M8-1)*5+2,1)</f>
        <v>0.17422547774765723</v>
      </c>
      <c r="AC8" s="7">
        <f ca="1">OFFSET($H$8,($M8-1)*5+4,0)</f>
        <v>5597.1945448856623</v>
      </c>
    </row>
    <row r="9" spans="2:29" x14ac:dyDescent="0.35">
      <c r="C9" s="7">
        <v>0</v>
      </c>
      <c r="D9" s="7">
        <v>0</v>
      </c>
      <c r="E9" s="7">
        <v>0</v>
      </c>
      <c r="F9" s="7">
        <v>0</v>
      </c>
      <c r="H9" s="7">
        <v>2.7720769714800124E-4</v>
      </c>
      <c r="I9" s="7">
        <v>6.6893354323535265E-3</v>
      </c>
      <c r="J9" s="7">
        <v>4.8713498602644803E-2</v>
      </c>
      <c r="K9" s="7">
        <v>0.10685675933693489</v>
      </c>
      <c r="M9">
        <v>2</v>
      </c>
      <c r="O9" s="7">
        <f t="shared" ref="O9:O72" ca="1" si="0">OFFSET($C$8,($M9-1)*5,2)</f>
        <v>0.2622425899730127</v>
      </c>
      <c r="P9" s="7">
        <f t="shared" ref="P9:P72" ca="1" si="1">OFFSET($C$8,($M9-1)*5,1)</f>
        <v>0</v>
      </c>
      <c r="Q9" s="7">
        <f t="shared" ref="Q9:Q72" ca="1" si="2">OFFSET($C$8,($M9-1)*5,0)</f>
        <v>0.18113703748259075</v>
      </c>
      <c r="R9" s="7">
        <f t="shared" ref="R9:R72" ca="1" si="3">OFFSET($C$8,($M9-1)*5,3)</f>
        <v>1.3877787807814457E-16</v>
      </c>
      <c r="S9" s="7">
        <f t="shared" ref="S9:S72" ca="1" si="4">OFFSET($C$8,($M9-1)*5+2,0)</f>
        <v>1</v>
      </c>
      <c r="T9" s="7">
        <f t="shared" ref="T9:T72" ca="1" si="5">OFFSET($C$8,($M9-1)*5+2,1)</f>
        <v>0</v>
      </c>
      <c r="U9" s="7">
        <f t="shared" ref="U9:U72" ca="1" si="6">OFFSET($C$8,($M9-1)*5+4,0)</f>
        <v>0.39002317624228322</v>
      </c>
      <c r="W9" s="7">
        <f t="shared" ref="W9:W72" ca="1" si="7">OFFSET($H$8,($M9-1)*5,2)</f>
        <v>2.3237593646089403</v>
      </c>
      <c r="X9" s="7">
        <f t="shared" ref="X9:X72" ca="1" si="8">OFFSET($H$8,($M9-1)*5,1)</f>
        <v>-4.807696055638213E-2</v>
      </c>
      <c r="Y9" s="7">
        <f t="shared" ref="Y9:Y72" ca="1" si="9">OFFSET($H$8,($M9-1)*5,0)</f>
        <v>2.4255626198794138E-4</v>
      </c>
      <c r="Z9" s="7">
        <f t="shared" ref="Z9:Z72" ca="1" si="10">OFFSET($H$8,($M9-1)*5,3)</f>
        <v>-2.6422035287499663</v>
      </c>
      <c r="AA9" s="7">
        <f t="shared" ref="AA9:AA72" ca="1" si="11">OFFSET($H$8,($M9-1)*5+2,0)</f>
        <v>0.9996983173725994</v>
      </c>
      <c r="AB9" s="7">
        <f t="shared" ref="AB9:AB72" ca="1" si="12">OFFSET($H$8,($M9-1)*5+2,1)</f>
        <v>9.1045855038835541E-2</v>
      </c>
      <c r="AC9" s="7">
        <f t="shared" ref="AC9:AC72" ca="1" si="13">OFFSET($H$8,($M9-1)*5+4,0)</f>
        <v>5383.876491779667</v>
      </c>
    </row>
    <row r="10" spans="2:29" x14ac:dyDescent="0.35">
      <c r="C10" s="7">
        <v>1</v>
      </c>
      <c r="D10" s="7">
        <v>0</v>
      </c>
      <c r="E10" s="7" t="e">
        <v>#N/A</v>
      </c>
      <c r="F10" s="7" t="e">
        <v>#N/A</v>
      </c>
      <c r="H10" s="7">
        <v>0.99893277641255251</v>
      </c>
      <c r="I10" s="7">
        <v>0.17422547774765723</v>
      </c>
      <c r="J10" s="7" t="e">
        <v>#N/A</v>
      </c>
      <c r="K10" s="7" t="e">
        <v>#N/A</v>
      </c>
      <c r="M10">
        <v>3</v>
      </c>
      <c r="O10" s="7">
        <f t="shared" ca="1" si="0"/>
        <v>-1.5881714767051355E-2</v>
      </c>
      <c r="P10" s="7">
        <f t="shared" ca="1" si="1"/>
        <v>0.47478788663455718</v>
      </c>
      <c r="Q10" s="7">
        <f t="shared" ca="1" si="2"/>
        <v>-1.5526544411902422E-2</v>
      </c>
      <c r="R10" s="7">
        <f t="shared" ca="1" si="3"/>
        <v>4.8572257327350599E-17</v>
      </c>
      <c r="S10" s="7">
        <f t="shared" ca="1" si="4"/>
        <v>1</v>
      </c>
      <c r="T10" s="7">
        <f t="shared" ca="1" si="5"/>
        <v>0</v>
      </c>
      <c r="U10" s="7">
        <f t="shared" ca="1" si="6"/>
        <v>0.96290951944799041</v>
      </c>
      <c r="W10" s="7">
        <f t="shared" ca="1" si="7"/>
        <v>2.4854525775229184</v>
      </c>
      <c r="X10" s="7">
        <f t="shared" ca="1" si="8"/>
        <v>-6.7301918775906605E-2</v>
      </c>
      <c r="Y10" s="7">
        <f t="shared" ca="1" si="9"/>
        <v>9.479526147488425E-4</v>
      </c>
      <c r="Z10" s="7">
        <f t="shared" ca="1" si="10"/>
        <v>-3.0485274539684273</v>
      </c>
      <c r="AA10" s="7">
        <f t="shared" ca="1" si="11"/>
        <v>0.99985399520660623</v>
      </c>
      <c r="AB10" s="7">
        <f t="shared" ca="1" si="12"/>
        <v>6.2269224512240366E-2</v>
      </c>
      <c r="AC10" s="7">
        <f t="shared" ca="1" si="13"/>
        <v>5177.868276004825</v>
      </c>
    </row>
    <row r="11" spans="2:29" x14ac:dyDescent="0.35">
      <c r="C11" s="7" t="e">
        <v>#NUM!</v>
      </c>
      <c r="D11" s="7">
        <v>0</v>
      </c>
      <c r="E11" s="7" t="e">
        <v>#N/A</v>
      </c>
      <c r="F11" s="7" t="e">
        <v>#N/A</v>
      </c>
      <c r="H11" s="7">
        <v>61464.70751080395</v>
      </c>
      <c r="I11" s="7">
        <v>197</v>
      </c>
      <c r="J11" s="7" t="e">
        <v>#N/A</v>
      </c>
      <c r="K11" s="7" t="e">
        <v>#N/A</v>
      </c>
      <c r="M11">
        <v>4</v>
      </c>
      <c r="O11" s="7">
        <f t="shared" ca="1" si="0"/>
        <v>-2.4713308780762867E-2</v>
      </c>
      <c r="P11" s="7">
        <f t="shared" ca="1" si="1"/>
        <v>0.48847606299151991</v>
      </c>
      <c r="Q11" s="7">
        <f t="shared" ca="1" si="2"/>
        <v>-2.0596570385450732E-2</v>
      </c>
      <c r="R11" s="7">
        <f t="shared" ca="1" si="3"/>
        <v>1.2441171799174033E-5</v>
      </c>
      <c r="S11" s="7">
        <f t="shared" ca="1" si="4"/>
        <v>0.99999962559626832</v>
      </c>
      <c r="T11" s="7">
        <f t="shared" ca="1" si="5"/>
        <v>8.4209657358294554E-4</v>
      </c>
      <c r="U11" s="7">
        <f t="shared" ca="1" si="6"/>
        <v>1.8940152396316001</v>
      </c>
      <c r="W11" s="7">
        <f t="shared" ca="1" si="7"/>
        <v>2.5946266369095192</v>
      </c>
      <c r="X11" s="7">
        <f t="shared" ca="1" si="8"/>
        <v>-8.0050179293726251E-2</v>
      </c>
      <c r="Y11" s="7">
        <f t="shared" ca="1" si="9"/>
        <v>1.4098894797278255E-3</v>
      </c>
      <c r="Z11" s="7">
        <f t="shared" ca="1" si="10"/>
        <v>-3.3307002126052767</v>
      </c>
      <c r="AA11" s="7">
        <f t="shared" ca="1" si="11"/>
        <v>0.99992540235234006</v>
      </c>
      <c r="AB11" s="7">
        <f t="shared" ca="1" si="12"/>
        <v>4.3769619818350231E-2</v>
      </c>
      <c r="AC11" s="7">
        <f t="shared" ca="1" si="13"/>
        <v>4981.8396785536952</v>
      </c>
    </row>
    <row r="12" spans="2:29" x14ac:dyDescent="0.35">
      <c r="C12" s="7">
        <v>9.8292747021334892E-2</v>
      </c>
      <c r="D12" s="7">
        <v>0</v>
      </c>
      <c r="E12" s="7" t="e">
        <v>#N/A</v>
      </c>
      <c r="F12" s="7" t="e">
        <v>#N/A</v>
      </c>
      <c r="H12" s="7">
        <v>5597.1945448856623</v>
      </c>
      <c r="I12" s="7">
        <v>5.9798398679906821</v>
      </c>
      <c r="J12" s="7" t="e">
        <v>#N/A</v>
      </c>
      <c r="K12" s="7" t="e">
        <v>#N/A</v>
      </c>
      <c r="M12">
        <v>5</v>
      </c>
      <c r="O12" s="7">
        <f t="shared" ca="1" si="0"/>
        <v>-3.5227740125523717E-2</v>
      </c>
      <c r="P12" s="7">
        <f t="shared" ca="1" si="1"/>
        <v>0.503443029313978</v>
      </c>
      <c r="Q12" s="7">
        <f t="shared" ca="1" si="2"/>
        <v>-2.5646797302691662E-2</v>
      </c>
      <c r="R12" s="7">
        <f t="shared" ca="1" si="3"/>
        <v>6.0313939410278072E-5</v>
      </c>
      <c r="S12" s="7">
        <f t="shared" ca="1" si="4"/>
        <v>0.99999854654853559</v>
      </c>
      <c r="T12" s="7">
        <f t="shared" ca="1" si="5"/>
        <v>1.5363336334697909E-3</v>
      </c>
      <c r="U12" s="7">
        <f t="shared" ca="1" si="6"/>
        <v>3.2478794930945538</v>
      </c>
      <c r="W12" s="7">
        <f t="shared" ca="1" si="7"/>
        <v>2.6729962223045054</v>
      </c>
      <c r="X12" s="7">
        <f t="shared" ca="1" si="8"/>
        <v>-8.9070578223093388E-2</v>
      </c>
      <c r="Y12" s="7">
        <f t="shared" ca="1" si="9"/>
        <v>1.7334534622349947E-3</v>
      </c>
      <c r="Z12" s="7">
        <f t="shared" ca="1" si="10"/>
        <v>-3.5377430895520598</v>
      </c>
      <c r="AA12" s="7">
        <f t="shared" ca="1" si="11"/>
        <v>0.99996129436642933</v>
      </c>
      <c r="AB12" s="7">
        <f t="shared" ca="1" si="12"/>
        <v>3.1012799781236881E-2</v>
      </c>
      <c r="AC12" s="7">
        <f t="shared" ca="1" si="13"/>
        <v>4795.658716803764</v>
      </c>
    </row>
    <row r="13" spans="2:29" x14ac:dyDescent="0.35">
      <c r="B13">
        <v>2</v>
      </c>
      <c r="C13" s="7">
        <f t="array" ref="C13:F17">LINEST('single component linest'!$S$3:INDEX('single component linest'!$S$3:$S$204,'two component linest'!B13+1),'single component linest'!$R$3:INDEX('single component linest'!$R$3:$R$204,'two component linest'!B13+1)^{1,2,3}, TRUE, TRUE)</f>
        <v>0.18113703748259075</v>
      </c>
      <c r="D13" s="7">
        <v>0</v>
      </c>
      <c r="E13" s="7">
        <v>0.2622425899730127</v>
      </c>
      <c r="F13" s="7">
        <v>1.3877787807814457E-16</v>
      </c>
      <c r="H13" s="7">
        <f t="array" ref="H13:K17">LINEST(INDEX('single component linest'!$S$3:$S$203,'two component linest'!B13):'single component linest'!$S$203,(INDEX('single component linest'!$R$3:$R$203,'two component linest'!B13):'single component linest'!$R$203)^{1,2,3}, TRUE, TRUE)</f>
        <v>2.4255626198794138E-4</v>
      </c>
      <c r="I13" s="7">
        <v>-4.807696055638213E-2</v>
      </c>
      <c r="J13" s="7">
        <v>2.3237593646089403</v>
      </c>
      <c r="K13" s="7">
        <v>-2.6422035287499663</v>
      </c>
      <c r="M13">
        <v>6</v>
      </c>
      <c r="O13" s="7">
        <f t="shared" ca="1" si="0"/>
        <v>-4.7064272414546034E-2</v>
      </c>
      <c r="P13" s="7">
        <f t="shared" ca="1" si="1"/>
        <v>0.5190553273350107</v>
      </c>
      <c r="Q13" s="7">
        <f t="shared" ca="1" si="2"/>
        <v>-3.0509506834927366E-2</v>
      </c>
      <c r="R13" s="7">
        <f t="shared" ca="1" si="3"/>
        <v>1.7120336915563139E-4</v>
      </c>
      <c r="S13" s="7">
        <f t="shared" ca="1" si="4"/>
        <v>0.99999661529005546</v>
      </c>
      <c r="T13" s="7">
        <f t="shared" ca="1" si="5"/>
        <v>2.3931002144843205E-3</v>
      </c>
      <c r="U13" s="7">
        <f t="shared" ca="1" si="6"/>
        <v>5.0759822965638426</v>
      </c>
      <c r="W13" s="7">
        <f t="shared" ca="1" si="7"/>
        <v>2.7303280021172465</v>
      </c>
      <c r="X13" s="7">
        <f t="shared" ca="1" si="8"/>
        <v>-9.5588381493970517E-2</v>
      </c>
      <c r="Y13" s="7">
        <f t="shared" ca="1" si="9"/>
        <v>1.9651996252829924E-3</v>
      </c>
      <c r="Z13" s="7">
        <f t="shared" ca="1" si="10"/>
        <v>-3.6920313570526746</v>
      </c>
      <c r="AA13" s="7">
        <f t="shared" ca="1" si="11"/>
        <v>0.9999798122939777</v>
      </c>
      <c r="AB13" s="7">
        <f t="shared" ca="1" si="12"/>
        <v>2.2037831483110497E-2</v>
      </c>
      <c r="AC13" s="7">
        <f t="shared" ca="1" si="13"/>
        <v>4618.9494041705384</v>
      </c>
    </row>
    <row r="14" spans="2:29" x14ac:dyDescent="0.35">
      <c r="C14" s="7">
        <v>0</v>
      </c>
      <c r="D14" s="7">
        <v>0</v>
      </c>
      <c r="E14" s="7">
        <v>0</v>
      </c>
      <c r="F14" s="7">
        <v>0</v>
      </c>
      <c r="H14" s="7">
        <v>1.6786444902599438E-4</v>
      </c>
      <c r="I14" s="7">
        <v>4.1602049444071218E-3</v>
      </c>
      <c r="J14" s="7">
        <v>3.1349468059596909E-2</v>
      </c>
      <c r="K14" s="7">
        <v>7.0699498712618117E-2</v>
      </c>
      <c r="M14">
        <v>7</v>
      </c>
      <c r="O14" s="7">
        <f t="shared" ca="1" si="0"/>
        <v>-5.9804225140980875E-2</v>
      </c>
      <c r="P14" s="7">
        <f t="shared" ca="1" si="1"/>
        <v>0.53473689981046146</v>
      </c>
      <c r="Q14" s="7">
        <f t="shared" ca="1" si="2"/>
        <v>-3.5062604911163343E-2</v>
      </c>
      <c r="R14" s="7">
        <f t="shared" ca="1" si="3"/>
        <v>3.7075404850672733E-4</v>
      </c>
      <c r="S14" s="7">
        <f t="shared" ca="1" si="4"/>
        <v>0.99999390488542383</v>
      </c>
      <c r="T14" s="7">
        <f t="shared" ca="1" si="5"/>
        <v>3.3618988604021982E-3</v>
      </c>
      <c r="U14" s="7">
        <f t="shared" ca="1" si="6"/>
        <v>7.4172814422121149</v>
      </c>
      <c r="W14" s="7">
        <f t="shared" ca="1" si="7"/>
        <v>2.7723849573675929</v>
      </c>
      <c r="X14" s="7">
        <f t="shared" ca="1" si="8"/>
        <v>-0.10031729239692151</v>
      </c>
      <c r="Y14" s="7">
        <f t="shared" ca="1" si="9"/>
        <v>2.132013958035106E-3</v>
      </c>
      <c r="Z14" s="7">
        <f t="shared" ca="1" si="10"/>
        <v>-3.8070598569674639</v>
      </c>
      <c r="AA14" s="7">
        <f t="shared" ca="1" si="11"/>
        <v>0.99998935814499157</v>
      </c>
      <c r="AB14" s="7">
        <f t="shared" ca="1" si="12"/>
        <v>1.5748338167857791E-2</v>
      </c>
      <c r="AC14" s="7">
        <f t="shared" ca="1" si="13"/>
        <v>4451.2385737892555</v>
      </c>
    </row>
    <row r="15" spans="2:29" x14ac:dyDescent="0.35">
      <c r="C15" s="7">
        <v>1</v>
      </c>
      <c r="D15" s="7">
        <v>0</v>
      </c>
      <c r="E15" s="7" t="e">
        <v>#N/A</v>
      </c>
      <c r="F15" s="7" t="e">
        <v>#N/A</v>
      </c>
      <c r="H15" s="7">
        <v>0.9996983173725994</v>
      </c>
      <c r="I15" s="7">
        <v>9.1045855038835541E-2</v>
      </c>
      <c r="J15" s="7" t="e">
        <v>#N/A</v>
      </c>
      <c r="K15" s="7" t="e">
        <v>#N/A</v>
      </c>
      <c r="M15">
        <v>8</v>
      </c>
      <c r="O15" s="7">
        <f t="shared" ca="1" si="0"/>
        <v>-7.3013981297806244E-2</v>
      </c>
      <c r="P15" s="7">
        <f t="shared" ca="1" si="1"/>
        <v>0.54999974802944129</v>
      </c>
      <c r="Q15" s="7">
        <f t="shared" ca="1" si="2"/>
        <v>-3.9225284149383748E-2</v>
      </c>
      <c r="R15" s="7">
        <f t="shared" ca="1" si="3"/>
        <v>6.7747600598089264E-4</v>
      </c>
      <c r="S15" s="7">
        <f t="shared" ca="1" si="4"/>
        <v>0.99999066721678842</v>
      </c>
      <c r="T15" s="7">
        <f t="shared" ca="1" si="5"/>
        <v>4.3845981233803354E-3</v>
      </c>
      <c r="U15" s="7">
        <f t="shared" ca="1" si="6"/>
        <v>10.299457754264514</v>
      </c>
      <c r="W15" s="7">
        <f t="shared" ca="1" si="7"/>
        <v>2.8030123588548945</v>
      </c>
      <c r="X15" s="7">
        <f t="shared" ca="1" si="8"/>
        <v>-0.10372674733097161</v>
      </c>
      <c r="Y15" s="7">
        <f t="shared" ca="1" si="9"/>
        <v>2.251412974530713E-3</v>
      </c>
      <c r="Z15" s="7">
        <f t="shared" ca="1" si="10"/>
        <v>-3.8920523122299957</v>
      </c>
      <c r="AA15" s="7">
        <f t="shared" ca="1" si="11"/>
        <v>0.99999418150493447</v>
      </c>
      <c r="AB15" s="7">
        <f t="shared" ca="1" si="12"/>
        <v>1.1464634470522211E-2</v>
      </c>
      <c r="AC15" s="7">
        <f t="shared" ca="1" si="13"/>
        <v>4292.0110244134066</v>
      </c>
    </row>
    <row r="16" spans="2:29" x14ac:dyDescent="0.35">
      <c r="C16" s="7" t="e">
        <v>#NUM!</v>
      </c>
      <c r="D16" s="7">
        <v>0</v>
      </c>
      <c r="E16" s="7" t="e">
        <v>#N/A</v>
      </c>
      <c r="F16" s="7" t="e">
        <v>#N/A</v>
      </c>
      <c r="H16" s="7">
        <v>216497.79426956392</v>
      </c>
      <c r="I16" s="7">
        <v>196</v>
      </c>
      <c r="J16" s="7" t="e">
        <v>#N/A</v>
      </c>
      <c r="K16" s="7" t="e">
        <v>#N/A</v>
      </c>
      <c r="M16">
        <v>9</v>
      </c>
      <c r="O16" s="7">
        <f t="shared" ca="1" si="0"/>
        <v>-8.627797035318148E-2</v>
      </c>
      <c r="P16" s="7">
        <f t="shared" ca="1" si="1"/>
        <v>0.56445645287815083</v>
      </c>
      <c r="Q16" s="7">
        <f t="shared" ca="1" si="2"/>
        <v>-4.2951564357803597E-2</v>
      </c>
      <c r="R16" s="7">
        <f t="shared" ca="1" si="3"/>
        <v>1.0996378009572316E-3</v>
      </c>
      <c r="S16" s="7">
        <f t="shared" ca="1" si="4"/>
        <v>0.99998725168931946</v>
      </c>
      <c r="T16" s="7">
        <f t="shared" ca="1" si="5"/>
        <v>5.4032498955092082E-3</v>
      </c>
      <c r="U16" s="7">
        <f t="shared" ca="1" si="6"/>
        <v>13.740520439112915</v>
      </c>
      <c r="W16" s="7">
        <f t="shared" ca="1" si="7"/>
        <v>2.8249423136661447</v>
      </c>
      <c r="X16" s="7">
        <f t="shared" ca="1" si="8"/>
        <v>-0.10614556007216894</v>
      </c>
      <c r="Y16" s="7">
        <f t="shared" ca="1" si="9"/>
        <v>2.3355490130036165E-3</v>
      </c>
      <c r="Z16" s="7">
        <f t="shared" ca="1" si="10"/>
        <v>-3.9537185188459305</v>
      </c>
      <c r="AA16" s="7">
        <f t="shared" ca="1" si="11"/>
        <v>0.99999651856597871</v>
      </c>
      <c r="AB16" s="7">
        <f t="shared" ca="1" si="12"/>
        <v>8.7334922076640134E-3</v>
      </c>
      <c r="AC16" s="7">
        <f t="shared" ca="1" si="13"/>
        <v>4140.7403401324946</v>
      </c>
    </row>
    <row r="17" spans="2:29" x14ac:dyDescent="0.35">
      <c r="C17" s="7">
        <v>0.39002317624228322</v>
      </c>
      <c r="D17" s="7">
        <v>0</v>
      </c>
      <c r="E17" s="7" t="e">
        <v>#N/A</v>
      </c>
      <c r="F17" s="7" t="e">
        <v>#N/A</v>
      </c>
      <c r="H17" s="7">
        <v>5383.876491779667</v>
      </c>
      <c r="I17" s="7">
        <v>1.6247121530715201</v>
      </c>
      <c r="J17" s="7" t="e">
        <v>#N/A</v>
      </c>
      <c r="K17" s="7" t="e">
        <v>#N/A</v>
      </c>
      <c r="M17">
        <v>10</v>
      </c>
      <c r="O17" s="7">
        <f t="shared" ca="1" si="0"/>
        <v>-9.9220621113115068E-2</v>
      </c>
      <c r="P17" s="7">
        <f t="shared" ca="1" si="1"/>
        <v>0.57781929415058086</v>
      </c>
      <c r="Q17" s="7">
        <f t="shared" ca="1" si="2"/>
        <v>-4.6223024862403844E-2</v>
      </c>
      <c r="R17" s="7">
        <f t="shared" ca="1" si="3"/>
        <v>1.6341981786910376E-3</v>
      </c>
      <c r="S17" s="7">
        <f t="shared" ca="1" si="4"/>
        <v>0.99998402095344185</v>
      </c>
      <c r="T17" s="7">
        <f t="shared" ca="1" si="5"/>
        <v>6.3655393331669349E-3</v>
      </c>
      <c r="U17" s="7">
        <f t="shared" ca="1" si="6"/>
        <v>17.750502426825022</v>
      </c>
      <c r="W17" s="7">
        <f t="shared" ca="1" si="7"/>
        <v>2.8401841020200216</v>
      </c>
      <c r="X17" s="7">
        <f t="shared" ca="1" si="8"/>
        <v>-0.10781228566974027</v>
      </c>
      <c r="Y17" s="7">
        <f t="shared" ca="1" si="9"/>
        <v>2.3931575399489522E-3</v>
      </c>
      <c r="Z17" s="7">
        <f t="shared" ca="1" si="10"/>
        <v>-3.9971027013971128</v>
      </c>
      <c r="AA17" s="7">
        <f t="shared" ca="1" si="11"/>
        <v>0.99999756586515276</v>
      </c>
      <c r="AB17" s="7">
        <f t="shared" ca="1" si="12"/>
        <v>7.1937610981367833E-3</v>
      </c>
      <c r="AC17" s="7">
        <f t="shared" ca="1" si="13"/>
        <v>3996.9082616017427</v>
      </c>
    </row>
    <row r="18" spans="2:29" x14ac:dyDescent="0.35">
      <c r="B18">
        <v>3</v>
      </c>
      <c r="C18" s="7">
        <f t="array" ref="C18:F22">LINEST('single component linest'!$S$3:INDEX('single component linest'!$S$3:$S$204,'two component linest'!B18+1),'single component linest'!$R$3:INDEX('single component linest'!$R$3:$R$204,'two component linest'!B18+1)^{1,2,3}, TRUE, TRUE)</f>
        <v>-1.5526544411902422E-2</v>
      </c>
      <c r="D18" s="7">
        <v>0.47478788663455718</v>
      </c>
      <c r="E18" s="7">
        <v>-1.5881714767051355E-2</v>
      </c>
      <c r="F18" s="7">
        <v>4.8572257327350599E-17</v>
      </c>
      <c r="H18" s="7">
        <f t="array" ref="H18:K22">LINEST(INDEX('single component linest'!$S$3:$S$203,'two component linest'!B18):'single component linest'!$S$203,(INDEX('single component linest'!$R$3:$R$203,'two component linest'!B18):'single component linest'!$R$203)^{1,2,3}, TRUE, TRUE)</f>
        <v>9.479526147488425E-4</v>
      </c>
      <c r="I18" s="7">
        <v>-6.7301918775906605E-2</v>
      </c>
      <c r="J18" s="7">
        <v>2.4854525775229184</v>
      </c>
      <c r="K18" s="7">
        <v>-3.0485274539684273</v>
      </c>
      <c r="M18">
        <v>11</v>
      </c>
      <c r="O18" s="7">
        <f t="shared" ca="1" si="0"/>
        <v>-0.11151850739743875</v>
      </c>
      <c r="P18" s="7">
        <f t="shared" ca="1" si="1"/>
        <v>0.58989102192424936</v>
      </c>
      <c r="Q18" s="7">
        <f t="shared" ca="1" si="2"/>
        <v>-4.9041781549558079E-2</v>
      </c>
      <c r="R18" s="7">
        <f t="shared" ca="1" si="3"/>
        <v>2.2673210798890286E-3</v>
      </c>
      <c r="S18" s="7">
        <f t="shared" ca="1" si="4"/>
        <v>0.99998128565956557</v>
      </c>
      <c r="T18" s="7">
        <f t="shared" ca="1" si="5"/>
        <v>7.2280398784045595E-3</v>
      </c>
      <c r="U18" s="7">
        <f t="shared" ca="1" si="6"/>
        <v>22.333069314184886</v>
      </c>
      <c r="W18" s="7">
        <f t="shared" ca="1" si="7"/>
        <v>2.8502458156243624</v>
      </c>
      <c r="X18" s="7">
        <f t="shared" ca="1" si="8"/>
        <v>-0.1089037059353882</v>
      </c>
      <c r="Y18" s="7">
        <f t="shared" ca="1" si="9"/>
        <v>2.4306554257217216E-3</v>
      </c>
      <c r="Z18" s="7">
        <f t="shared" ca="1" si="10"/>
        <v>-4.0260680251878576</v>
      </c>
      <c r="AA18" s="7">
        <f t="shared" ca="1" si="11"/>
        <v>0.9999979657696455</v>
      </c>
      <c r="AB18" s="7">
        <f t="shared" ca="1" si="12"/>
        <v>6.4799895188306523E-3</v>
      </c>
      <c r="AC18" s="7">
        <f t="shared" ca="1" si="13"/>
        <v>3860.0168404154033</v>
      </c>
    </row>
    <row r="19" spans="2:29" x14ac:dyDescent="0.35">
      <c r="C19" s="7">
        <v>0</v>
      </c>
      <c r="D19" s="7">
        <v>0</v>
      </c>
      <c r="E19" s="7">
        <v>0</v>
      </c>
      <c r="F19" s="7">
        <v>0</v>
      </c>
      <c r="H19" s="7">
        <v>1.2410510517720528E-4</v>
      </c>
      <c r="I19" s="7">
        <v>3.1217968209669151E-3</v>
      </c>
      <c r="J19" s="7">
        <v>2.4008805305605563E-2</v>
      </c>
      <c r="K19" s="7">
        <v>5.5453401693954733E-2</v>
      </c>
      <c r="M19">
        <v>12</v>
      </c>
      <c r="O19" s="7">
        <f t="shared" ca="1" si="0"/>
        <v>-0.12290488993711753</v>
      </c>
      <c r="P19" s="7">
        <f t="shared" ca="1" si="1"/>
        <v>0.60055148055869223</v>
      </c>
      <c r="Q19" s="7">
        <f t="shared" ca="1" si="2"/>
        <v>-5.1424333905617403E-2</v>
      </c>
      <c r="R19" s="7">
        <f t="shared" ca="1" si="3"/>
        <v>2.97590699365613E-3</v>
      </c>
      <c r="S19" s="7">
        <f t="shared" ca="1" si="4"/>
        <v>0.9999792658159149</v>
      </c>
      <c r="T19" s="7">
        <f t="shared" ca="1" si="5"/>
        <v>7.9577441712035315E-3</v>
      </c>
      <c r="U19" s="7">
        <f t="shared" ca="1" si="6"/>
        <v>27.486946737360363</v>
      </c>
      <c r="W19" s="7">
        <f t="shared" ca="1" si="7"/>
        <v>2.8562743960196579</v>
      </c>
      <c r="X19" s="7">
        <f t="shared" ca="1" si="8"/>
        <v>-0.10955267080198197</v>
      </c>
      <c r="Y19" s="7">
        <f t="shared" ca="1" si="9"/>
        <v>2.4528248961147732E-3</v>
      </c>
      <c r="Z19" s="7">
        <f t="shared" ca="1" si="10"/>
        <v>-4.0436074545965113</v>
      </c>
      <c r="AA19" s="7">
        <f t="shared" ca="1" si="11"/>
        <v>0.9999980606770722</v>
      </c>
      <c r="AB19" s="7">
        <f t="shared" ca="1" si="12"/>
        <v>6.2359106688825543E-3</v>
      </c>
      <c r="AC19" s="7">
        <f t="shared" ca="1" si="13"/>
        <v>3729.5955701577327</v>
      </c>
    </row>
    <row r="20" spans="2:29" x14ac:dyDescent="0.35">
      <c r="C20" s="7">
        <v>1</v>
      </c>
      <c r="D20" s="7">
        <v>0</v>
      </c>
      <c r="E20" s="7" t="e">
        <v>#N/A</v>
      </c>
      <c r="F20" s="7" t="e">
        <v>#N/A</v>
      </c>
      <c r="H20" s="7">
        <v>0.99985399520660623</v>
      </c>
      <c r="I20" s="7">
        <v>6.2269224512240366E-2</v>
      </c>
      <c r="J20" s="7" t="e">
        <v>#N/A</v>
      </c>
      <c r="K20" s="7" t="e">
        <v>#N/A</v>
      </c>
      <c r="M20">
        <v>13</v>
      </c>
      <c r="O20" s="7">
        <f t="shared" ca="1" si="0"/>
        <v>-0.13316898157959561</v>
      </c>
      <c r="P20" s="7">
        <f t="shared" ca="1" si="1"/>
        <v>0.60974305636633286</v>
      </c>
      <c r="Q20" s="7">
        <f t="shared" ca="1" si="2"/>
        <v>-5.3396538951315839E-2</v>
      </c>
      <c r="R20" s="7">
        <f t="shared" ca="1" si="3"/>
        <v>3.7296320001898309E-3</v>
      </c>
      <c r="S20" s="7">
        <f t="shared" ca="1" si="4"/>
        <v>0.99997807673639472</v>
      </c>
      <c r="T20" s="7">
        <f t="shared" ca="1" si="5"/>
        <v>8.5324358517417254E-3</v>
      </c>
      <c r="U20" s="7">
        <f t="shared" ca="1" si="6"/>
        <v>33.207129562066079</v>
      </c>
      <c r="W20" s="7">
        <f t="shared" ca="1" si="7"/>
        <v>2.8591504242377268</v>
      </c>
      <c r="X20" s="7">
        <f t="shared" ca="1" si="8"/>
        <v>-0.10986003503936716</v>
      </c>
      <c r="Y20" s="7">
        <f t="shared" ca="1" si="9"/>
        <v>2.4632677015135537E-3</v>
      </c>
      <c r="Z20" s="7">
        <f t="shared" ca="1" si="10"/>
        <v>-4.0520585909618401</v>
      </c>
      <c r="AA20" s="7">
        <f t="shared" ca="1" si="11"/>
        <v>0.9999980297072405</v>
      </c>
      <c r="AB20" s="7">
        <f t="shared" ca="1" si="12"/>
        <v>6.1964782024623785E-3</v>
      </c>
      <c r="AC20" s="7">
        <f t="shared" ca="1" si="13"/>
        <v>3605.2049936251155</v>
      </c>
    </row>
    <row r="21" spans="2:29" x14ac:dyDescent="0.35">
      <c r="C21" s="7" t="e">
        <v>#NUM!</v>
      </c>
      <c r="D21" s="7">
        <v>0</v>
      </c>
      <c r="E21" s="7" t="e">
        <v>#N/A</v>
      </c>
      <c r="F21" s="7" t="e">
        <v>#N/A</v>
      </c>
      <c r="H21" s="7">
        <v>445125.86318396189</v>
      </c>
      <c r="I21" s="7">
        <v>195</v>
      </c>
      <c r="J21" s="7" t="e">
        <v>#N/A</v>
      </c>
      <c r="K21" s="7" t="e">
        <v>#N/A</v>
      </c>
      <c r="M21">
        <v>14</v>
      </c>
      <c r="O21" s="7">
        <f t="shared" ca="1" si="0"/>
        <v>-0.14215194053589283</v>
      </c>
      <c r="P21" s="7">
        <f t="shared" ca="1" si="1"/>
        <v>0.61745677617557204</v>
      </c>
      <c r="Q21" s="7">
        <f t="shared" ca="1" si="2"/>
        <v>-5.4989723244850588E-2</v>
      </c>
      <c r="R21" s="7">
        <f t="shared" ca="1" si="3"/>
        <v>4.4931128105341056E-3</v>
      </c>
      <c r="S21" s="7">
        <f t="shared" ca="1" si="4"/>
        <v>0.99997773318757655</v>
      </c>
      <c r="T21" s="7">
        <f t="shared" ca="1" si="5"/>
        <v>8.9404296292335816E-3</v>
      </c>
      <c r="U21" s="7">
        <f t="shared" ca="1" si="6"/>
        <v>39.48587282374065</v>
      </c>
      <c r="W21" s="7">
        <f t="shared" ca="1" si="7"/>
        <v>2.8595550772569203</v>
      </c>
      <c r="X21" s="7">
        <f t="shared" ca="1" si="8"/>
        <v>-0.1099029831776259</v>
      </c>
      <c r="Y21" s="7">
        <f t="shared" ca="1" si="9"/>
        <v>2.464719261229837E-3</v>
      </c>
      <c r="Z21" s="7">
        <f t="shared" ca="1" si="10"/>
        <v>-4.0532588888161794</v>
      </c>
      <c r="AA21" s="7">
        <f t="shared" ca="1" si="11"/>
        <v>0.99999796326517698</v>
      </c>
      <c r="AB21" s="7">
        <f t="shared" ca="1" si="12"/>
        <v>6.2122616976628643E-3</v>
      </c>
      <c r="AC21" s="7">
        <f t="shared" ca="1" si="13"/>
        <v>3486.4379057325291</v>
      </c>
    </row>
    <row r="22" spans="2:29" x14ac:dyDescent="0.35">
      <c r="C22" s="7">
        <v>0.96290951944799041</v>
      </c>
      <c r="D22" s="7">
        <v>0</v>
      </c>
      <c r="E22" s="7" t="e">
        <v>#N/A</v>
      </c>
      <c r="F22" s="7" t="e">
        <v>#N/A</v>
      </c>
      <c r="H22" s="7">
        <v>5177.868276004825</v>
      </c>
      <c r="I22" s="7">
        <v>0.75610398266438028</v>
      </c>
      <c r="J22" s="7" t="e">
        <v>#N/A</v>
      </c>
      <c r="K22" s="7" t="e">
        <v>#N/A</v>
      </c>
      <c r="M22">
        <v>15</v>
      </c>
      <c r="O22" s="7">
        <f t="shared" ca="1" si="0"/>
        <v>-0.14974112159106046</v>
      </c>
      <c r="P22" s="7">
        <f t="shared" ca="1" si="1"/>
        <v>0.62372000859580889</v>
      </c>
      <c r="Q22" s="7">
        <f t="shared" ca="1" si="2"/>
        <v>-5.623781103567272E-2</v>
      </c>
      <c r="R22" s="7">
        <f t="shared" ca="1" si="3"/>
        <v>5.2279494389728676E-3</v>
      </c>
      <c r="S22" s="7">
        <f t="shared" ca="1" si="4"/>
        <v>0.99997816460074618</v>
      </c>
      <c r="T22" s="7">
        <f t="shared" ca="1" si="5"/>
        <v>9.1801211613256675E-3</v>
      </c>
      <c r="U22" s="7">
        <f t="shared" ca="1" si="6"/>
        <v>46.31348392761106</v>
      </c>
      <c r="W22" s="7">
        <f t="shared" ca="1" si="7"/>
        <v>2.8580186792917832</v>
      </c>
      <c r="X22" s="7">
        <f t="shared" ca="1" si="8"/>
        <v>-0.10974098980876738</v>
      </c>
      <c r="Y22" s="7">
        <f t="shared" ca="1" si="9"/>
        <v>2.4592717174528904E-3</v>
      </c>
      <c r="Z22" s="7">
        <f t="shared" ca="1" si="10"/>
        <v>-4.0486607166032691</v>
      </c>
      <c r="AA22" s="7">
        <f t="shared" ca="1" si="11"/>
        <v>0.99999790399553656</v>
      </c>
      <c r="AB22" s="7">
        <f t="shared" ca="1" si="12"/>
        <v>6.21546988975657E-3</v>
      </c>
      <c r="AC22" s="7">
        <f t="shared" ca="1" si="13"/>
        <v>3372.9189867698419</v>
      </c>
    </row>
    <row r="23" spans="2:29" x14ac:dyDescent="0.35">
      <c r="B23">
        <v>4</v>
      </c>
      <c r="C23" s="7">
        <f t="array" ref="C23:F27">LINEST('single component linest'!$S$3:INDEX('single component linest'!$S$3:$S$204,'two component linest'!B23+1),'single component linest'!$R$3:INDEX('single component linest'!$R$3:$R$204,'two component linest'!B23+1)^{1,2,3}, TRUE, TRUE)</f>
        <v>-2.0596570385450732E-2</v>
      </c>
      <c r="D23" s="7">
        <v>0.48847606299151991</v>
      </c>
      <c r="E23" s="7">
        <v>-2.4713308780762867E-2</v>
      </c>
      <c r="F23" s="7">
        <v>1.2441171799174033E-5</v>
      </c>
      <c r="H23" s="7">
        <f t="array" ref="H23:K27">LINEST(INDEX('single component linest'!$S$3:$S$203,'two component linest'!B23):'single component linest'!$S$203,(INDEX('single component linest'!$R$3:$R$203,'two component linest'!B23):'single component linest'!$R$203)^{1,2,3}, TRUE, TRUE)</f>
        <v>1.4098894797278255E-3</v>
      </c>
      <c r="I23" s="7">
        <v>-8.0050179293726251E-2</v>
      </c>
      <c r="J23" s="7">
        <v>2.5946266369095192</v>
      </c>
      <c r="K23" s="7">
        <v>-3.3307002126052767</v>
      </c>
      <c r="M23">
        <v>16</v>
      </c>
      <c r="O23" s="7">
        <f t="shared" ca="1" si="0"/>
        <v>-0.15586365211774827</v>
      </c>
      <c r="P23" s="7">
        <f t="shared" ca="1" si="1"/>
        <v>0.62858613147346787</v>
      </c>
      <c r="Q23" s="7">
        <f t="shared" ca="1" si="2"/>
        <v>-5.7175293359191144E-2</v>
      </c>
      <c r="R23" s="7">
        <f t="shared" ca="1" si="3"/>
        <v>5.8945078555137087E-3</v>
      </c>
      <c r="S23" s="7">
        <f t="shared" ca="1" si="4"/>
        <v>0.99997923534489852</v>
      </c>
      <c r="T23" s="7">
        <f t="shared" ca="1" si="5"/>
        <v>9.2597055144351507E-3</v>
      </c>
      <c r="U23" s="7">
        <f t="shared" ca="1" si="6"/>
        <v>53.678943862020603</v>
      </c>
      <c r="W23" s="7">
        <f t="shared" ca="1" si="7"/>
        <v>2.8549564972908716</v>
      </c>
      <c r="X23" s="7">
        <f t="shared" ca="1" si="8"/>
        <v>-0.10942016102688366</v>
      </c>
      <c r="Y23" s="7">
        <f t="shared" ca="1" si="9"/>
        <v>2.4485351096908514E-3</v>
      </c>
      <c r="Z23" s="7">
        <f t="shared" ca="1" si="10"/>
        <v>-4.0394179513076729</v>
      </c>
      <c r="AA23" s="7">
        <f t="shared" ca="1" si="11"/>
        <v>0.99999786931267498</v>
      </c>
      <c r="AB23" s="7">
        <f t="shared" ca="1" si="12"/>
        <v>6.1818703599607842E-3</v>
      </c>
      <c r="AC23" s="7">
        <f t="shared" ca="1" si="13"/>
        <v>3264.3034704318861</v>
      </c>
    </row>
    <row r="24" spans="2:29" x14ac:dyDescent="0.35">
      <c r="C24" s="7">
        <v>2.6359915144979918E-3</v>
      </c>
      <c r="D24" s="7">
        <v>8.3156767850333137E-3</v>
      </c>
      <c r="E24" s="7">
        <v>6.4869929935465814E-3</v>
      </c>
      <c r="F24" s="7">
        <v>8.4200466535784405E-4</v>
      </c>
      <c r="H24" s="7">
        <v>9.3130227091927116E-5</v>
      </c>
      <c r="I24" s="7">
        <v>2.3717081496627385E-3</v>
      </c>
      <c r="J24" s="7">
        <v>1.8552499420964683E-2</v>
      </c>
      <c r="K24" s="7">
        <v>4.3773450209619938E-2</v>
      </c>
      <c r="M24">
        <v>17</v>
      </c>
      <c r="O24" s="7">
        <f t="shared" ca="1" si="0"/>
        <v>-0.16048001843992413</v>
      </c>
      <c r="P24" s="7">
        <f t="shared" ca="1" si="1"/>
        <v>0.63212617583587738</v>
      </c>
      <c r="Q24" s="7">
        <f t="shared" ca="1" si="2"/>
        <v>-5.7835857272461683E-2</v>
      </c>
      <c r="R24" s="7">
        <f t="shared" ca="1" si="3"/>
        <v>6.4533850488341926E-3</v>
      </c>
      <c r="S24" s="7">
        <f t="shared" ca="1" si="4"/>
        <v>0.99998076579658113</v>
      </c>
      <c r="T24" s="7">
        <f t="shared" ca="1" si="5"/>
        <v>9.1973603384597358E-3</v>
      </c>
      <c r="U24" s="7">
        <f t="shared" ca="1" si="6"/>
        <v>61.570386683714339</v>
      </c>
      <c r="W24" s="7">
        <f t="shared" ca="1" si="7"/>
        <v>2.8506954324951259</v>
      </c>
      <c r="X24" s="7">
        <f t="shared" ca="1" si="8"/>
        <v>-0.10897643525200189</v>
      </c>
      <c r="Y24" s="7">
        <f t="shared" ca="1" si="9"/>
        <v>2.4337553069046555E-3</v>
      </c>
      <c r="Z24" s="7">
        <f t="shared" ca="1" si="10"/>
        <v>-4.0264517757351435</v>
      </c>
      <c r="AA24" s="7">
        <f t="shared" ca="1" si="11"/>
        <v>0.99999786375331667</v>
      </c>
      <c r="AB24" s="7">
        <f t="shared" ca="1" si="12"/>
        <v>6.1073011212916615E-3</v>
      </c>
      <c r="AC24" s="7">
        <f t="shared" ca="1" si="13"/>
        <v>3160.2752691995356</v>
      </c>
    </row>
    <row r="25" spans="2:29" x14ac:dyDescent="0.35">
      <c r="C25" s="7">
        <v>0.99999962559626832</v>
      </c>
      <c r="D25" s="7">
        <v>8.4209657358294554E-4</v>
      </c>
      <c r="E25" s="7" t="e">
        <v>#N/A</v>
      </c>
      <c r="F25" s="7" t="e">
        <v>#N/A</v>
      </c>
      <c r="H25" s="7">
        <v>0.99992540235234006</v>
      </c>
      <c r="I25" s="7">
        <v>4.3769619818350231E-2</v>
      </c>
      <c r="J25" s="7" t="e">
        <v>#N/A</v>
      </c>
      <c r="K25" s="7" t="e">
        <v>#N/A</v>
      </c>
      <c r="M25">
        <v>18</v>
      </c>
      <c r="O25" s="7">
        <f t="shared" ca="1" si="0"/>
        <v>-0.16357806415389228</v>
      </c>
      <c r="P25" s="7">
        <f t="shared" ca="1" si="1"/>
        <v>0.63442227049931732</v>
      </c>
      <c r="Q25" s="7">
        <f t="shared" ca="1" si="2"/>
        <v>-5.8251512870098693E-2</v>
      </c>
      <c r="R25" s="7">
        <f t="shared" ca="1" si="3"/>
        <v>6.8665508494611949E-3</v>
      </c>
      <c r="S25" s="7">
        <f t="shared" ca="1" si="4"/>
        <v>0.99998255159990701</v>
      </c>
      <c r="T25" s="7">
        <f t="shared" ca="1" si="5"/>
        <v>9.0221254168534378E-3</v>
      </c>
      <c r="U25" s="7">
        <f t="shared" ca="1" si="6"/>
        <v>69.97546450615684</v>
      </c>
      <c r="W25" s="7">
        <f t="shared" ca="1" si="7"/>
        <v>2.8454940932639259</v>
      </c>
      <c r="X25" s="7">
        <f t="shared" ca="1" si="8"/>
        <v>-0.10843796516164562</v>
      </c>
      <c r="Y25" s="7">
        <f t="shared" ca="1" si="9"/>
        <v>2.4159011449760011E-3</v>
      </c>
      <c r="Z25" s="7">
        <f t="shared" ca="1" si="10"/>
        <v>-4.0105010142562456</v>
      </c>
      <c r="AA25" s="7">
        <f t="shared" ca="1" si="11"/>
        <v>0.99999788568672165</v>
      </c>
      <c r="AB25" s="7">
        <f t="shared" ca="1" si="12"/>
        <v>5.9958153372089212E-3</v>
      </c>
      <c r="AC25" s="7">
        <f t="shared" ca="1" si="13"/>
        <v>3060.5448420361995</v>
      </c>
    </row>
    <row r="26" spans="2:29" x14ac:dyDescent="0.35">
      <c r="C26" s="7">
        <v>890304.18302581669</v>
      </c>
      <c r="D26" s="7">
        <v>1</v>
      </c>
      <c r="E26" s="7" t="e">
        <v>#N/A</v>
      </c>
      <c r="F26" s="7" t="e">
        <v>#N/A</v>
      </c>
      <c r="H26" s="7">
        <v>866808.06585371855</v>
      </c>
      <c r="I26" s="7">
        <v>194</v>
      </c>
      <c r="J26" s="7" t="e">
        <v>#N/A</v>
      </c>
      <c r="K26" s="7" t="e">
        <v>#N/A</v>
      </c>
      <c r="M26">
        <v>19</v>
      </c>
      <c r="O26" s="7">
        <f t="shared" ca="1" si="0"/>
        <v>-0.16516760540168782</v>
      </c>
      <c r="P26" s="7">
        <f t="shared" ca="1" si="1"/>
        <v>0.63556263270348434</v>
      </c>
      <c r="Q26" s="7">
        <f t="shared" ca="1" si="2"/>
        <v>-5.845208328968543E-2</v>
      </c>
      <c r="R26" s="7">
        <f t="shared" ca="1" si="3"/>
        <v>7.0981908713187991E-3</v>
      </c>
      <c r="S26" s="7">
        <f t="shared" ca="1" si="4"/>
        <v>0.99998437980556232</v>
      </c>
      <c r="T26" s="7">
        <f t="shared" ca="1" si="5"/>
        <v>8.775553809801313E-3</v>
      </c>
      <c r="U26" s="7">
        <f t="shared" ca="1" si="6"/>
        <v>78.881621669179623</v>
      </c>
      <c r="W26" s="7">
        <f t="shared" ca="1" si="7"/>
        <v>2.8395579968264157</v>
      </c>
      <c r="X26" s="7">
        <f t="shared" ca="1" si="8"/>
        <v>-0.10782690404864882</v>
      </c>
      <c r="Y26" s="7">
        <f t="shared" ca="1" si="9"/>
        <v>2.3957293399496839E-3</v>
      </c>
      <c r="Z26" s="7">
        <f t="shared" ca="1" si="10"/>
        <v>-3.992160853317964</v>
      </c>
      <c r="AA26" s="7">
        <f t="shared" ca="1" si="11"/>
        <v>0.99999793089588451</v>
      </c>
      <c r="AB26" s="7">
        <f t="shared" ca="1" si="12"/>
        <v>5.854182385325161E-3</v>
      </c>
      <c r="AC26" s="7">
        <f t="shared" ca="1" si="13"/>
        <v>2964.8469893522656</v>
      </c>
    </row>
    <row r="27" spans="2:29" x14ac:dyDescent="0.35">
      <c r="C27" s="7">
        <v>1.8940152396316001</v>
      </c>
      <c r="D27" s="7">
        <v>7.0912663924013721E-7</v>
      </c>
      <c r="E27" s="7" t="e">
        <v>#N/A</v>
      </c>
      <c r="F27" s="7" t="e">
        <v>#N/A</v>
      </c>
      <c r="H27" s="7">
        <v>4981.8396785536952</v>
      </c>
      <c r="I27" s="7">
        <v>0.37166124609432599</v>
      </c>
      <c r="J27" s="7" t="e">
        <v>#N/A</v>
      </c>
      <c r="K27" s="7" t="e">
        <v>#N/A</v>
      </c>
      <c r="M27">
        <v>20</v>
      </c>
      <c r="O27" s="7">
        <f t="shared" ca="1" si="0"/>
        <v>-0.16527574019379795</v>
      </c>
      <c r="P27" s="7">
        <f t="shared" ca="1" si="1"/>
        <v>0.63563783425440779</v>
      </c>
      <c r="Q27" s="7">
        <f t="shared" ca="1" si="2"/>
        <v>-5.846495138623397E-2</v>
      </c>
      <c r="R27" s="7">
        <f t="shared" ca="1" si="3"/>
        <v>7.1152895994495147E-3</v>
      </c>
      <c r="S27" s="7">
        <f t="shared" ca="1" si="4"/>
        <v>0.99998604146645043</v>
      </c>
      <c r="T27" s="7">
        <f t="shared" ca="1" si="5"/>
        <v>8.5137427486147253E-3</v>
      </c>
      <c r="U27" s="7">
        <f t="shared" ca="1" si="6"/>
        <v>88.276297835579527</v>
      </c>
      <c r="W27" s="7">
        <f t="shared" ca="1" si="7"/>
        <v>2.8330511544716517</v>
      </c>
      <c r="X27" s="7">
        <f t="shared" ca="1" si="8"/>
        <v>-0.10716075482020858</v>
      </c>
      <c r="Y27" s="7">
        <f t="shared" ca="1" si="9"/>
        <v>2.3738331990397665E-3</v>
      </c>
      <c r="Z27" s="7">
        <f t="shared" ca="1" si="10"/>
        <v>-3.9719127759263162</v>
      </c>
      <c r="AA27" s="7">
        <f t="shared" ca="1" si="11"/>
        <v>0.9999979944298335</v>
      </c>
      <c r="AB27" s="7">
        <f t="shared" ca="1" si="12"/>
        <v>5.6894795888341619E-3</v>
      </c>
      <c r="AC27" s="7">
        <f t="shared" ca="1" si="13"/>
        <v>2872.9386899740853</v>
      </c>
    </row>
    <row r="28" spans="2:29" x14ac:dyDescent="0.35">
      <c r="B28">
        <v>5</v>
      </c>
      <c r="C28" s="7">
        <f t="array" ref="C28:F32">LINEST('single component linest'!$S$3:INDEX('single component linest'!$S$3:$S$204,'two component linest'!B28+1),'single component linest'!$R$3:INDEX('single component linest'!$R$3:$R$204,'two component linest'!B28+1)^{1,2,3}, TRUE, TRUE)</f>
        <v>-2.5646797302691662E-2</v>
      </c>
      <c r="D28" s="7">
        <v>0.503443029313978</v>
      </c>
      <c r="E28" s="7">
        <v>-3.5227740125523717E-2</v>
      </c>
      <c r="F28" s="7">
        <v>6.0313939410278072E-5</v>
      </c>
      <c r="H28" s="7">
        <f t="array" ref="H28:K32">LINEST(INDEX('single component linest'!$S$3:$S$203,'two component linest'!B28):'single component linest'!$S$203,(INDEX('single component linest'!$R$3:$R$203,'two component linest'!B28):'single component linest'!$R$203)^{1,2,3}, TRUE, TRUE)</f>
        <v>1.7334534622349947E-3</v>
      </c>
      <c r="I28" s="7">
        <v>-8.9070578223093388E-2</v>
      </c>
      <c r="J28" s="7">
        <v>2.6729962223045054</v>
      </c>
      <c r="K28" s="7">
        <v>-3.5377430895520598</v>
      </c>
      <c r="M28">
        <v>21</v>
      </c>
      <c r="O28" s="7">
        <f t="shared" ca="1" si="0"/>
        <v>-0.16394285088525384</v>
      </c>
      <c r="P28" s="7">
        <f t="shared" ca="1" si="1"/>
        <v>0.63473808997808789</v>
      </c>
      <c r="Q28" s="7">
        <f t="shared" ca="1" si="2"/>
        <v>-5.8314982227034226E-2</v>
      </c>
      <c r="R28" s="7">
        <f t="shared" ca="1" si="3"/>
        <v>6.8879974589814985E-3</v>
      </c>
      <c r="S28" s="7">
        <f t="shared" ca="1" si="4"/>
        <v>0.99998734081009533</v>
      </c>
      <c r="T28" s="7">
        <f t="shared" ca="1" si="5"/>
        <v>8.3082228440999918E-3</v>
      </c>
      <c r="U28" s="7">
        <f t="shared" ca="1" si="6"/>
        <v>98.147076035045146</v>
      </c>
      <c r="W28" s="7">
        <f t="shared" ca="1" si="7"/>
        <v>2.8261049526930742</v>
      </c>
      <c r="X28" s="7">
        <f t="shared" ca="1" si="8"/>
        <v>-0.10645339528996785</v>
      </c>
      <c r="Y28" s="7">
        <f t="shared" ca="1" si="9"/>
        <v>2.3506794208424811E-3</v>
      </c>
      <c r="Z28" s="7">
        <f t="shared" ca="1" si="10"/>
        <v>-3.9501478153145069</v>
      </c>
      <c r="AA28" s="7">
        <f t="shared" ca="1" si="11"/>
        <v>0.99999807150881492</v>
      </c>
      <c r="AB28" s="7">
        <f t="shared" ca="1" si="12"/>
        <v>5.5081250798768291E-3</v>
      </c>
      <c r="AC28" s="7">
        <f t="shared" ca="1" si="13"/>
        <v>2784.5970470113007</v>
      </c>
    </row>
    <row r="29" spans="2:29" x14ac:dyDescent="0.35">
      <c r="C29" s="7">
        <v>2.8497683143717078E-3</v>
      </c>
      <c r="D29" s="7">
        <v>9.9177725642047507E-3</v>
      </c>
      <c r="E29" s="7">
        <v>8.6613173276063934E-3</v>
      </c>
      <c r="F29" s="7">
        <v>1.5357269859730739E-3</v>
      </c>
      <c r="H29" s="7">
        <v>6.9968248072236369E-5</v>
      </c>
      <c r="I29" s="7">
        <v>1.8012855141441928E-3</v>
      </c>
      <c r="J29" s="7">
        <v>1.4302161715391868E-2</v>
      </c>
      <c r="K29" s="7">
        <v>3.4403219135429638E-2</v>
      </c>
      <c r="M29">
        <v>22</v>
      </c>
      <c r="O29" s="7">
        <f t="shared" ca="1" si="0"/>
        <v>-0.16121925511889978</v>
      </c>
      <c r="P29" s="7">
        <f t="shared" ca="1" si="1"/>
        <v>0.63295134738509562</v>
      </c>
      <c r="Q29" s="7">
        <f t="shared" ca="1" si="2"/>
        <v>-5.8024561646923198E-2</v>
      </c>
      <c r="R29" s="7">
        <f t="shared" ca="1" si="3"/>
        <v>6.3898246911739953E-3</v>
      </c>
      <c r="S29" s="7">
        <f t="shared" ca="1" si="4"/>
        <v>0.9999881013945523</v>
      </c>
      <c r="T29" s="7">
        <f t="shared" ca="1" si="5"/>
        <v>8.2423724141969246E-3</v>
      </c>
      <c r="U29" s="7">
        <f t="shared" ca="1" si="6"/>
        <v>108.48178841264053</v>
      </c>
      <c r="W29" s="7">
        <f t="shared" ca="1" si="7"/>
        <v>2.8188250001477133</v>
      </c>
      <c r="X29" s="7">
        <f t="shared" ca="1" si="8"/>
        <v>-0.10571586222675486</v>
      </c>
      <c r="Y29" s="7">
        <f t="shared" ca="1" si="9"/>
        <v>2.3266360752129114E-3</v>
      </c>
      <c r="Z29" s="7">
        <f t="shared" ca="1" si="10"/>
        <v>-3.9271847053934539</v>
      </c>
      <c r="AA29" s="7">
        <f t="shared" ca="1" si="11"/>
        <v>0.99999815791885527</v>
      </c>
      <c r="AB29" s="7">
        <f t="shared" ca="1" si="12"/>
        <v>5.3155664574047095E-3</v>
      </c>
      <c r="AC29" s="7">
        <f t="shared" ca="1" si="13"/>
        <v>2699.6173778114076</v>
      </c>
    </row>
    <row r="30" spans="2:29" x14ac:dyDescent="0.35">
      <c r="C30" s="7">
        <v>0.99999854654853559</v>
      </c>
      <c r="D30" s="7">
        <v>1.5363336334697909E-3</v>
      </c>
      <c r="E30" s="7" t="e">
        <v>#N/A</v>
      </c>
      <c r="F30" s="7" t="e">
        <v>#N/A</v>
      </c>
      <c r="H30" s="7">
        <v>0.99996129436642933</v>
      </c>
      <c r="I30" s="7">
        <v>3.1012799781236881E-2</v>
      </c>
      <c r="J30" s="7" t="e">
        <v>#N/A</v>
      </c>
      <c r="K30" s="7" t="e">
        <v>#N/A</v>
      </c>
      <c r="M30">
        <v>23</v>
      </c>
      <c r="O30" s="7">
        <f t="shared" ca="1" si="0"/>
        <v>-0.15716243908647659</v>
      </c>
      <c r="P30" s="7">
        <f t="shared" ca="1" si="1"/>
        <v>0.63036199272155535</v>
      </c>
      <c r="Q30" s="7">
        <f t="shared" ca="1" si="2"/>
        <v>-5.7613707732728989E-2</v>
      </c>
      <c r="R30" s="7">
        <f t="shared" ca="1" si="3"/>
        <v>5.5977007944894019E-3</v>
      </c>
      <c r="S30" s="7">
        <f t="shared" ca="1" si="4"/>
        <v>0.99998816977042304</v>
      </c>
      <c r="T30" s="7">
        <f t="shared" ca="1" si="5"/>
        <v>8.3993794114203286E-3</v>
      </c>
      <c r="U30" s="7">
        <f t="shared" ca="1" si="6"/>
        <v>119.26858970900834</v>
      </c>
      <c r="W30" s="7">
        <f t="shared" ca="1" si="7"/>
        <v>2.811296435610882</v>
      </c>
      <c r="X30" s="7">
        <f t="shared" ca="1" si="8"/>
        <v>-0.10495695446944109</v>
      </c>
      <c r="Y30" s="7">
        <f t="shared" ca="1" si="9"/>
        <v>2.3019940071982172E-3</v>
      </c>
      <c r="Z30" s="7">
        <f t="shared" ca="1" si="10"/>
        <v>-3.9032841160183067</v>
      </c>
      <c r="AA30" s="7">
        <f t="shared" ca="1" si="11"/>
        <v>0.99999825013860544</v>
      </c>
      <c r="AB30" s="7">
        <f t="shared" ca="1" si="12"/>
        <v>5.1162571324108088E-3</v>
      </c>
      <c r="AC30" s="7">
        <f t="shared" ca="1" si="13"/>
        <v>2617.8114627756477</v>
      </c>
    </row>
    <row r="31" spans="2:29" x14ac:dyDescent="0.35">
      <c r="C31" s="7">
        <v>458677.6469854032</v>
      </c>
      <c r="D31" s="7">
        <v>2</v>
      </c>
      <c r="E31" s="7" t="e">
        <v>#N/A</v>
      </c>
      <c r="F31" s="7" t="e">
        <v>#N/A</v>
      </c>
      <c r="H31" s="7">
        <v>1662053.7460871362</v>
      </c>
      <c r="I31" s="7">
        <v>193</v>
      </c>
      <c r="J31" s="7" t="e">
        <v>#N/A</v>
      </c>
      <c r="K31" s="7" t="e">
        <v>#N/A</v>
      </c>
      <c r="M31">
        <v>24</v>
      </c>
      <c r="O31" s="7">
        <f t="shared" ca="1" si="0"/>
        <v>-0.15183479938674063</v>
      </c>
      <c r="P31" s="7">
        <f t="shared" ca="1" si="1"/>
        <v>0.62705002345069416</v>
      </c>
      <c r="Q31" s="7">
        <f t="shared" ca="1" si="2"/>
        <v>-5.7100224783596769E-2</v>
      </c>
      <c r="R31" s="7">
        <f t="shared" ca="1" si="3"/>
        <v>4.491932920336783E-3</v>
      </c>
      <c r="S31" s="7">
        <f t="shared" ca="1" si="4"/>
        <v>0.9999874171835228</v>
      </c>
      <c r="T31" s="7">
        <f t="shared" ca="1" si="5"/>
        <v>8.8426131652177779E-3</v>
      </c>
      <c r="U31" s="7">
        <f t="shared" ca="1" si="6"/>
        <v>130.49600628104895</v>
      </c>
      <c r="W31" s="7">
        <f t="shared" ca="1" si="7"/>
        <v>2.8035880651561707</v>
      </c>
      <c r="X31" s="7">
        <f t="shared" ca="1" si="8"/>
        <v>-0.10418369951593276</v>
      </c>
      <c r="Y31" s="7">
        <f t="shared" ca="1" si="9"/>
        <v>2.2769833069027205E-3</v>
      </c>
      <c r="Z31" s="7">
        <f t="shared" ca="1" si="10"/>
        <v>-3.8786598713833675</v>
      </c>
      <c r="AA31" s="7">
        <f t="shared" ca="1" si="11"/>
        <v>0.99999834533259502</v>
      </c>
      <c r="AB31" s="7">
        <f t="shared" ca="1" si="12"/>
        <v>4.9137488011792392E-3</v>
      </c>
      <c r="AC31" s="7">
        <f t="shared" ca="1" si="13"/>
        <v>2539.0059551031663</v>
      </c>
    </row>
    <row r="32" spans="2:29" x14ac:dyDescent="0.35">
      <c r="C32" s="7">
        <v>3.2478794930945538</v>
      </c>
      <c r="D32" s="7">
        <v>4.7206420666609797E-6</v>
      </c>
      <c r="E32" s="7" t="e">
        <v>#N/A</v>
      </c>
      <c r="F32" s="7" t="e">
        <v>#N/A</v>
      </c>
      <c r="H32" s="7">
        <v>4795.658716803764</v>
      </c>
      <c r="I32" s="7">
        <v>0.18562619380231965</v>
      </c>
      <c r="J32" s="7" t="e">
        <v>#N/A</v>
      </c>
      <c r="K32" s="7" t="e">
        <v>#N/A</v>
      </c>
      <c r="M32">
        <v>25</v>
      </c>
      <c r="O32" s="7">
        <f t="shared" ca="1" si="0"/>
        <v>-0.14530182035876843</v>
      </c>
      <c r="P32" s="7">
        <f t="shared" ca="1" si="1"/>
        <v>0.6230905681130654</v>
      </c>
      <c r="Q32" s="7">
        <f t="shared" ca="1" si="2"/>
        <v>-5.6499878721316767E-2</v>
      </c>
      <c r="R32" s="7">
        <f t="shared" ca="1" si="3"/>
        <v>3.0560909929508995E-3</v>
      </c>
      <c r="S32" s="7">
        <f t="shared" ca="1" si="4"/>
        <v>0.99998573980818528</v>
      </c>
      <c r="T32" s="7">
        <f t="shared" ca="1" si="5"/>
        <v>9.5991417227498984E-3</v>
      </c>
      <c r="U32" s="7">
        <f t="shared" ca="1" si="6"/>
        <v>142.15296670373382</v>
      </c>
      <c r="W32" s="7">
        <f t="shared" ca="1" si="7"/>
        <v>2.7957556038709264</v>
      </c>
      <c r="X32" s="7">
        <f t="shared" ca="1" si="8"/>
        <v>-0.10340171648835025</v>
      </c>
      <c r="Y32" s="7">
        <f t="shared" ca="1" si="9"/>
        <v>2.2517860543794749E-3</v>
      </c>
      <c r="Z32" s="7">
        <f t="shared" ca="1" si="10"/>
        <v>-3.8534878333687632</v>
      </c>
      <c r="AA32" s="7">
        <f t="shared" ca="1" si="11"/>
        <v>0.99999844128392257</v>
      </c>
      <c r="AB32" s="7">
        <f t="shared" ca="1" si="12"/>
        <v>4.7108210849114646E-3</v>
      </c>
      <c r="AC32" s="7">
        <f t="shared" ca="1" si="13"/>
        <v>2463.0409459760799</v>
      </c>
    </row>
    <row r="33" spans="2:29" x14ac:dyDescent="0.35">
      <c r="B33">
        <v>6</v>
      </c>
      <c r="C33" s="7">
        <f t="array" ref="C33:F37">LINEST('single component linest'!$S$3:INDEX('single component linest'!$S$3:$S$204,'two component linest'!B33+1),'single component linest'!$R$3:INDEX('single component linest'!$R$3:$R$204,'two component linest'!B33+1)^{1,2,3}, TRUE, TRUE)</f>
        <v>-3.0509506834927366E-2</v>
      </c>
      <c r="D33" s="7">
        <v>0.5190553273350107</v>
      </c>
      <c r="E33" s="7">
        <v>-4.7064272414546034E-2</v>
      </c>
      <c r="F33" s="7">
        <v>1.7120336915563139E-4</v>
      </c>
      <c r="H33" s="7">
        <f t="array" ref="H33:K37">LINEST(INDEX('single component linest'!$S$3:$S$203,'two component linest'!B33):'single component linest'!$S$203,(INDEX('single component linest'!$R$3:$R$203,'two component linest'!B33):'single component linest'!$R$203)^{1,2,3}, TRUE, TRUE)</f>
        <v>1.9651996252829924E-3</v>
      </c>
      <c r="I33" s="7">
        <v>-9.5588381493970517E-2</v>
      </c>
      <c r="J33" s="7">
        <v>2.7303280021172465</v>
      </c>
      <c r="K33" s="7">
        <v>-3.6920313570526746</v>
      </c>
      <c r="M33">
        <v>26</v>
      </c>
      <c r="O33" s="7">
        <f t="shared" ca="1" si="0"/>
        <v>-0.13763061880140268</v>
      </c>
      <c r="P33" s="7">
        <f t="shared" ca="1" si="1"/>
        <v>0.61855366060944994</v>
      </c>
      <c r="Q33" s="7">
        <f t="shared" ca="1" si="2"/>
        <v>-5.5826579797247242E-2</v>
      </c>
      <c r="R33" s="7">
        <f t="shared" ca="1" si="3"/>
        <v>1.2768420257684987E-3</v>
      </c>
      <c r="S33" s="7">
        <f t="shared" ca="1" si="4"/>
        <v>0.99998305793104547</v>
      </c>
      <c r="T33" s="7">
        <f t="shared" ca="1" si="5"/>
        <v>1.0658737075819864E-2</v>
      </c>
      <c r="U33" s="7">
        <f t="shared" ca="1" si="6"/>
        <v>154.22881860290155</v>
      </c>
      <c r="W33" s="7">
        <f t="shared" ca="1" si="7"/>
        <v>2.7878442290223719</v>
      </c>
      <c r="X33" s="7">
        <f t="shared" ca="1" si="8"/>
        <v>-0.10261549999577953</v>
      </c>
      <c r="Y33" s="7">
        <f t="shared" ca="1" si="9"/>
        <v>2.2265462355547478E-3</v>
      </c>
      <c r="Z33" s="7">
        <f t="shared" ca="1" si="10"/>
        <v>-3.8279129693417504</v>
      </c>
      <c r="AA33" s="7">
        <f t="shared" ca="1" si="11"/>
        <v>0.99999853630517355</v>
      </c>
      <c r="AB33" s="7">
        <f t="shared" ca="1" si="12"/>
        <v>4.5096132244736072E-3</v>
      </c>
      <c r="AC33" s="7">
        <f t="shared" ca="1" si="13"/>
        <v>2389.768675520032</v>
      </c>
    </row>
    <row r="34" spans="2:29" x14ac:dyDescent="0.35">
      <c r="C34" s="7">
        <v>2.9726343773470386E-3</v>
      </c>
      <c r="D34" s="7">
        <v>1.125300608864975E-2</v>
      </c>
      <c r="E34" s="7">
        <v>1.0845526511501998E-2</v>
      </c>
      <c r="F34" s="7">
        <v>2.3909736677824606E-3</v>
      </c>
      <c r="H34" s="7">
        <v>5.2482436677749316E-5</v>
      </c>
      <c r="I34" s="7">
        <v>1.3644579201198238E-3</v>
      </c>
      <c r="J34" s="7">
        <v>1.0980473187163498E-2</v>
      </c>
      <c r="K34" s="7">
        <v>2.688513329574186E-2</v>
      </c>
      <c r="M34">
        <v>27</v>
      </c>
      <c r="O34" s="7">
        <f t="shared" ca="1" si="0"/>
        <v>-0.12888879510686363</v>
      </c>
      <c r="P34" s="7">
        <f t="shared" ca="1" si="1"/>
        <v>0.61350419729819317</v>
      </c>
      <c r="Q34" s="7">
        <f t="shared" ca="1" si="2"/>
        <v>-5.5092563367934243E-2</v>
      </c>
      <c r="R34" s="7">
        <f t="shared" ca="1" si="3"/>
        <v>-8.5624859289756827E-4</v>
      </c>
      <c r="S34" s="7">
        <f t="shared" ca="1" si="4"/>
        <v>0.99997931442820964</v>
      </c>
      <c r="T34" s="7">
        <f t="shared" ca="1" si="5"/>
        <v>1.1987201512416211E-2</v>
      </c>
      <c r="U34" s="7">
        <f t="shared" ca="1" si="6"/>
        <v>166.71333528465615</v>
      </c>
      <c r="W34" s="7">
        <f t="shared" ca="1" si="7"/>
        <v>2.7798906009852415</v>
      </c>
      <c r="X34" s="7">
        <f t="shared" ca="1" si="8"/>
        <v>-0.10182864327450082</v>
      </c>
      <c r="Y34" s="7">
        <f t="shared" ca="1" si="9"/>
        <v>2.2013774971963184E-3</v>
      </c>
      <c r="Z34" s="7">
        <f t="shared" ca="1" si="10"/>
        <v>-3.8020550018176005</v>
      </c>
      <c r="AA34" s="7">
        <f t="shared" ca="1" si="11"/>
        <v>0.99999862914730342</v>
      </c>
      <c r="AB34" s="7">
        <f t="shared" ca="1" si="12"/>
        <v>4.3117434933367177E-3</v>
      </c>
      <c r="AC34" s="7">
        <f t="shared" ca="1" si="13"/>
        <v>2319.0523778622442</v>
      </c>
    </row>
    <row r="35" spans="2:29" x14ac:dyDescent="0.35">
      <c r="C35" s="7">
        <v>0.99999661529005546</v>
      </c>
      <c r="D35" s="7">
        <v>2.3931002144843205E-3</v>
      </c>
      <c r="E35" s="7" t="e">
        <v>#N/A</v>
      </c>
      <c r="F35" s="7" t="e">
        <v>#N/A</v>
      </c>
      <c r="H35" s="7">
        <v>0.9999798122939777</v>
      </c>
      <c r="I35" s="7">
        <v>2.2037831483110497E-2</v>
      </c>
      <c r="J35" s="7" t="e">
        <v>#N/A</v>
      </c>
      <c r="K35" s="7" t="e">
        <v>#N/A</v>
      </c>
      <c r="M35">
        <v>28</v>
      </c>
      <c r="O35" s="7">
        <f t="shared" ca="1" si="0"/>
        <v>-0.11914353761822061</v>
      </c>
      <c r="P35" s="7">
        <f t="shared" ca="1" si="1"/>
        <v>0.60800202237922707</v>
      </c>
      <c r="Q35" s="7">
        <f t="shared" ca="1" si="2"/>
        <v>-5.4308562986139793E-2</v>
      </c>
      <c r="R35" s="7">
        <f t="shared" ca="1" si="3"/>
        <v>-3.3509350791609549E-3</v>
      </c>
      <c r="S35" s="7">
        <f t="shared" ca="1" si="4"/>
        <v>0.99997447280539353</v>
      </c>
      <c r="T35" s="7">
        <f t="shared" ca="1" si="5"/>
        <v>1.3542108146918407E-2</v>
      </c>
      <c r="U35" s="7">
        <f t="shared" ca="1" si="6"/>
        <v>179.5967148869627</v>
      </c>
      <c r="W35" s="7">
        <f t="shared" ca="1" si="7"/>
        <v>2.77192447061819</v>
      </c>
      <c r="X35" s="7">
        <f t="shared" ca="1" si="8"/>
        <v>-0.101044014459714</v>
      </c>
      <c r="Y35" s="7">
        <f t="shared" ca="1" si="9"/>
        <v>2.176369241902214E-3</v>
      </c>
      <c r="Z35" s="7">
        <f t="shared" ca="1" si="10"/>
        <v>-3.7760129452412712</v>
      </c>
      <c r="AA35" s="7">
        <f t="shared" ca="1" si="11"/>
        <v>0.99999871891576975</v>
      </c>
      <c r="AB35" s="7">
        <f t="shared" ca="1" si="12"/>
        <v>4.1184117149948383E-3</v>
      </c>
      <c r="AC35" s="7">
        <f t="shared" ca="1" si="13"/>
        <v>2250.7652479491503</v>
      </c>
    </row>
    <row r="36" spans="2:29" x14ac:dyDescent="0.35">
      <c r="C36" s="7">
        <v>295445.2912249834</v>
      </c>
      <c r="D36" s="7">
        <v>3</v>
      </c>
      <c r="E36" s="7" t="e">
        <v>#N/A</v>
      </c>
      <c r="F36" s="7" t="e">
        <v>#N/A</v>
      </c>
      <c r="H36" s="7">
        <v>3170182.2840223345</v>
      </c>
      <c r="I36" s="7">
        <v>192</v>
      </c>
      <c r="J36" s="7" t="e">
        <v>#N/A</v>
      </c>
      <c r="K36" s="7" t="e">
        <v>#N/A</v>
      </c>
      <c r="M36">
        <v>29</v>
      </c>
      <c r="O36" s="7">
        <f t="shared" ca="1" si="0"/>
        <v>-0.10846093465386231</v>
      </c>
      <c r="P36" s="7">
        <f t="shared" ca="1" si="1"/>
        <v>0.60210210048283308</v>
      </c>
      <c r="Q36" s="7">
        <f t="shared" ca="1" si="2"/>
        <v>-5.3483972465759762E-2</v>
      </c>
      <c r="R36" s="7">
        <f t="shared" ca="1" si="3"/>
        <v>-6.2125180533647573E-3</v>
      </c>
      <c r="S36" s="7">
        <f t="shared" ca="1" si="4"/>
        <v>0.99996851500594219</v>
      </c>
      <c r="T36" s="7">
        <f t="shared" ca="1" si="5"/>
        <v>1.5282831737722475E-2</v>
      </c>
      <c r="U36" s="7">
        <f t="shared" ca="1" si="6"/>
        <v>192.86957413095109</v>
      </c>
      <c r="W36" s="7">
        <f t="shared" ca="1" si="7"/>
        <v>2.7639699636700068</v>
      </c>
      <c r="X36" s="7">
        <f t="shared" ca="1" si="8"/>
        <v>-0.10026389648913463</v>
      </c>
      <c r="Y36" s="7">
        <f t="shared" ca="1" si="9"/>
        <v>2.1515914409885278E-3</v>
      </c>
      <c r="Z36" s="7">
        <f t="shared" ca="1" si="10"/>
        <v>-3.7498687653851905</v>
      </c>
      <c r="AA36" s="7">
        <f t="shared" ca="1" si="11"/>
        <v>0.99999880499755578</v>
      </c>
      <c r="AB36" s="7">
        <f t="shared" ca="1" si="12"/>
        <v>3.9304846605969796E-3</v>
      </c>
      <c r="AC36" s="7">
        <f t="shared" ca="1" si="13"/>
        <v>2184.7895179413699</v>
      </c>
    </row>
    <row r="37" spans="2:29" x14ac:dyDescent="0.35">
      <c r="C37" s="7">
        <v>5.0759822965638426</v>
      </c>
      <c r="D37" s="7">
        <v>1.7180785909694702E-5</v>
      </c>
      <c r="E37" s="7" t="e">
        <v>#N/A</v>
      </c>
      <c r="F37" s="7" t="e">
        <v>#N/A</v>
      </c>
      <c r="H37" s="7">
        <v>4618.9494041705384</v>
      </c>
      <c r="I37" s="7">
        <v>9.3247875163771435E-2</v>
      </c>
      <c r="J37" s="7" t="e">
        <v>#N/A</v>
      </c>
      <c r="K37" s="7" t="e">
        <v>#N/A</v>
      </c>
      <c r="M37">
        <v>30</v>
      </c>
      <c r="O37" s="7">
        <f t="shared" ca="1" si="0"/>
        <v>-9.6905455700180387E-2</v>
      </c>
      <c r="P37" s="7">
        <f t="shared" ca="1" si="1"/>
        <v>0.59585474583526288</v>
      </c>
      <c r="Q37" s="7">
        <f t="shared" ca="1" si="2"/>
        <v>-5.262699522313468E-2</v>
      </c>
      <c r="R37" s="7">
        <f t="shared" ca="1" si="3"/>
        <v>-9.4440724101705342E-3</v>
      </c>
      <c r="S37" s="7">
        <f t="shared" ca="1" si="4"/>
        <v>0.9999614391374112</v>
      </c>
      <c r="T37" s="7">
        <f t="shared" ca="1" si="5"/>
        <v>1.7174496318472114E-2</v>
      </c>
      <c r="U37" s="7">
        <f t="shared" ca="1" si="6"/>
        <v>206.52293825085346</v>
      </c>
      <c r="W37" s="7">
        <f t="shared" ca="1" si="7"/>
        <v>2.7560466116969082</v>
      </c>
      <c r="X37" s="7">
        <f t="shared" ca="1" si="8"/>
        <v>-9.9490098640206179E-2</v>
      </c>
      <c r="Y37" s="7">
        <f t="shared" ca="1" si="9"/>
        <v>2.1270984519103039E-3</v>
      </c>
      <c r="Z37" s="7">
        <f t="shared" ca="1" si="10"/>
        <v>-3.7236903438322577</v>
      </c>
      <c r="AA37" s="7">
        <f t="shared" ca="1" si="11"/>
        <v>0.99999888699982209</v>
      </c>
      <c r="AB37" s="7">
        <f t="shared" ca="1" si="12"/>
        <v>3.7485659185641103E-3</v>
      </c>
      <c r="AC37" s="7">
        <f t="shared" ca="1" si="13"/>
        <v>2121.0156316250491</v>
      </c>
    </row>
    <row r="38" spans="2:29" x14ac:dyDescent="0.35">
      <c r="B38">
        <v>7</v>
      </c>
      <c r="C38" s="7">
        <f t="array" ref="C38:F42">LINEST('single component linest'!$S$3:INDEX('single component linest'!$S$3:$S$204,'two component linest'!B38+1),'single component linest'!$R$3:INDEX('single component linest'!$R$3:$R$204,'two component linest'!B38+1)^{1,2,3}, TRUE, TRUE)</f>
        <v>-3.5062604911163343E-2</v>
      </c>
      <c r="D38" s="7">
        <v>0.53473689981046146</v>
      </c>
      <c r="E38" s="7">
        <v>-5.9804225140980875E-2</v>
      </c>
      <c r="F38" s="7">
        <v>3.7075404850672733E-4</v>
      </c>
      <c r="H38" s="7">
        <f t="array" ref="H38:K42">LINEST(INDEX('single component linest'!$S$3:$S$203,'two component linest'!B38):'single component linest'!$S$203,(INDEX('single component linest'!$R$3:$R$203,'two component linest'!B38):'single component linest'!$R$203)^{1,2,3}, TRUE, TRUE)</f>
        <v>2.132013958035106E-3</v>
      </c>
      <c r="I38" s="7">
        <v>-0.10031729239692151</v>
      </c>
      <c r="J38" s="7">
        <v>2.7723849573675929</v>
      </c>
      <c r="K38" s="7">
        <v>-3.8070598569674639</v>
      </c>
      <c r="M38">
        <v>31</v>
      </c>
      <c r="O38" s="7">
        <f t="shared" ca="1" si="0"/>
        <v>-8.4539569564225286E-2</v>
      </c>
      <c r="P38" s="7">
        <f t="shared" ca="1" si="1"/>
        <v>0.58930588542085638</v>
      </c>
      <c r="Q38" s="7">
        <f t="shared" ca="1" si="2"/>
        <v>-5.1744780293414588E-2</v>
      </c>
      <c r="R38" s="7">
        <f t="shared" ca="1" si="3"/>
        <v>-1.3046670656098769E-2</v>
      </c>
      <c r="S38" s="7">
        <f t="shared" ca="1" si="4"/>
        <v>0.99995325722355843</v>
      </c>
      <c r="T38" s="7">
        <f t="shared" ca="1" si="5"/>
        <v>1.9188462330889347E-2</v>
      </c>
      <c r="U38" s="7">
        <f t="shared" ca="1" si="6"/>
        <v>220.54822829867183</v>
      </c>
      <c r="W38" s="7">
        <f t="shared" ca="1" si="7"/>
        <v>2.7481701830569429</v>
      </c>
      <c r="X38" s="7">
        <f t="shared" ca="1" si="8"/>
        <v>-9.8724045831293447E-2</v>
      </c>
      <c r="Y38" s="7">
        <f t="shared" ca="1" si="9"/>
        <v>2.1029320588415485E-3</v>
      </c>
      <c r="Z38" s="7">
        <f t="shared" ca="1" si="10"/>
        <v>-3.6975338895608312</v>
      </c>
      <c r="AA38" s="7">
        <f t="shared" ca="1" si="11"/>
        <v>0.999998964699499</v>
      </c>
      <c r="AB38" s="7">
        <f t="shared" ca="1" si="12"/>
        <v>3.5730524199157313E-3</v>
      </c>
      <c r="AC38" s="7">
        <f t="shared" ca="1" si="13"/>
        <v>2059.3415061409714</v>
      </c>
    </row>
    <row r="39" spans="2:29" x14ac:dyDescent="0.35">
      <c r="C39" s="7">
        <v>3.0132787518220203E-3</v>
      </c>
      <c r="D39" s="7">
        <v>1.2277964013481871E-2</v>
      </c>
      <c r="E39" s="7">
        <v>1.2910865793056513E-2</v>
      </c>
      <c r="F39" s="7">
        <v>3.356520315408988E-3</v>
      </c>
      <c r="H39" s="7">
        <v>3.9458763416945783E-5</v>
      </c>
      <c r="I39" s="7">
        <v>1.0351850126265169E-3</v>
      </c>
      <c r="J39" s="7">
        <v>8.434008678561802E-3</v>
      </c>
      <c r="K39" s="7">
        <v>2.0991387438104386E-2</v>
      </c>
      <c r="M39">
        <v>32</v>
      </c>
      <c r="O39" s="7">
        <f t="shared" ca="1" si="0"/>
        <v>-7.1423472749571476E-2</v>
      </c>
      <c r="P39" s="7">
        <f t="shared" ca="1" si="1"/>
        <v>0.58249733970394324</v>
      </c>
      <c r="Q39" s="7">
        <f t="shared" ca="1" si="2"/>
        <v>-5.0843545130348181E-2</v>
      </c>
      <c r="R39" s="7">
        <f t="shared" ca="1" si="3"/>
        <v>-1.7019597797479857E-2</v>
      </c>
      <c r="S39" s="7">
        <f t="shared" ca="1" si="4"/>
        <v>0.99994399305418569</v>
      </c>
      <c r="T39" s="7">
        <f t="shared" ca="1" si="5"/>
        <v>2.1301493095162688E-2</v>
      </c>
      <c r="U39" s="7">
        <f t="shared" ca="1" si="6"/>
        <v>234.93724672610432</v>
      </c>
      <c r="W39" s="7">
        <f t="shared" ca="1" si="7"/>
        <v>2.7403533554814592</v>
      </c>
      <c r="X39" s="7">
        <f t="shared" ca="1" si="8"/>
        <v>-9.7966850407821715E-2</v>
      </c>
      <c r="Y39" s="7">
        <f t="shared" ca="1" si="9"/>
        <v>2.0791239040543795E-3</v>
      </c>
      <c r="Z39" s="7">
        <f t="shared" ca="1" si="10"/>
        <v>-3.6714459086547597</v>
      </c>
      <c r="AA39" s="7">
        <f t="shared" ca="1" si="11"/>
        <v>0.99999903800254719</v>
      </c>
      <c r="AB39" s="7">
        <f t="shared" ca="1" si="12"/>
        <v>3.4041798342787271E-3</v>
      </c>
      <c r="AC39" s="7">
        <f t="shared" ca="1" si="13"/>
        <v>1999.6718712954355</v>
      </c>
    </row>
    <row r="40" spans="2:29" x14ac:dyDescent="0.35">
      <c r="C40" s="7">
        <v>0.99999390488542383</v>
      </c>
      <c r="D40" s="7">
        <v>3.3618988604021982E-3</v>
      </c>
      <c r="E40" s="7" t="e">
        <v>#N/A</v>
      </c>
      <c r="F40" s="7" t="e">
        <v>#N/A</v>
      </c>
      <c r="H40" s="7">
        <v>0.99998935814499157</v>
      </c>
      <c r="I40" s="7">
        <v>1.5748338167857791E-2</v>
      </c>
      <c r="J40" s="7" t="e">
        <v>#N/A</v>
      </c>
      <c r="K40" s="7" t="e">
        <v>#N/A</v>
      </c>
      <c r="M40">
        <v>33</v>
      </c>
      <c r="O40" s="7">
        <f t="shared" ca="1" si="0"/>
        <v>-5.7614905996404904E-2</v>
      </c>
      <c r="P40" s="7">
        <f t="shared" ca="1" si="1"/>
        <v>0.57546710912922461</v>
      </c>
      <c r="Q40" s="7">
        <f t="shared" ca="1" si="2"/>
        <v>-4.9928685738195686E-2</v>
      </c>
      <c r="R40" s="7">
        <f t="shared" ca="1" si="3"/>
        <v>-2.1360555166778816E-2</v>
      </c>
      <c r="S40" s="7">
        <f t="shared" ca="1" si="4"/>
        <v>0.99993368017894735</v>
      </c>
      <c r="T40" s="7">
        <f t="shared" ca="1" si="5"/>
        <v>2.3494662197487547E-2</v>
      </c>
      <c r="U40" s="7">
        <f t="shared" ca="1" si="6"/>
        <v>249.68216192136623</v>
      </c>
      <c r="W40" s="7">
        <f t="shared" ca="1" si="7"/>
        <v>2.732606262537145</v>
      </c>
      <c r="X40" s="7">
        <f t="shared" ca="1" si="8"/>
        <v>-9.7219370067981481E-2</v>
      </c>
      <c r="Y40" s="7">
        <f t="shared" ca="1" si="9"/>
        <v>2.0556974393303473E-3</v>
      </c>
      <c r="Z40" s="7">
        <f t="shared" ca="1" si="10"/>
        <v>-3.6454648193343888</v>
      </c>
      <c r="AA40" s="7">
        <f t="shared" ca="1" si="11"/>
        <v>0.99999910691143568</v>
      </c>
      <c r="AB40" s="7">
        <f t="shared" ca="1" si="12"/>
        <v>3.2420588479527132E-3</v>
      </c>
      <c r="AC40" s="7">
        <f t="shared" ca="1" si="13"/>
        <v>1941.9176776940294</v>
      </c>
    </row>
    <row r="41" spans="2:29" x14ac:dyDescent="0.35">
      <c r="C41" s="7">
        <v>218753.09969423001</v>
      </c>
      <c r="D41" s="7">
        <v>4</v>
      </c>
      <c r="E41" s="7" t="e">
        <v>#N/A</v>
      </c>
      <c r="F41" s="7" t="e">
        <v>#N/A</v>
      </c>
      <c r="H41" s="7">
        <v>5982602.5711273905</v>
      </c>
      <c r="I41" s="7">
        <v>191</v>
      </c>
      <c r="J41" s="7" t="e">
        <v>#N/A</v>
      </c>
      <c r="K41" s="7" t="e">
        <v>#N/A</v>
      </c>
      <c r="M41">
        <v>34</v>
      </c>
      <c r="O41" s="7">
        <f t="shared" ca="1" si="0"/>
        <v>-4.3169040877650069E-2</v>
      </c>
      <c r="P41" s="7">
        <f t="shared" ca="1" si="1"/>
        <v>0.5682496581225297</v>
      </c>
      <c r="Q41" s="7">
        <f t="shared" ca="1" si="2"/>
        <v>-4.9004874939513367E-2</v>
      </c>
      <c r="R41" s="7">
        <f t="shared" ca="1" si="3"/>
        <v>-2.6065851571649645E-2</v>
      </c>
      <c r="S41" s="7">
        <f t="shared" ca="1" si="4"/>
        <v>0.99992236007157986</v>
      </c>
      <c r="T41" s="7">
        <f t="shared" ca="1" si="5"/>
        <v>2.5752385697140313E-2</v>
      </c>
      <c r="U41" s="7">
        <f t="shared" ca="1" si="6"/>
        <v>264.77549220639594</v>
      </c>
      <c r="W41" s="7">
        <f t="shared" ca="1" si="7"/>
        <v>2.724936939253467</v>
      </c>
      <c r="X41" s="7">
        <f t="shared" ca="1" si="8"/>
        <v>-9.6482254770543285E-2</v>
      </c>
      <c r="Y41" s="7">
        <f t="shared" ca="1" si="9"/>
        <v>2.0326694975115397E-3</v>
      </c>
      <c r="Z41" s="7">
        <f t="shared" ca="1" si="10"/>
        <v>-3.6196222810742325</v>
      </c>
      <c r="AA41" s="7">
        <f t="shared" ca="1" si="11"/>
        <v>0.99999917149944173</v>
      </c>
      <c r="AB41" s="7">
        <f t="shared" ca="1" si="12"/>
        <v>3.0867040534418352E-3</v>
      </c>
      <c r="AC41" s="7">
        <f t="shared" ca="1" si="13"/>
        <v>1885.9955658806616</v>
      </c>
    </row>
    <row r="42" spans="2:29" x14ac:dyDescent="0.35">
      <c r="C42" s="7">
        <v>7.4172814422121149</v>
      </c>
      <c r="D42" s="7">
        <v>4.5209455790294396E-5</v>
      </c>
      <c r="E42" s="7" t="e">
        <v>#N/A</v>
      </c>
      <c r="F42" s="7" t="e">
        <v>#N/A</v>
      </c>
      <c r="H42" s="7">
        <v>4451.2385737892555</v>
      </c>
      <c r="I42" s="7">
        <v>4.7369939614398428E-2</v>
      </c>
      <c r="J42" s="7" t="e">
        <v>#N/A</v>
      </c>
      <c r="K42" s="7" t="e">
        <v>#N/A</v>
      </c>
      <c r="M42">
        <v>35</v>
      </c>
      <c r="O42" s="7">
        <f t="shared" ca="1" si="0"/>
        <v>-2.8138421648618912E-2</v>
      </c>
      <c r="P42" s="7">
        <f t="shared" ca="1" si="1"/>
        <v>0.56087619093110364</v>
      </c>
      <c r="Q42" s="7">
        <f t="shared" ca="1" si="2"/>
        <v>-4.8076149712165464E-2</v>
      </c>
      <c r="R42" s="7">
        <f t="shared" ca="1" si="3"/>
        <v>-3.1130580900613936E-2</v>
      </c>
      <c r="S42" s="7">
        <f t="shared" ca="1" si="4"/>
        <v>0.99991008047668428</v>
      </c>
      <c r="T42" s="7">
        <f t="shared" ca="1" si="5"/>
        <v>2.8061663985015993E-2</v>
      </c>
      <c r="U42" s="7">
        <f t="shared" ca="1" si="6"/>
        <v>280.21008966829305</v>
      </c>
      <c r="W42" s="7">
        <f t="shared" ca="1" si="7"/>
        <v>2.7173516867846015</v>
      </c>
      <c r="X42" s="7">
        <f t="shared" ca="1" si="8"/>
        <v>-9.5755984847086389E-2</v>
      </c>
      <c r="Y42" s="7">
        <f t="shared" ca="1" si="9"/>
        <v>2.0100515621418332E-3</v>
      </c>
      <c r="Z42" s="7">
        <f t="shared" ca="1" si="10"/>
        <v>-3.5939442923004346</v>
      </c>
      <c r="AA42" s="7">
        <f t="shared" ca="1" si="11"/>
        <v>0.99999923189052009</v>
      </c>
      <c r="AB42" s="7">
        <f t="shared" ca="1" si="12"/>
        <v>2.9380568932525523E-3</v>
      </c>
      <c r="AC42" s="7">
        <f t="shared" ca="1" si="13"/>
        <v>1831.8273895426096</v>
      </c>
    </row>
    <row r="43" spans="2:29" x14ac:dyDescent="0.35">
      <c r="B43">
        <v>8</v>
      </c>
      <c r="C43" s="7">
        <f t="array" ref="C43:F47">LINEST('single component linest'!$S$3:INDEX('single component linest'!$S$3:$S$204,'two component linest'!B43+1),'single component linest'!$R$3:INDEX('single component linest'!$R$3:$R$204,'two component linest'!B43+1)^{1,2,3}, TRUE, TRUE)</f>
        <v>-3.9225284149383748E-2</v>
      </c>
      <c r="D43" s="7">
        <v>0.54999974802944129</v>
      </c>
      <c r="E43" s="7">
        <v>-7.3013981297806244E-2</v>
      </c>
      <c r="F43" s="7">
        <v>6.7747600598089264E-4</v>
      </c>
      <c r="H43" s="7">
        <f t="array" ref="H43:K47">LINEST(INDEX('single component linest'!$S$3:$S$203,'two component linest'!B43):'single component linest'!$S$203,(INDEX('single component linest'!$R$3:$R$203,'two component linest'!B43):'single component linest'!$R$203)^{1,2,3}, TRUE, TRUE)</f>
        <v>2.251412974530713E-3</v>
      </c>
      <c r="I43" s="7">
        <v>-0.10372674733097161</v>
      </c>
      <c r="J43" s="7">
        <v>2.8030123588548945</v>
      </c>
      <c r="K43" s="7">
        <v>-3.8920523122299957</v>
      </c>
      <c r="M43">
        <v>36</v>
      </c>
      <c r="O43" s="7">
        <f t="shared" ca="1" si="0"/>
        <v>-1.2572950295068223E-2</v>
      </c>
      <c r="P43" s="7">
        <f t="shared" ca="1" si="1"/>
        <v>0.55337491558313978</v>
      </c>
      <c r="Q43" s="7">
        <f t="shared" ca="1" si="2"/>
        <v>-4.714598857534142E-2</v>
      </c>
      <c r="R43" s="7">
        <f t="shared" ca="1" si="3"/>
        <v>-3.6548785873805834E-2</v>
      </c>
      <c r="S43" s="7">
        <f t="shared" ca="1" si="4"/>
        <v>0.99989689394105064</v>
      </c>
      <c r="T43" s="7">
        <f t="shared" ca="1" si="5"/>
        <v>3.0411514891553509E-2</v>
      </c>
      <c r="U43" s="7">
        <f t="shared" ca="1" si="6"/>
        <v>295.97912409826881</v>
      </c>
      <c r="W43" s="7">
        <f t="shared" ca="1" si="7"/>
        <v>2.709855371791333</v>
      </c>
      <c r="X43" s="7">
        <f t="shared" ca="1" si="8"/>
        <v>-9.504090206364782E-2</v>
      </c>
      <c r="Y43" s="7">
        <f t="shared" ca="1" si="9"/>
        <v>1.9878507961658301E-3</v>
      </c>
      <c r="Z43" s="7">
        <f t="shared" ca="1" si="10"/>
        <v>-3.5684521000189564</v>
      </c>
      <c r="AA43" s="7">
        <f t="shared" ca="1" si="11"/>
        <v>0.9999992882436628</v>
      </c>
      <c r="AB43" s="7">
        <f t="shared" ca="1" si="12"/>
        <v>2.7960038396888402E-3</v>
      </c>
      <c r="AC43" s="7">
        <f t="shared" ca="1" si="13"/>
        <v>1779.3397866448397</v>
      </c>
    </row>
    <row r="44" spans="2:29" x14ac:dyDescent="0.35">
      <c r="C44" s="7">
        <v>2.9835316409047271E-3</v>
      </c>
      <c r="D44" s="7">
        <v>1.2978950345597911E-2</v>
      </c>
      <c r="E44" s="7">
        <v>1.4752712314649113E-2</v>
      </c>
      <c r="F44" s="7">
        <v>4.3735241327125512E-3</v>
      </c>
      <c r="H44" s="7">
        <v>3.0146694227381239E-5</v>
      </c>
      <c r="I44" s="7">
        <v>7.9758301866914927E-4</v>
      </c>
      <c r="J44" s="7">
        <v>6.5729022513976347E-3</v>
      </c>
      <c r="K44" s="7">
        <v>1.6610783500377344E-2</v>
      </c>
      <c r="M44">
        <v>37</v>
      </c>
      <c r="O44" s="7">
        <f t="shared" ca="1" si="0"/>
        <v>3.4800950043897255E-3</v>
      </c>
      <c r="P44" s="7">
        <f t="shared" ca="1" si="1"/>
        <v>0.54577129367243993</v>
      </c>
      <c r="Q44" s="7">
        <f t="shared" ca="1" si="2"/>
        <v>-4.6217379997145522E-2</v>
      </c>
      <c r="R44" s="7">
        <f t="shared" ca="1" si="3"/>
        <v>-4.2313608029410865E-2</v>
      </c>
      <c r="S44" s="7">
        <f t="shared" ca="1" si="4"/>
        <v>0.99988285652458075</v>
      </c>
      <c r="T44" s="7">
        <f t="shared" ca="1" si="5"/>
        <v>3.2792555694810523E-2</v>
      </c>
      <c r="U44" s="7">
        <f t="shared" ca="1" si="6"/>
        <v>312.07606723468319</v>
      </c>
      <c r="W44" s="7">
        <f t="shared" ca="1" si="7"/>
        <v>2.7024516729823378</v>
      </c>
      <c r="X44" s="7">
        <f t="shared" ca="1" si="8"/>
        <v>-9.4337235008399994E-2</v>
      </c>
      <c r="Y44" s="7">
        <f t="shared" ca="1" si="9"/>
        <v>1.9660708775944107E-3</v>
      </c>
      <c r="Z44" s="7">
        <f t="shared" ca="1" si="10"/>
        <v>-3.5431629560127331</v>
      </c>
      <c r="AA44" s="7">
        <f t="shared" ca="1" si="11"/>
        <v>0.9999993407408484</v>
      </c>
      <c r="AB44" s="7">
        <f t="shared" ca="1" si="12"/>
        <v>2.660390767837098E-3</v>
      </c>
      <c r="AC44" s="7">
        <f t="shared" ca="1" si="13"/>
        <v>1728.4637930799267</v>
      </c>
    </row>
    <row r="45" spans="2:29" x14ac:dyDescent="0.35">
      <c r="C45" s="7">
        <v>0.99999066721678842</v>
      </c>
      <c r="D45" s="7">
        <v>4.3845981233803354E-3</v>
      </c>
      <c r="E45" s="7" t="e">
        <v>#N/A</v>
      </c>
      <c r="F45" s="7" t="e">
        <v>#N/A</v>
      </c>
      <c r="H45" s="7">
        <v>0.99999418150493447</v>
      </c>
      <c r="I45" s="7">
        <v>1.1464634470522211E-2</v>
      </c>
      <c r="J45" s="7" t="e">
        <v>#N/A</v>
      </c>
      <c r="K45" s="7" t="e">
        <v>#N/A</v>
      </c>
      <c r="M45">
        <v>38</v>
      </c>
      <c r="O45" s="7">
        <f t="shared" ca="1" si="0"/>
        <v>1.9976015915893583E-2</v>
      </c>
      <c r="P45" s="7">
        <f t="shared" ca="1" si="1"/>
        <v>0.5380882747111847</v>
      </c>
      <c r="Q45" s="7">
        <f t="shared" ca="1" si="2"/>
        <v>-4.5292882755952904E-2</v>
      </c>
      <c r="R45" s="7">
        <f t="shared" ca="1" si="3"/>
        <v>-4.8417424320137847E-2</v>
      </c>
      <c r="S45" s="7">
        <f t="shared" ca="1" si="4"/>
        <v>0.99986802668135022</v>
      </c>
      <c r="T45" s="7">
        <f t="shared" ca="1" si="5"/>
        <v>3.5196694193156811E-2</v>
      </c>
      <c r="U45" s="7">
        <f t="shared" ca="1" si="6"/>
        <v>328.49467744835789</v>
      </c>
      <c r="W45" s="7">
        <f t="shared" ca="1" si="7"/>
        <v>2.6951432847242369</v>
      </c>
      <c r="X45" s="7">
        <f t="shared" ca="1" si="8"/>
        <v>-9.3645119896253612E-2</v>
      </c>
      <c r="Y45" s="7">
        <f t="shared" ca="1" si="9"/>
        <v>1.9447126799547779E-3</v>
      </c>
      <c r="Z45" s="7">
        <f t="shared" ca="1" si="10"/>
        <v>-3.5180907474058598</v>
      </c>
      <c r="AA45" s="7">
        <f t="shared" ca="1" si="11"/>
        <v>0.99999938957783807</v>
      </c>
      <c r="AB45" s="7">
        <f t="shared" ca="1" si="12"/>
        <v>2.5310342917375913E-3</v>
      </c>
      <c r="AC45" s="7">
        <f t="shared" ca="1" si="13"/>
        <v>1679.1344940649183</v>
      </c>
    </row>
    <row r="46" spans="2:29" x14ac:dyDescent="0.35">
      <c r="C46" s="7">
        <v>178580.2878127936</v>
      </c>
      <c r="D46" s="7">
        <v>5</v>
      </c>
      <c r="E46" s="7" t="e">
        <v>#N/A</v>
      </c>
      <c r="F46" s="7" t="e">
        <v>#N/A</v>
      </c>
      <c r="H46" s="7">
        <v>10884767.30072422</v>
      </c>
      <c r="I46" s="7">
        <v>190</v>
      </c>
      <c r="J46" s="7" t="e">
        <v>#N/A</v>
      </c>
      <c r="K46" s="7" t="e">
        <v>#N/A</v>
      </c>
      <c r="M46">
        <v>39</v>
      </c>
      <c r="O46" s="7">
        <f t="shared" ca="1" si="0"/>
        <v>3.6872630868371219E-2</v>
      </c>
      <c r="P46" s="7">
        <f t="shared" ca="1" si="1"/>
        <v>0.53034651453799131</v>
      </c>
      <c r="Q46" s="7">
        <f t="shared" ca="1" si="2"/>
        <v>-4.4374679128201186E-2</v>
      </c>
      <c r="R46" s="7">
        <f t="shared" ca="1" si="3"/>
        <v>-5.485197088793381E-2</v>
      </c>
      <c r="S46" s="7">
        <f t="shared" ca="1" si="4"/>
        <v>0.99985246429862729</v>
      </c>
      <c r="T46" s="7">
        <f t="shared" ca="1" si="5"/>
        <v>3.7616897822421273E-2</v>
      </c>
      <c r="U46" s="7">
        <f t="shared" ca="1" si="6"/>
        <v>345.22898496404412</v>
      </c>
      <c r="W46" s="7">
        <f t="shared" ca="1" si="7"/>
        <v>2.6879320856437956</v>
      </c>
      <c r="X46" s="7">
        <f t="shared" ca="1" si="8"/>
        <v>-9.2964617658206822E-2</v>
      </c>
      <c r="Y46" s="7">
        <f t="shared" ca="1" si="9"/>
        <v>1.923774827494229E-3</v>
      </c>
      <c r="Z46" s="7">
        <f t="shared" ca="1" si="10"/>
        <v>-3.4932465239799977</v>
      </c>
      <c r="AA46" s="7">
        <f t="shared" ca="1" si="11"/>
        <v>0.99999943495722032</v>
      </c>
      <c r="AB46" s="7">
        <f t="shared" ca="1" si="12"/>
        <v>2.4077306803065232E-3</v>
      </c>
      <c r="AC46" s="7">
        <f t="shared" ca="1" si="13"/>
        <v>1631.290709087735</v>
      </c>
    </row>
    <row r="47" spans="2:29" x14ac:dyDescent="0.35">
      <c r="C47" s="7">
        <v>10.299457754264514</v>
      </c>
      <c r="D47" s="7">
        <v>9.6123503517751786E-5</v>
      </c>
      <c r="E47" s="7" t="e">
        <v>#N/A</v>
      </c>
      <c r="F47" s="7" t="e">
        <v>#N/A</v>
      </c>
      <c r="H47" s="7">
        <v>4292.0110244134066</v>
      </c>
      <c r="I47" s="7">
        <v>2.497319027311036E-2</v>
      </c>
      <c r="J47" s="7" t="e">
        <v>#N/A</v>
      </c>
      <c r="K47" s="7" t="e">
        <v>#N/A</v>
      </c>
      <c r="M47">
        <v>40</v>
      </c>
      <c r="O47" s="7">
        <f t="shared" ca="1" si="0"/>
        <v>5.4130197976906158E-2</v>
      </c>
      <c r="P47" s="7">
        <f t="shared" ca="1" si="1"/>
        <v>0.52256457779323651</v>
      </c>
      <c r="Q47" s="7">
        <f t="shared" ca="1" si="2"/>
        <v>-4.3464621706068039E-2</v>
      </c>
      <c r="R47" s="7">
        <f t="shared" ca="1" si="3"/>
        <v>-6.1608454709309868E-2</v>
      </c>
      <c r="S47" s="7">
        <f t="shared" ca="1" si="4"/>
        <v>0.99983622988023513</v>
      </c>
      <c r="T47" s="7">
        <f t="shared" ca="1" si="5"/>
        <v>4.0047018335580435E-2</v>
      </c>
      <c r="U47" s="7">
        <f t="shared" ca="1" si="6"/>
        <v>362.27327767841285</v>
      </c>
      <c r="W47" s="7">
        <f t="shared" ca="1" si="7"/>
        <v>2.680819278585675</v>
      </c>
      <c r="X47" s="7">
        <f t="shared" ca="1" si="8"/>
        <v>-9.2295728008828889E-2</v>
      </c>
      <c r="Y47" s="7">
        <f t="shared" ca="1" si="9"/>
        <v>1.9032541489902501E-3</v>
      </c>
      <c r="Z47" s="7">
        <f t="shared" ca="1" si="10"/>
        <v>-3.4686389403496607</v>
      </c>
      <c r="AA47" s="7">
        <f t="shared" ca="1" si="11"/>
        <v>0.99999947708321701</v>
      </c>
      <c r="AB47" s="7">
        <f t="shared" ca="1" si="12"/>
        <v>2.2902628456076407E-3</v>
      </c>
      <c r="AC47" s="7">
        <f t="shared" ca="1" si="13"/>
        <v>1584.8747067095048</v>
      </c>
    </row>
    <row r="48" spans="2:29" x14ac:dyDescent="0.35">
      <c r="B48">
        <v>9</v>
      </c>
      <c r="C48" s="7">
        <f t="array" ref="C48:F52">LINEST('single component linest'!$S$3:INDEX('single component linest'!$S$3:$S$204,'two component linest'!B48+1),'single component linest'!$R$3:INDEX('single component linest'!$R$3:$R$204,'two component linest'!B48+1)^{1,2,3}, TRUE, TRUE)</f>
        <v>-4.2951564357803597E-2</v>
      </c>
      <c r="D48" s="7">
        <v>0.56445645287815083</v>
      </c>
      <c r="E48" s="7">
        <v>-8.627797035318148E-2</v>
      </c>
      <c r="F48" s="7">
        <v>1.0996378009572316E-3</v>
      </c>
      <c r="H48" s="7">
        <f t="array" ref="H48:K52">LINEST(INDEX('single component linest'!$S$3:$S$203,'two component linest'!B48):'single component linest'!$S$203,(INDEX('single component linest'!$R$3:$R$203,'two component linest'!B48):'single component linest'!$R$203)^{1,2,3}, TRUE, TRUE)</f>
        <v>2.3355490130036165E-3</v>
      </c>
      <c r="I48" s="7">
        <v>-0.10614556007216894</v>
      </c>
      <c r="J48" s="7">
        <v>2.8249423136661447</v>
      </c>
      <c r="K48" s="7">
        <v>-3.9537185188459305</v>
      </c>
      <c r="M48">
        <v>41</v>
      </c>
      <c r="O48" s="7">
        <f t="shared" ca="1" si="0"/>
        <v>7.1711328071417113E-2</v>
      </c>
      <c r="P48" s="7">
        <f t="shared" ca="1" si="1"/>
        <v>0.51475912483492503</v>
      </c>
      <c r="Q48" s="7">
        <f t="shared" ca="1" si="2"/>
        <v>-4.2564274575815637E-2</v>
      </c>
      <c r="R48" s="7">
        <f t="shared" ca="1" si="3"/>
        <v>-6.8677653876995315E-2</v>
      </c>
      <c r="S48" s="7">
        <f t="shared" ca="1" si="4"/>
        <v>0.99981938386014479</v>
      </c>
      <c r="T48" s="7">
        <f t="shared" ca="1" si="5"/>
        <v>4.2481656229752834E-2</v>
      </c>
      <c r="U48" s="7">
        <f t="shared" ca="1" si="6"/>
        <v>379.62208760975204</v>
      </c>
      <c r="W48" s="7">
        <f t="shared" ca="1" si="7"/>
        <v>2.6738055070555915</v>
      </c>
      <c r="X48" s="7">
        <f t="shared" ca="1" si="8"/>
        <v>-9.1638401048014753E-2</v>
      </c>
      <c r="Y48" s="7">
        <f t="shared" ca="1" si="9"/>
        <v>1.8831460492240251E-3</v>
      </c>
      <c r="Z48" s="7">
        <f t="shared" ca="1" si="10"/>
        <v>-3.4442746276948122</v>
      </c>
      <c r="AA48" s="7">
        <f t="shared" ca="1" si="11"/>
        <v>0.9999995161578662</v>
      </c>
      <c r="AB48" s="7">
        <f t="shared" ca="1" si="12"/>
        <v>2.1784057964422568E-3</v>
      </c>
      <c r="AC48" s="7">
        <f t="shared" ca="1" si="13"/>
        <v>1539.8319459717789</v>
      </c>
    </row>
    <row r="49" spans="2:29" x14ac:dyDescent="0.35">
      <c r="C49" s="7">
        <v>2.8964915238341108E-3</v>
      </c>
      <c r="D49" s="7">
        <v>1.3365137242890717E-2</v>
      </c>
      <c r="E49" s="7">
        <v>1.6295351471398632E-2</v>
      </c>
      <c r="F49" s="7">
        <v>5.3834931402321632E-3</v>
      </c>
      <c r="H49" s="7">
        <v>2.4052777031270296E-5</v>
      </c>
      <c r="I49" s="7">
        <v>6.414224448564311E-4</v>
      </c>
      <c r="J49" s="7">
        <v>5.3427895857717338E-3</v>
      </c>
      <c r="K49" s="7">
        <v>1.3696340552954782E-2</v>
      </c>
      <c r="M49">
        <v>42</v>
      </c>
      <c r="O49" s="7">
        <f t="shared" ca="1" si="0"/>
        <v>8.9580891095512025E-2</v>
      </c>
      <c r="P49" s="7">
        <f t="shared" ca="1" si="1"/>
        <v>0.50694508370854308</v>
      </c>
      <c r="Q49" s="7">
        <f t="shared" ca="1" si="2"/>
        <v>-4.1674949515471668E-2</v>
      </c>
      <c r="R49" s="7">
        <f t="shared" ca="1" si="3"/>
        <v>-7.6050007318150925E-2</v>
      </c>
      <c r="S49" s="7">
        <f t="shared" ca="1" si="4"/>
        <v>0.99980198603230896</v>
      </c>
      <c r="T49" s="7">
        <f t="shared" ca="1" si="5"/>
        <v>4.4916053909373359E-2</v>
      </c>
      <c r="U49" s="7">
        <f t="shared" ca="1" si="6"/>
        <v>397.27017799573474</v>
      </c>
      <c r="W49" s="7">
        <f t="shared" ca="1" si="7"/>
        <v>2.6668909522987563</v>
      </c>
      <c r="X49" s="7">
        <f t="shared" ca="1" si="8"/>
        <v>-9.0992546844637659E-2</v>
      </c>
      <c r="Y49" s="7">
        <f t="shared" ca="1" si="9"/>
        <v>1.8634448133970456E-3</v>
      </c>
      <c r="Z49" s="7">
        <f t="shared" ca="1" si="10"/>
        <v>-3.4201585070237033</v>
      </c>
      <c r="AA49" s="7">
        <f t="shared" ca="1" si="11"/>
        <v>0.99999955237827531</v>
      </c>
      <c r="AB49" s="7">
        <f t="shared" ca="1" si="12"/>
        <v>2.0719308705279757E-3</v>
      </c>
      <c r="AC49" s="7">
        <f t="shared" ca="1" si="13"/>
        <v>1496.1108415455815</v>
      </c>
    </row>
    <row r="50" spans="2:29" x14ac:dyDescent="0.35">
      <c r="C50" s="7">
        <v>0.99998725168931946</v>
      </c>
      <c r="D50" s="7">
        <v>5.4032498955092082E-3</v>
      </c>
      <c r="E50" s="7" t="e">
        <v>#N/A</v>
      </c>
      <c r="F50" s="7" t="e">
        <v>#N/A</v>
      </c>
      <c r="H50" s="7">
        <v>0.99999651856597871</v>
      </c>
      <c r="I50" s="7">
        <v>8.7334922076640134E-3</v>
      </c>
      <c r="J50" s="7" t="e">
        <v>#N/A</v>
      </c>
      <c r="K50" s="7" t="e">
        <v>#N/A</v>
      </c>
      <c r="M50">
        <v>43</v>
      </c>
      <c r="O50" s="7">
        <f t="shared" ca="1" si="0"/>
        <v>0.1077059184609051</v>
      </c>
      <c r="P50" s="7">
        <f t="shared" ca="1" si="1"/>
        <v>0.4991358079356531</v>
      </c>
      <c r="Q50" s="7">
        <f t="shared" ca="1" si="2"/>
        <v>-4.0797737801464333E-2</v>
      </c>
      <c r="R50" s="7">
        <f t="shared" ca="1" si="3"/>
        <v>-8.3715694756323344E-2</v>
      </c>
      <c r="S50" s="7">
        <f t="shared" ca="1" si="4"/>
        <v>0.99978409508329968</v>
      </c>
      <c r="T50" s="7">
        <f t="shared" ca="1" si="5"/>
        <v>4.7346009919413026E-2</v>
      </c>
      <c r="U50" s="7">
        <f t="shared" ca="1" si="6"/>
        <v>415.21253104171308</v>
      </c>
      <c r="W50" s="7">
        <f t="shared" ca="1" si="7"/>
        <v>2.6600754143845835</v>
      </c>
      <c r="X50" s="7">
        <f t="shared" ca="1" si="8"/>
        <v>-9.0358043363855015E-2</v>
      </c>
      <c r="Y50" s="7">
        <f t="shared" ca="1" si="9"/>
        <v>1.8441438567903231E-3</v>
      </c>
      <c r="Z50" s="7">
        <f t="shared" ca="1" si="10"/>
        <v>-3.3962940537582709</v>
      </c>
      <c r="AA50" s="7">
        <f t="shared" ca="1" si="11"/>
        <v>0.99999958593469884</v>
      </c>
      <c r="AB50" s="7">
        <f t="shared" ca="1" si="12"/>
        <v>1.9706089950868224E-3</v>
      </c>
      <c r="AC50" s="7">
        <f t="shared" ca="1" si="13"/>
        <v>1453.6625500990135</v>
      </c>
    </row>
    <row r="51" spans="2:29" x14ac:dyDescent="0.35">
      <c r="C51" s="7">
        <v>156881.53148269997</v>
      </c>
      <c r="D51" s="7">
        <v>6</v>
      </c>
      <c r="E51" s="7" t="e">
        <v>#N/A</v>
      </c>
      <c r="F51" s="7" t="e">
        <v>#N/A</v>
      </c>
      <c r="H51" s="7">
        <v>18095928.3690712</v>
      </c>
      <c r="I51" s="7">
        <v>189</v>
      </c>
      <c r="J51" s="7" t="e">
        <v>#N/A</v>
      </c>
      <c r="K51" s="7" t="e">
        <v>#N/A</v>
      </c>
      <c r="M51">
        <v>44</v>
      </c>
      <c r="O51" s="7">
        <f t="shared" ca="1" si="0"/>
        <v>0.1260555033914747</v>
      </c>
      <c r="P51" s="7">
        <f t="shared" ca="1" si="1"/>
        <v>0.4913432209723394</v>
      </c>
      <c r="Q51" s="7">
        <f t="shared" ca="1" si="2"/>
        <v>-3.9933538149225525E-2</v>
      </c>
      <c r="R51" s="7">
        <f t="shared" ca="1" si="3"/>
        <v>-9.1664707711373694E-2</v>
      </c>
      <c r="S51" s="7">
        <f t="shared" ca="1" si="4"/>
        <v>0.99976576821512841</v>
      </c>
      <c r="T51" s="7">
        <f t="shared" ca="1" si="5"/>
        <v>4.9767808879577671E-2</v>
      </c>
      <c r="U51" s="7">
        <f t="shared" ca="1" si="6"/>
        <v>433.44433631184262</v>
      </c>
      <c r="W51" s="7">
        <f t="shared" ca="1" si="7"/>
        <v>2.653358380043469</v>
      </c>
      <c r="X51" s="7">
        <f t="shared" ca="1" si="8"/>
        <v>-8.9734743031230663E-2</v>
      </c>
      <c r="Y51" s="7">
        <f t="shared" ca="1" si="9"/>
        <v>1.8252359295943355E-3</v>
      </c>
      <c r="Z51" s="7">
        <f t="shared" ca="1" si="10"/>
        <v>-3.372683521673276</v>
      </c>
      <c r="AA51" s="7">
        <f t="shared" ca="1" si="11"/>
        <v>0.99999961700925366</v>
      </c>
      <c r="AB51" s="7">
        <f t="shared" ca="1" si="12"/>
        <v>1.8742131749992165E-3</v>
      </c>
      <c r="AC51" s="7">
        <f t="shared" ca="1" si="13"/>
        <v>1412.4407756573396</v>
      </c>
    </row>
    <row r="52" spans="2:29" x14ac:dyDescent="0.35">
      <c r="C52" s="7">
        <v>13.740520439112915</v>
      </c>
      <c r="D52" s="7">
        <v>1.7517065659992161E-4</v>
      </c>
      <c r="E52" s="7" t="e">
        <v>#N/A</v>
      </c>
      <c r="F52" s="7" t="e">
        <v>#N/A</v>
      </c>
      <c r="H52" s="7">
        <v>4140.7403401324946</v>
      </c>
      <c r="I52" s="7">
        <v>1.4415764480711E-2</v>
      </c>
      <c r="J52" s="7" t="e">
        <v>#N/A</v>
      </c>
      <c r="K52" s="7" t="e">
        <v>#N/A</v>
      </c>
      <c r="M52">
        <v>45</v>
      </c>
      <c r="O52" s="7">
        <f t="shared" ca="1" si="0"/>
        <v>0.14460070084386892</v>
      </c>
      <c r="P52" s="7">
        <f t="shared" ca="1" si="1"/>
        <v>0.48357794822847155</v>
      </c>
      <c r="Q52" s="7">
        <f t="shared" ca="1" si="2"/>
        <v>-3.9083081253372981E-2</v>
      </c>
      <c r="R52" s="7">
        <f t="shared" ca="1" si="3"/>
        <v>-9.9886912304412157E-2</v>
      </c>
      <c r="S52" s="7">
        <f t="shared" ca="1" si="4"/>
        <v>0.99974706084658682</v>
      </c>
      <c r="T52" s="7">
        <f t="shared" ca="1" si="5"/>
        <v>5.2178163322985194E-2</v>
      </c>
      <c r="U52" s="7">
        <f t="shared" ca="1" si="6"/>
        <v>451.96097974807117</v>
      </c>
      <c r="W52" s="7">
        <f t="shared" ca="1" si="7"/>
        <v>2.6467390795018231</v>
      </c>
      <c r="X52" s="7">
        <f t="shared" ca="1" si="8"/>
        <v>-8.9122478172264583E-2</v>
      </c>
      <c r="Y52" s="7">
        <f t="shared" ca="1" si="9"/>
        <v>1.8067132849572578E-3</v>
      </c>
      <c r="Z52" s="7">
        <f t="shared" ca="1" si="10"/>
        <v>-3.3493281328035911</v>
      </c>
      <c r="AA52" s="7">
        <f t="shared" ca="1" si="11"/>
        <v>0.99999964577511691</v>
      </c>
      <c r="AB52" s="7">
        <f t="shared" ca="1" si="12"/>
        <v>1.7825203675018875E-3</v>
      </c>
      <c r="AC52" s="7">
        <f t="shared" ca="1" si="13"/>
        <v>1372.4015919894966</v>
      </c>
    </row>
    <row r="53" spans="2:29" x14ac:dyDescent="0.35">
      <c r="B53">
        <v>10</v>
      </c>
      <c r="C53" s="7">
        <f t="array" ref="C53:F57">LINEST('single component linest'!$S$3:INDEX('single component linest'!$S$3:$S$204,'two component linest'!B53+1),'single component linest'!$R$3:INDEX('single component linest'!$R$3:$R$204,'two component linest'!B53+1)^{1,2,3}, TRUE, TRUE)</f>
        <v>-4.6223024862403844E-2</v>
      </c>
      <c r="D53" s="7">
        <v>0.57781929415058086</v>
      </c>
      <c r="E53" s="7">
        <v>-9.9220621113115068E-2</v>
      </c>
      <c r="F53" s="7">
        <v>1.6341981786910376E-3</v>
      </c>
      <c r="H53" s="7">
        <f t="array" ref="H53:K57">LINEST(INDEX('single component linest'!$S$3:$S$203,'two component linest'!B53):'single component linest'!$S$203,(INDEX('single component linest'!$R$3:$R$203,'two component linest'!B53):'single component linest'!$R$203)^{1,2,3}, TRUE, TRUE)</f>
        <v>2.3931575399489522E-3</v>
      </c>
      <c r="I53" s="7">
        <v>-0.10781228566974027</v>
      </c>
      <c r="J53" s="7">
        <v>2.8401841020200216</v>
      </c>
      <c r="K53" s="7">
        <v>-3.9971027013971128</v>
      </c>
      <c r="M53">
        <v>46</v>
      </c>
      <c r="O53" s="7">
        <f t="shared" ca="1" si="0"/>
        <v>0.1633144282304004</v>
      </c>
      <c r="P53" s="7">
        <f t="shared" ca="1" si="1"/>
        <v>0.47584943754546094</v>
      </c>
      <c r="Q53" s="7">
        <f t="shared" ca="1" si="2"/>
        <v>-3.824695133910113E-2</v>
      </c>
      <c r="R53" s="7">
        <f t="shared" ca="1" si="3"/>
        <v>-0.10837210459935065</v>
      </c>
      <c r="S53" s="7">
        <f t="shared" ca="1" si="4"/>
        <v>0.99972802638248004</v>
      </c>
      <c r="T53" s="7">
        <f t="shared" ca="1" si="5"/>
        <v>5.4574164722503531E-2</v>
      </c>
      <c r="U53" s="7">
        <f t="shared" ca="1" si="6"/>
        <v>470.75803329694037</v>
      </c>
      <c r="W53" s="7">
        <f t="shared" ca="1" si="7"/>
        <v>2.6402165341555075</v>
      </c>
      <c r="X53" s="7">
        <f t="shared" ca="1" si="8"/>
        <v>-8.8521065521796657E-2</v>
      </c>
      <c r="Y53" s="7">
        <f t="shared" ca="1" si="9"/>
        <v>1.7885678167842262E-3</v>
      </c>
      <c r="Z53" s="7">
        <f t="shared" ca="1" si="10"/>
        <v>-3.3262282387745676</v>
      </c>
      <c r="AA53" s="7">
        <f t="shared" ca="1" si="11"/>
        <v>0.99999967239609078</v>
      </c>
      <c r="AB53" s="7">
        <f t="shared" ca="1" si="12"/>
        <v>1.6953128702512433E-3</v>
      </c>
      <c r="AC53" s="7">
        <f t="shared" ca="1" si="13"/>
        <v>1333.5032802824041</v>
      </c>
    </row>
    <row r="54" spans="2:29" x14ac:dyDescent="0.35">
      <c r="C54" s="7">
        <v>2.765150529967602E-3</v>
      </c>
      <c r="D54" s="7">
        <v>1.3461518051694453E-2</v>
      </c>
      <c r="E54" s="7">
        <v>1.7491904754874776E-2</v>
      </c>
      <c r="F54" s="7">
        <v>6.3338429137083383E-3</v>
      </c>
      <c r="H54" s="7">
        <v>2.0716405203381231E-5</v>
      </c>
      <c r="I54" s="7">
        <v>5.5661076164831714E-4</v>
      </c>
      <c r="J54" s="7">
        <v>4.6832255596080908E-3</v>
      </c>
      <c r="K54" s="7">
        <v>1.2167928322480724E-2</v>
      </c>
      <c r="M54">
        <v>47</v>
      </c>
      <c r="O54" s="7">
        <f t="shared" ca="1" si="0"/>
        <v>0.18217136787772051</v>
      </c>
      <c r="P54" s="7">
        <f t="shared" ca="1" si="1"/>
        <v>0.46816606901418029</v>
      </c>
      <c r="Q54" s="7">
        <f t="shared" ca="1" si="2"/>
        <v>-3.7425605087828814E-2</v>
      </c>
      <c r="R54" s="7">
        <f t="shared" ca="1" si="3"/>
        <v>-0.11711005917019968</v>
      </c>
      <c r="S54" s="7">
        <f t="shared" ca="1" si="4"/>
        <v>0.99970871604117051</v>
      </c>
      <c r="T54" s="7">
        <f t="shared" ca="1" si="5"/>
        <v>5.6953241734145912E-2</v>
      </c>
      <c r="U54" s="7">
        <f t="shared" ca="1" si="6"/>
        <v>489.8312451207762</v>
      </c>
      <c r="W54" s="7">
        <f t="shared" ca="1" si="7"/>
        <v>2.6337895965998506</v>
      </c>
      <c r="X54" s="7">
        <f t="shared" ca="1" si="8"/>
        <v>-8.7930309962824568E-2</v>
      </c>
      <c r="Y54" s="7">
        <f t="shared" ca="1" si="9"/>
        <v>1.7707911726236195E-3</v>
      </c>
      <c r="Z54" s="7">
        <f t="shared" ca="1" si="10"/>
        <v>-3.30338345808934</v>
      </c>
      <c r="AA54" s="7">
        <f t="shared" ca="1" si="11"/>
        <v>0.99999969702644265</v>
      </c>
      <c r="AB54" s="7">
        <f t="shared" ca="1" si="12"/>
        <v>1.6123793242080874E-3</v>
      </c>
      <c r="AC54" s="7">
        <f t="shared" ca="1" si="13"/>
        <v>1295.7061805635801</v>
      </c>
    </row>
    <row r="55" spans="2:29" x14ac:dyDescent="0.35">
      <c r="C55" s="7">
        <v>0.99998402095344185</v>
      </c>
      <c r="D55" s="7">
        <v>6.3655393331669349E-3</v>
      </c>
      <c r="E55" s="7" t="e">
        <v>#N/A</v>
      </c>
      <c r="F55" s="7" t="e">
        <v>#N/A</v>
      </c>
      <c r="H55" s="7">
        <v>0.99999756586515276</v>
      </c>
      <c r="I55" s="7">
        <v>7.1937610981367833E-3</v>
      </c>
      <c r="J55" s="7" t="e">
        <v>#N/A</v>
      </c>
      <c r="K55" s="7" t="e">
        <v>#N/A</v>
      </c>
      <c r="M55">
        <v>48</v>
      </c>
      <c r="O55" s="7">
        <f t="shared" ca="1" si="0"/>
        <v>0.20114787192050632</v>
      </c>
      <c r="P55" s="7">
        <f t="shared" ca="1" si="1"/>
        <v>0.46053525498308956</v>
      </c>
      <c r="Q55" s="7">
        <f t="shared" ca="1" si="2"/>
        <v>-3.6619388256705125E-2</v>
      </c>
      <c r="R55" s="7">
        <f t="shared" ca="1" si="3"/>
        <v>-0.12609057153922976</v>
      </c>
      <c r="S55" s="7">
        <f t="shared" ca="1" si="4"/>
        <v>0.99968917873186014</v>
      </c>
      <c r="T55" s="7">
        <f t="shared" ca="1" si="5"/>
        <v>5.9313124207069509E-2</v>
      </c>
      <c r="U55" s="7">
        <f t="shared" ca="1" si="6"/>
        <v>509.17653036768905</v>
      </c>
      <c r="W55" s="7">
        <f t="shared" ca="1" si="7"/>
        <v>2.6274569842623987</v>
      </c>
      <c r="X55" s="7">
        <f t="shared" ca="1" si="8"/>
        <v>-8.7350007625098869E-2</v>
      </c>
      <c r="Y55" s="7">
        <f t="shared" ca="1" si="9"/>
        <v>1.7533748459840164E-3</v>
      </c>
      <c r="Z55" s="7">
        <f t="shared" ca="1" si="10"/>
        <v>-3.2807927931154013</v>
      </c>
      <c r="AA55" s="7">
        <f t="shared" ca="1" si="11"/>
        <v>0.99999971981094615</v>
      </c>
      <c r="AB55" s="7">
        <f t="shared" ca="1" si="12"/>
        <v>1.5335154122189183E-3</v>
      </c>
      <c r="AC55" s="7">
        <f t="shared" ca="1" si="13"/>
        <v>1258.9725555069213</v>
      </c>
    </row>
    <row r="56" spans="2:29" x14ac:dyDescent="0.35">
      <c r="C56" s="7">
        <v>146022.23232837854</v>
      </c>
      <c r="D56" s="7">
        <v>7</v>
      </c>
      <c r="E56" s="7" t="e">
        <v>#N/A</v>
      </c>
      <c r="F56" s="7" t="e">
        <v>#N/A</v>
      </c>
      <c r="H56" s="7">
        <v>25744881.882221334</v>
      </c>
      <c r="I56" s="7">
        <v>188</v>
      </c>
      <c r="J56" s="7" t="e">
        <v>#N/A</v>
      </c>
      <c r="K56" s="7" t="e">
        <v>#N/A</v>
      </c>
      <c r="M56">
        <v>49</v>
      </c>
      <c r="O56" s="7">
        <f t="shared" ca="1" si="0"/>
        <v>0.22022187014042158</v>
      </c>
      <c r="P56" s="7">
        <f t="shared" ca="1" si="1"/>
        <v>0.45296353106536302</v>
      </c>
      <c r="Q56" s="7">
        <f t="shared" ca="1" si="2"/>
        <v>-3.5828550272955999E-2</v>
      </c>
      <c r="R56" s="7">
        <f t="shared" ca="1" si="3"/>
        <v>-0.13530349508436679</v>
      </c>
      <c r="S56" s="7">
        <f t="shared" ca="1" si="4"/>
        <v>0.99966946097401588</v>
      </c>
      <c r="T56" s="7">
        <f t="shared" ca="1" si="5"/>
        <v>6.1651811876180587E-2</v>
      </c>
      <c r="U56" s="7">
        <f t="shared" ca="1" si="6"/>
        <v>528.78996247365149</v>
      </c>
      <c r="W56" s="7">
        <f t="shared" ca="1" si="7"/>
        <v>2.6212173076768703</v>
      </c>
      <c r="X56" s="7">
        <f t="shared" ca="1" si="8"/>
        <v>-8.6779948451429084E-2</v>
      </c>
      <c r="Y56" s="7">
        <f t="shared" ca="1" si="9"/>
        <v>1.7363102516601324E-3</v>
      </c>
      <c r="Z56" s="7">
        <f t="shared" ca="1" si="10"/>
        <v>-3.2584547299161177</v>
      </c>
      <c r="AA56" s="7">
        <f t="shared" ca="1" si="11"/>
        <v>0.9999997408850716</v>
      </c>
      <c r="AB56" s="7">
        <f t="shared" ca="1" si="12"/>
        <v>1.4585243181846159E-3</v>
      </c>
      <c r="AC56" s="7">
        <f t="shared" ca="1" si="13"/>
        <v>1223.2664654094306</v>
      </c>
    </row>
    <row r="57" spans="2:29" x14ac:dyDescent="0.35">
      <c r="C57" s="7">
        <v>17.750502426825022</v>
      </c>
      <c r="D57" s="7">
        <v>2.8364063701466746E-4</v>
      </c>
      <c r="E57" s="7" t="e">
        <v>#N/A</v>
      </c>
      <c r="F57" s="7" t="e">
        <v>#N/A</v>
      </c>
      <c r="H57" s="7">
        <v>3996.9082616017427</v>
      </c>
      <c r="I57" s="7">
        <v>9.7290373625684348E-3</v>
      </c>
      <c r="J57" s="7" t="e">
        <v>#N/A</v>
      </c>
      <c r="K57" s="7" t="e">
        <v>#N/A</v>
      </c>
      <c r="M57">
        <v>50</v>
      </c>
      <c r="O57" s="7">
        <f t="shared" ca="1" si="0"/>
        <v>0.23937278111024707</v>
      </c>
      <c r="P57" s="7">
        <f t="shared" ca="1" si="1"/>
        <v>0.44545663890657233</v>
      </c>
      <c r="Q57" s="7">
        <f t="shared" ca="1" si="2"/>
        <v>-3.5053257049843987E-2</v>
      </c>
      <c r="R57" s="7">
        <f t="shared" ca="1" si="3"/>
        <v>-0.14473877296900106</v>
      </c>
      <c r="S57" s="7">
        <f t="shared" ca="1" si="4"/>
        <v>0.99964960685223558</v>
      </c>
      <c r="T57" s="7">
        <f t="shared" ca="1" si="5"/>
        <v>6.3967546914404191E-2</v>
      </c>
      <c r="U57" s="7">
        <f t="shared" ca="1" si="6"/>
        <v>548.66776496946727</v>
      </c>
      <c r="W57" s="7">
        <f t="shared" ca="1" si="7"/>
        <v>2.6150690942542654</v>
      </c>
      <c r="X57" s="7">
        <f t="shared" ca="1" si="8"/>
        <v>-8.6219918320261948E-2</v>
      </c>
      <c r="Y57" s="7">
        <f t="shared" ca="1" si="9"/>
        <v>1.7195887869924592E-3</v>
      </c>
      <c r="Z57" s="7">
        <f t="shared" ca="1" si="10"/>
        <v>-3.2363673235336505</v>
      </c>
      <c r="AA57" s="7">
        <f t="shared" ca="1" si="11"/>
        <v>0.99999976037527694</v>
      </c>
      <c r="AB57" s="7">
        <f t="shared" ca="1" si="12"/>
        <v>1.3872169985448509E-3</v>
      </c>
      <c r="AC57" s="7">
        <f t="shared" ca="1" si="13"/>
        <v>1188.553653260828</v>
      </c>
    </row>
    <row r="58" spans="2:29" x14ac:dyDescent="0.35">
      <c r="B58">
        <v>11</v>
      </c>
      <c r="C58" s="7">
        <f t="array" ref="C58:F62">LINEST('single component linest'!$S$3:INDEX('single component linest'!$S$3:$S$204,'two component linest'!B58+1),'single component linest'!$R$3:INDEX('single component linest'!$R$3:$R$204,'two component linest'!B58+1)^{1,2,3}, TRUE, TRUE)</f>
        <v>-4.9041781549558079E-2</v>
      </c>
      <c r="D58" s="7">
        <v>0.58989102192424936</v>
      </c>
      <c r="E58" s="7">
        <v>-0.11151850739743875</v>
      </c>
      <c r="F58" s="7">
        <v>2.2673210798890286E-3</v>
      </c>
      <c r="H58" s="7">
        <f t="array" ref="H58:K62">LINEST(INDEX('single component linest'!$S$3:$S$203,'two component linest'!B58):'single component linest'!$S$203,(INDEX('single component linest'!$R$3:$R$203,'two component linest'!B58):'single component linest'!$R$203)^{1,2,3}, TRUE, TRUE)</f>
        <v>2.4306554257217216E-3</v>
      </c>
      <c r="I58" s="7">
        <v>-0.1089037059353882</v>
      </c>
      <c r="J58" s="7">
        <v>2.8502458156243624</v>
      </c>
      <c r="K58" s="7">
        <v>-4.0260680251878576</v>
      </c>
      <c r="M58">
        <v>51</v>
      </c>
      <c r="O58" s="7">
        <f t="shared" ca="1" si="0"/>
        <v>0.25858142688268348</v>
      </c>
      <c r="P58" s="7">
        <f t="shared" ca="1" si="1"/>
        <v>0.43801960142449115</v>
      </c>
      <c r="Q58" s="7">
        <f t="shared" ca="1" si="2"/>
        <v>-3.4293602240827406E-2</v>
      </c>
      <c r="R58" s="7">
        <f t="shared" ca="1" si="3"/>
        <v>-0.15438646560195757</v>
      </c>
      <c r="S58" s="7">
        <f t="shared" ca="1" si="4"/>
        <v>0.99962965800068715</v>
      </c>
      <c r="T58" s="7">
        <f t="shared" ca="1" si="5"/>
        <v>6.6258789709900595E-2</v>
      </c>
      <c r="U58" s="7">
        <f t="shared" ca="1" si="6"/>
        <v>568.80630376550005</v>
      </c>
      <c r="W58" s="7">
        <f t="shared" ca="1" si="7"/>
        <v>2.6090108082659458</v>
      </c>
      <c r="X58" s="7">
        <f t="shared" ca="1" si="8"/>
        <v>-8.566970079803593E-2</v>
      </c>
      <c r="Y58" s="7">
        <f t="shared" ca="1" si="9"/>
        <v>1.7032018814760431E-3</v>
      </c>
      <c r="Z58" s="7">
        <f t="shared" ca="1" si="10"/>
        <v>-3.2145282709175858</v>
      </c>
      <c r="AA58" s="7">
        <f t="shared" ca="1" si="11"/>
        <v>0.99999977839937348</v>
      </c>
      <c r="AB58" s="7">
        <f t="shared" ca="1" si="12"/>
        <v>1.3194123075302301E-3</v>
      </c>
      <c r="AC58" s="7">
        <f t="shared" ca="1" si="13"/>
        <v>1154.801438945871</v>
      </c>
    </row>
    <row r="59" spans="2:29" x14ac:dyDescent="0.35">
      <c r="C59" s="7">
        <v>2.6015262434987241E-3</v>
      </c>
      <c r="D59" s="7">
        <v>1.3302752699325765E-2</v>
      </c>
      <c r="E59" s="7">
        <v>1.8321335239290162E-2</v>
      </c>
      <c r="F59" s="7">
        <v>7.1812011128454031E-3</v>
      </c>
      <c r="H59" s="7">
        <v>1.9485567232999724E-5</v>
      </c>
      <c r="I59" s="7">
        <v>5.2729070808225518E-4</v>
      </c>
      <c r="J59" s="7">
        <v>4.4789664798484665E-3</v>
      </c>
      <c r="K59" s="7">
        <v>1.1785818053652327E-2</v>
      </c>
      <c r="M59">
        <v>52</v>
      </c>
      <c r="O59" s="7">
        <f t="shared" ca="1" si="0"/>
        <v>0.27782995136865085</v>
      </c>
      <c r="P59" s="7">
        <f t="shared" ca="1" si="1"/>
        <v>0.43065679118159333</v>
      </c>
      <c r="Q59" s="7">
        <f t="shared" ca="1" si="2"/>
        <v>-3.3549617121909577E-2</v>
      </c>
      <c r="R59" s="7">
        <f t="shared" ca="1" si="3"/>
        <v>-0.16423677409306592</v>
      </c>
      <c r="S59" s="7">
        <f t="shared" ca="1" si="4"/>
        <v>0.9996096536120026</v>
      </c>
      <c r="T59" s="7">
        <f t="shared" ca="1" si="5"/>
        <v>6.8524197370998852E-2</v>
      </c>
      <c r="U59" s="7">
        <f t="shared" ca="1" si="6"/>
        <v>589.20207988751736</v>
      </c>
      <c r="W59" s="7">
        <f t="shared" ca="1" si="7"/>
        <v>2.6030408676342907</v>
      </c>
      <c r="X59" s="7">
        <f t="shared" ca="1" si="8"/>
        <v>-8.5129078582212941E-2</v>
      </c>
      <c r="Y59" s="7">
        <f t="shared" ca="1" si="9"/>
        <v>1.6871410367102924E-3</v>
      </c>
      <c r="Z59" s="7">
        <f t="shared" ca="1" si="10"/>
        <v>-3.1929349733399612</v>
      </c>
      <c r="AA59" s="7">
        <f t="shared" ca="1" si="11"/>
        <v>0.99999979506693315</v>
      </c>
      <c r="AB59" s="7">
        <f t="shared" ca="1" si="12"/>
        <v>1.2549370093101553E-3</v>
      </c>
      <c r="AC59" s="7">
        <f t="shared" ca="1" si="13"/>
        <v>1121.9786217229482</v>
      </c>
    </row>
    <row r="60" spans="2:29" x14ac:dyDescent="0.35">
      <c r="C60" s="7">
        <v>0.99998128565956557</v>
      </c>
      <c r="D60" s="7">
        <v>7.2280398784045595E-3</v>
      </c>
      <c r="E60" s="7" t="e">
        <v>#N/A</v>
      </c>
      <c r="F60" s="7" t="e">
        <v>#N/A</v>
      </c>
      <c r="H60" s="7">
        <v>0.9999979657696455</v>
      </c>
      <c r="I60" s="7">
        <v>6.4799895188306523E-3</v>
      </c>
      <c r="J60" s="7" t="e">
        <v>#N/A</v>
      </c>
      <c r="K60" s="7" t="e">
        <v>#N/A</v>
      </c>
      <c r="M60">
        <v>53</v>
      </c>
      <c r="O60" s="7">
        <f t="shared" ca="1" si="0"/>
        <v>0.29710174247471216</v>
      </c>
      <c r="P60" s="7">
        <f t="shared" ca="1" si="1"/>
        <v>0.4233719925006339</v>
      </c>
      <c r="Q60" s="7">
        <f t="shared" ca="1" si="2"/>
        <v>-3.2821279268809837E-2</v>
      </c>
      <c r="R60" s="7">
        <f t="shared" ca="1" si="3"/>
        <v>-0.17428006012843955</v>
      </c>
      <c r="S60" s="7">
        <f t="shared" ca="1" si="4"/>
        <v>0.99958963046618854</v>
      </c>
      <c r="T60" s="7">
        <f t="shared" ca="1" si="5"/>
        <v>7.0762604563330403E-2</v>
      </c>
      <c r="U60" s="7">
        <f t="shared" ca="1" si="6"/>
        <v>609.85172263770494</v>
      </c>
      <c r="W60" s="7">
        <f t="shared" ca="1" si="7"/>
        <v>2.5971576580290088</v>
      </c>
      <c r="X60" s="7">
        <f t="shared" ca="1" si="8"/>
        <v>-8.4597834685610912E-2</v>
      </c>
      <c r="Y60" s="7">
        <f t="shared" ca="1" si="9"/>
        <v>1.6713978583374047E-3</v>
      </c>
      <c r="Z60" s="7">
        <f t="shared" ca="1" si="10"/>
        <v>-3.1715845898475843</v>
      </c>
      <c r="AA60" s="7">
        <f t="shared" ca="1" si="11"/>
        <v>0.99999981047972497</v>
      </c>
      <c r="AB60" s="7">
        <f t="shared" ca="1" si="12"/>
        <v>1.1936257035197824E-3</v>
      </c>
      <c r="AC60" s="7">
        <f t="shared" ca="1" si="13"/>
        <v>1090.055390213849</v>
      </c>
    </row>
    <row r="61" spans="2:29" x14ac:dyDescent="0.35">
      <c r="C61" s="7">
        <v>142490.55536353943</v>
      </c>
      <c r="D61" s="7">
        <v>8</v>
      </c>
      <c r="E61" s="7" t="e">
        <v>#N/A</v>
      </c>
      <c r="F61" s="7" t="e">
        <v>#N/A</v>
      </c>
      <c r="H61" s="7">
        <v>30642157.313142907</v>
      </c>
      <c r="I61" s="7">
        <v>187</v>
      </c>
      <c r="J61" s="7" t="e">
        <v>#N/A</v>
      </c>
      <c r="K61" s="7" t="e">
        <v>#N/A</v>
      </c>
      <c r="M61">
        <v>54</v>
      </c>
      <c r="O61" s="7">
        <f t="shared" ca="1" si="0"/>
        <v>0.31638135801115358</v>
      </c>
      <c r="P61" s="7">
        <f t="shared" ca="1" si="1"/>
        <v>0.41616845788494899</v>
      </c>
      <c r="Q61" s="7">
        <f t="shared" ca="1" si="2"/>
        <v>-3.2108520175072194E-2</v>
      </c>
      <c r="R61" s="7">
        <f t="shared" ca="1" si="3"/>
        <v>-0.18450686265181648</v>
      </c>
      <c r="S61" s="7">
        <f t="shared" ca="1" si="4"/>
        <v>0.99956962297572205</v>
      </c>
      <c r="T61" s="7">
        <f t="shared" ca="1" si="5"/>
        <v>7.2973006359963663E-2</v>
      </c>
      <c r="U61" s="7">
        <f t="shared" ca="1" si="6"/>
        <v>630.75198315585033</v>
      </c>
      <c r="W61" s="7">
        <f t="shared" ca="1" si="7"/>
        <v>2.5913595446845039</v>
      </c>
      <c r="X61" s="7">
        <f t="shared" ca="1" si="8"/>
        <v>-8.4075753404033948E-2</v>
      </c>
      <c r="Y61" s="7">
        <f t="shared" ca="1" si="9"/>
        <v>1.6559640813298354E-3</v>
      </c>
      <c r="Z61" s="7">
        <f t="shared" ca="1" si="10"/>
        <v>-3.1504740830530786</v>
      </c>
      <c r="AA61" s="7">
        <f t="shared" ca="1" si="11"/>
        <v>0.99999982473216231</v>
      </c>
      <c r="AB61" s="7">
        <f t="shared" ca="1" si="12"/>
        <v>1.135320685258767E-3</v>
      </c>
      <c r="AC61" s="7">
        <f t="shared" ca="1" si="13"/>
        <v>1059.0032392201965</v>
      </c>
    </row>
    <row r="62" spans="2:29" x14ac:dyDescent="0.35">
      <c r="C62" s="7">
        <v>22.333069314184886</v>
      </c>
      <c r="D62" s="7">
        <v>4.179564838704528E-4</v>
      </c>
      <c r="E62" s="7" t="e">
        <v>#N/A</v>
      </c>
      <c r="F62" s="7" t="e">
        <v>#N/A</v>
      </c>
      <c r="H62" s="7">
        <v>3860.0168404154033</v>
      </c>
      <c r="I62" s="7">
        <v>7.852179398697005E-3</v>
      </c>
      <c r="J62" s="7" t="e">
        <v>#N/A</v>
      </c>
      <c r="K62" s="7" t="e">
        <v>#N/A</v>
      </c>
      <c r="M62">
        <v>55</v>
      </c>
      <c r="O62" s="7">
        <f t="shared" ca="1" si="0"/>
        <v>0.33565445533682065</v>
      </c>
      <c r="P62" s="7">
        <f t="shared" ca="1" si="1"/>
        <v>0.40904895925875367</v>
      </c>
      <c r="Q62" s="7">
        <f t="shared" ca="1" si="2"/>
        <v>-3.1411231939255539E-2</v>
      </c>
      <c r="R62" s="7">
        <f t="shared" ca="1" si="3"/>
        <v>-0.19490791170181687</v>
      </c>
      <c r="S62" s="7">
        <f t="shared" ca="1" si="4"/>
        <v>0.99954966324353656</v>
      </c>
      <c r="T62" s="7">
        <f t="shared" ca="1" si="5"/>
        <v>7.5154542843319433E-2</v>
      </c>
      <c r="U62" s="7">
        <f t="shared" ca="1" si="6"/>
        <v>651.89972835673575</v>
      </c>
      <c r="W62" s="7">
        <f t="shared" ca="1" si="7"/>
        <v>2.5856448822908327</v>
      </c>
      <c r="X62" s="7">
        <f t="shared" ca="1" si="8"/>
        <v>-8.3562621102561199E-2</v>
      </c>
      <c r="Y62" s="7">
        <f t="shared" ca="1" si="9"/>
        <v>1.6408315897650891E-3</v>
      </c>
      <c r="Z62" s="7">
        <f t="shared" ca="1" si="10"/>
        <v>-3.129600258380115</v>
      </c>
      <c r="AA62" s="7">
        <f t="shared" ca="1" si="11"/>
        <v>0.99999983791175029</v>
      </c>
      <c r="AB62" s="7">
        <f t="shared" ca="1" si="12"/>
        <v>1.0798717564728146E-3</v>
      </c>
      <c r="AC62" s="7">
        <f t="shared" ca="1" si="13"/>
        <v>1028.7948927532386</v>
      </c>
    </row>
    <row r="63" spans="2:29" x14ac:dyDescent="0.35">
      <c r="B63">
        <v>12</v>
      </c>
      <c r="C63" s="7">
        <f t="array" ref="C63:F67">LINEST('single component linest'!$S$3:INDEX('single component linest'!$S$3:$S$204,'two component linest'!B63+1),'single component linest'!$R$3:INDEX('single component linest'!$R$3:$R$204,'two component linest'!B63+1)^{1,2,3}, TRUE, TRUE)</f>
        <v>-5.1424333905617403E-2</v>
      </c>
      <c r="D63" s="7">
        <v>0.60055148055869223</v>
      </c>
      <c r="E63" s="7">
        <v>-0.12290488993711753</v>
      </c>
      <c r="F63" s="7">
        <v>2.97590699365613E-3</v>
      </c>
      <c r="H63" s="7">
        <f t="array" ref="H63:K67">LINEST(INDEX('single component linest'!$S$3:$S$203,'two component linest'!B63):'single component linest'!$S$203,(INDEX('single component linest'!$R$3:$R$203,'two component linest'!B63):'single component linest'!$R$203)^{1,2,3}, TRUE, TRUE)</f>
        <v>2.4528248961147732E-3</v>
      </c>
      <c r="I63" s="7">
        <v>-0.10955267080198197</v>
      </c>
      <c r="J63" s="7">
        <v>2.8562743960196579</v>
      </c>
      <c r="K63" s="7">
        <v>-4.0436074545965113</v>
      </c>
      <c r="M63">
        <v>56</v>
      </c>
      <c r="O63" s="7">
        <f t="shared" ca="1" si="0"/>
        <v>0.3549077246728275</v>
      </c>
      <c r="P63" s="7">
        <f t="shared" ca="1" si="1"/>
        <v>0.40201583449880746</v>
      </c>
      <c r="Q63" s="7">
        <f t="shared" ca="1" si="2"/>
        <v>-3.0729273133585783E-2</v>
      </c>
      <c r="R63" s="7">
        <f t="shared" ca="1" si="3"/>
        <v>-0.20547413972276019</v>
      </c>
      <c r="S63" s="7">
        <f t="shared" ca="1" si="4"/>
        <v>0.99952978113107949</v>
      </c>
      <c r="T63" s="7">
        <f t="shared" ca="1" si="5"/>
        <v>7.7306485242401149E-2</v>
      </c>
      <c r="U63" s="7">
        <f t="shared" ca="1" si="6"/>
        <v>673.29193522088542</v>
      </c>
      <c r="W63" s="7">
        <f t="shared" ca="1" si="7"/>
        <v>2.5800120232506538</v>
      </c>
      <c r="X63" s="7">
        <f t="shared" ca="1" si="8"/>
        <v>-8.3058226849695854E-2</v>
      </c>
      <c r="Y63" s="7">
        <f t="shared" ca="1" si="9"/>
        <v>1.6259924320237804E-3</v>
      </c>
      <c r="Z63" s="7">
        <f t="shared" ca="1" si="10"/>
        <v>-3.1089597976921137</v>
      </c>
      <c r="AA63" s="7">
        <f t="shared" ca="1" si="11"/>
        <v>0.99999985009952863</v>
      </c>
      <c r="AB63" s="7">
        <f t="shared" ca="1" si="12"/>
        <v>1.0271360020668631E-3</v>
      </c>
      <c r="AC63" s="7">
        <f t="shared" ca="1" si="13"/>
        <v>999.40423272663315</v>
      </c>
    </row>
    <row r="64" spans="2:29" x14ac:dyDescent="0.35">
      <c r="C64" s="7">
        <v>2.4162134188949534E-3</v>
      </c>
      <c r="D64" s="7">
        <v>1.2928377311920652E-2</v>
      </c>
      <c r="E64" s="7">
        <v>1.8784153763203193E-2</v>
      </c>
      <c r="F64" s="7">
        <v>7.8929345914466129E-3</v>
      </c>
      <c r="H64" s="7">
        <v>1.9557228464051943E-5</v>
      </c>
      <c r="I64" s="7">
        <v>5.3285137790836106E-4</v>
      </c>
      <c r="J64" s="7">
        <v>4.5673291534280057E-3</v>
      </c>
      <c r="K64" s="7">
        <v>1.2163705282523954E-2</v>
      </c>
      <c r="M64">
        <v>57</v>
      </c>
      <c r="O64" s="7">
        <f t="shared" ca="1" si="0"/>
        <v>0.37412882599114194</v>
      </c>
      <c r="P64" s="7">
        <f t="shared" ca="1" si="1"/>
        <v>0.39507102968793506</v>
      </c>
      <c r="Q64" s="7">
        <f t="shared" ca="1" si="2"/>
        <v>-3.006247395266614E-2</v>
      </c>
      <c r="R64" s="7">
        <f t="shared" ca="1" si="3"/>
        <v>-0.21619669063529745</v>
      </c>
      <c r="S64" s="7">
        <f t="shared" ca="1" si="4"/>
        <v>0.99951000433404191</v>
      </c>
      <c r="T64" s="7">
        <f t="shared" ca="1" si="5"/>
        <v>7.942822342379123E-2</v>
      </c>
      <c r="U64" s="7">
        <f t="shared" ca="1" si="6"/>
        <v>694.92568541699325</v>
      </c>
      <c r="W64" s="7">
        <f t="shared" ca="1" si="7"/>
        <v>2.5744593245514258</v>
      </c>
      <c r="X64" s="7">
        <f t="shared" ca="1" si="8"/>
        <v>-8.2562362924064256E-2</v>
      </c>
      <c r="Y64" s="7">
        <f t="shared" ca="1" si="9"/>
        <v>1.6114388321971347E-3</v>
      </c>
      <c r="Z64" s="7">
        <f t="shared" ca="1" si="10"/>
        <v>-3.0885492881048111</v>
      </c>
      <c r="AA64" s="7">
        <f t="shared" ca="1" si="11"/>
        <v>0.9999998613704999</v>
      </c>
      <c r="AB64" s="7">
        <f t="shared" ca="1" si="12"/>
        <v>9.7697754141647846E-4</v>
      </c>
      <c r="AC64" s="7">
        <f t="shared" ca="1" si="13"/>
        <v>970.80623281765691</v>
      </c>
    </row>
    <row r="65" spans="2:29" x14ac:dyDescent="0.35">
      <c r="C65" s="7">
        <v>0.9999792658159149</v>
      </c>
      <c r="D65" s="7">
        <v>7.9577441712035315E-3</v>
      </c>
      <c r="E65" s="7" t="e">
        <v>#N/A</v>
      </c>
      <c r="F65" s="7" t="e">
        <v>#N/A</v>
      </c>
      <c r="H65" s="7">
        <v>0.9999980606770722</v>
      </c>
      <c r="I65" s="7">
        <v>6.2359106688825543E-3</v>
      </c>
      <c r="J65" s="7" t="e">
        <v>#N/A</v>
      </c>
      <c r="K65" s="7" t="e">
        <v>#N/A</v>
      </c>
      <c r="M65">
        <v>58</v>
      </c>
      <c r="O65" s="7">
        <f t="shared" ca="1" si="0"/>
        <v>0.39330632936565424</v>
      </c>
      <c r="P65" s="7">
        <f t="shared" ca="1" si="1"/>
        <v>0.3882161374827191</v>
      </c>
      <c r="Q65" s="7">
        <f t="shared" ca="1" si="2"/>
        <v>-2.9410640728757657E-2</v>
      </c>
      <c r="R65" s="7">
        <f t="shared" ca="1" si="3"/>
        <v>-0.22706692692567199</v>
      </c>
      <c r="S65" s="7">
        <f t="shared" ca="1" si="4"/>
        <v>0.99949035846372314</v>
      </c>
      <c r="T65" s="7">
        <f t="shared" ca="1" si="5"/>
        <v>8.1519254582569353E-2</v>
      </c>
      <c r="U65" s="7">
        <f t="shared" ca="1" si="6"/>
        <v>716.79816023550916</v>
      </c>
      <c r="W65" s="7">
        <f t="shared" ca="1" si="7"/>
        <v>2.5689851534623243</v>
      </c>
      <c r="X65" s="7">
        <f t="shared" ca="1" si="8"/>
        <v>-8.2074825214280306E-2</v>
      </c>
      <c r="Y65" s="7">
        <f t="shared" ca="1" si="9"/>
        <v>1.5971631983564358E-3</v>
      </c>
      <c r="Z65" s="7">
        <f t="shared" ca="1" si="10"/>
        <v>-3.0683652466600173</v>
      </c>
      <c r="AA65" s="7">
        <f t="shared" ca="1" si="11"/>
        <v>0.99999987179404348</v>
      </c>
      <c r="AB65" s="7">
        <f t="shared" ca="1" si="12"/>
        <v>9.2926726367401936E-4</v>
      </c>
      <c r="AC65" s="7">
        <f t="shared" ca="1" si="13"/>
        <v>942.97689705174525</v>
      </c>
    </row>
    <row r="66" spans="2:29" x14ac:dyDescent="0.35">
      <c r="C66" s="7">
        <v>144685.59674856308</v>
      </c>
      <c r="D66" s="7">
        <v>9</v>
      </c>
      <c r="E66" s="7" t="e">
        <v>#N/A</v>
      </c>
      <c r="F66" s="7" t="e">
        <v>#N/A</v>
      </c>
      <c r="H66" s="7">
        <v>31969858.5885727</v>
      </c>
      <c r="I66" s="7">
        <v>186</v>
      </c>
      <c r="J66" s="7" t="e">
        <v>#N/A</v>
      </c>
      <c r="K66" s="7" t="e">
        <v>#N/A</v>
      </c>
      <c r="M66">
        <v>59</v>
      </c>
      <c r="O66" s="7">
        <f t="shared" ca="1" si="0"/>
        <v>0.41242965865965914</v>
      </c>
      <c r="P66" s="7">
        <f t="shared" ca="1" si="1"/>
        <v>0.38145243195259848</v>
      </c>
      <c r="Q66" s="7">
        <f t="shared" ca="1" si="2"/>
        <v>-2.8773559889579782E-2</v>
      </c>
      <c r="R66" s="7">
        <f t="shared" ca="1" si="3"/>
        <v>-0.23807643498592856</v>
      </c>
      <c r="S66" s="7">
        <f t="shared" ca="1" si="4"/>
        <v>0.99947086713231792</v>
      </c>
      <c r="T66" s="7">
        <f t="shared" ca="1" si="5"/>
        <v>8.3579173001527104E-2</v>
      </c>
      <c r="U66" s="7">
        <f t="shared" ca="1" si="6"/>
        <v>738.90663581402919</v>
      </c>
      <c r="W66" s="7">
        <f t="shared" ca="1" si="7"/>
        <v>2.5635878922331421</v>
      </c>
      <c r="X66" s="7">
        <f t="shared" ca="1" si="8"/>
        <v>-8.1595413529299485E-2</v>
      </c>
      <c r="Y66" s="7">
        <f t="shared" ca="1" si="9"/>
        <v>1.5831581282293673E-3</v>
      </c>
      <c r="Z66" s="7">
        <f t="shared" ca="1" si="10"/>
        <v>-3.0484041414382221</v>
      </c>
      <c r="AA66" s="7">
        <f t="shared" ca="1" si="11"/>
        <v>0.99999988143430907</v>
      </c>
      <c r="AB66" s="7">
        <f t="shared" ca="1" si="12"/>
        <v>8.8388255349620124E-4</v>
      </c>
      <c r="AC66" s="7">
        <f t="shared" ca="1" si="13"/>
        <v>915.8932027092352</v>
      </c>
    </row>
    <row r="67" spans="2:29" x14ac:dyDescent="0.35">
      <c r="C67" s="7">
        <v>27.486946737360363</v>
      </c>
      <c r="D67" s="7">
        <v>5.6993123064891411E-4</v>
      </c>
      <c r="E67" s="7" t="e">
        <v>#N/A</v>
      </c>
      <c r="F67" s="7" t="e">
        <v>#N/A</v>
      </c>
      <c r="H67" s="7">
        <v>3729.5955701577327</v>
      </c>
      <c r="I67" s="7">
        <v>7.2329042278726869E-3</v>
      </c>
      <c r="J67" s="7" t="e">
        <v>#N/A</v>
      </c>
      <c r="K67" s="7" t="e">
        <v>#N/A</v>
      </c>
      <c r="M67">
        <v>60</v>
      </c>
      <c r="O67" s="7">
        <f t="shared" ca="1" si="0"/>
        <v>0.43148903841559544</v>
      </c>
      <c r="P67" s="7">
        <f t="shared" ca="1" si="1"/>
        <v>0.37478090021509453</v>
      </c>
      <c r="Q67" s="7">
        <f t="shared" ca="1" si="2"/>
        <v>-2.815100142531976E-2</v>
      </c>
      <c r="R67" s="7">
        <f t="shared" ca="1" si="3"/>
        <v>-0.24921702891526554</v>
      </c>
      <c r="S67" s="7">
        <f t="shared" ca="1" si="4"/>
        <v>0.99945155204068237</v>
      </c>
      <c r="T67" s="7">
        <f t="shared" ca="1" si="5"/>
        <v>8.5607660765078683E-2</v>
      </c>
      <c r="U67" s="7">
        <f t="shared" ca="1" si="6"/>
        <v>761.24847863625678</v>
      </c>
      <c r="W67" s="7">
        <f t="shared" ca="1" si="7"/>
        <v>2.5582659419454665</v>
      </c>
      <c r="X67" s="7">
        <f t="shared" ca="1" si="8"/>
        <v>-8.1123931833842589E-2</v>
      </c>
      <c r="Y67" s="7">
        <f t="shared" ca="1" si="9"/>
        <v>1.5694164127389709E-3</v>
      </c>
      <c r="Z67" s="7">
        <f t="shared" ca="1" si="10"/>
        <v>-3.0286624096043835</v>
      </c>
      <c r="AA67" s="7">
        <f t="shared" ca="1" si="11"/>
        <v>0.999999890350592</v>
      </c>
      <c r="AB67" s="7">
        <f t="shared" ca="1" si="12"/>
        <v>8.4070701236152305E-4</v>
      </c>
      <c r="AC67" s="7">
        <f t="shared" ca="1" si="13"/>
        <v>889.53304719228447</v>
      </c>
    </row>
    <row r="68" spans="2:29" x14ac:dyDescent="0.35">
      <c r="B68">
        <v>13</v>
      </c>
      <c r="C68" s="7">
        <f t="array" ref="C68:F72">LINEST('single component linest'!$S$3:INDEX('single component linest'!$S$3:$S$204,'two component linest'!B68+1),'single component linest'!$R$3:INDEX('single component linest'!$R$3:$R$204,'two component linest'!B68+1)^{1,2,3}, TRUE, TRUE)</f>
        <v>-5.3396538951315839E-2</v>
      </c>
      <c r="D68" s="7">
        <v>0.60974305636633286</v>
      </c>
      <c r="E68" s="7">
        <v>-0.13316898157959561</v>
      </c>
      <c r="F68" s="7">
        <v>3.7296320001898309E-3</v>
      </c>
      <c r="H68" s="7">
        <f t="array" ref="H68:K72">LINEST(INDEX('single component linest'!$S$3:$S$203,'two component linest'!B68):'single component linest'!$S$203,(INDEX('single component linest'!$R$3:$R$203,'two component linest'!B68):'single component linest'!$R$203)^{1,2,3}, TRUE, TRUE)</f>
        <v>2.4632677015135537E-3</v>
      </c>
      <c r="I68" s="7">
        <v>-0.10986003503936716</v>
      </c>
      <c r="J68" s="7">
        <v>2.8591504242377268</v>
      </c>
      <c r="K68" s="7">
        <v>-4.0520585909618401</v>
      </c>
      <c r="M68">
        <v>61</v>
      </c>
      <c r="O68" s="7">
        <f t="shared" ca="1" si="0"/>
        <v>0.45047544380692855</v>
      </c>
      <c r="P68" s="7">
        <f t="shared" ca="1" si="1"/>
        <v>0.36820227116230053</v>
      </c>
      <c r="Q68" s="7">
        <f t="shared" ca="1" si="2"/>
        <v>-2.7542721923445989E-2</v>
      </c>
      <c r="R68" s="7">
        <f t="shared" ca="1" si="3"/>
        <v>-0.26048075296956874</v>
      </c>
      <c r="S68" s="7">
        <f t="shared" ca="1" si="4"/>
        <v>0.99943243306738472</v>
      </c>
      <c r="T68" s="7">
        <f t="shared" ca="1" si="5"/>
        <v>8.7604479329152302E-2</v>
      </c>
      <c r="U68" s="7">
        <f t="shared" ca="1" si="6"/>
        <v>783.82114128742103</v>
      </c>
      <c r="W68" s="7">
        <f t="shared" ca="1" si="7"/>
        <v>2.5530177256433118</v>
      </c>
      <c r="X68" s="7">
        <f t="shared" ca="1" si="8"/>
        <v>-8.0660188421122075E-2</v>
      </c>
      <c r="Y68" s="7">
        <f t="shared" ca="1" si="9"/>
        <v>1.5559310377843976E-3</v>
      </c>
      <c r="Z68" s="7">
        <f t="shared" ca="1" si="10"/>
        <v>-3.0091364728084309</v>
      </c>
      <c r="AA68" s="7">
        <f t="shared" ca="1" si="11"/>
        <v>0.99999989859768479</v>
      </c>
      <c r="AB68" s="7">
        <f t="shared" ca="1" si="12"/>
        <v>7.9963017950169721E-4</v>
      </c>
      <c r="AC68" s="7">
        <f t="shared" ca="1" si="13"/>
        <v>863.87519852480852</v>
      </c>
    </row>
    <row r="69" spans="2:29" x14ac:dyDescent="0.35">
      <c r="C69" s="7">
        <v>2.2182415668888789E-3</v>
      </c>
      <c r="D69" s="7">
        <v>1.237943750930494E-2</v>
      </c>
      <c r="E69" s="7">
        <v>1.8897971797773971E-2</v>
      </c>
      <c r="F69" s="7">
        <v>8.4474753793902565E-3</v>
      </c>
      <c r="H69" s="7">
        <v>2.0247880413414716E-5</v>
      </c>
      <c r="I69" s="7">
        <v>5.5528775152556358E-4</v>
      </c>
      <c r="J69" s="7">
        <v>4.8008814153508101E-3</v>
      </c>
      <c r="K69" s="7">
        <v>1.293265422229779E-2</v>
      </c>
      <c r="M69">
        <v>62</v>
      </c>
      <c r="O69" s="7">
        <f t="shared" ca="1" si="0"/>
        <v>0.46938055351014346</v>
      </c>
      <c r="P69" s="7">
        <f t="shared" ca="1" si="1"/>
        <v>0.36171704154655332</v>
      </c>
      <c r="Q69" s="7">
        <f t="shared" ca="1" si="2"/>
        <v>-2.6948467222824578E-2</v>
      </c>
      <c r="R69" s="7">
        <f t="shared" ca="1" si="3"/>
        <v>-0.27185988282854723</v>
      </c>
      <c r="S69" s="7">
        <f t="shared" ca="1" si="4"/>
        <v>0.9994135283580442</v>
      </c>
      <c r="T69" s="7">
        <f t="shared" ca="1" si="5"/>
        <v>8.9569461860666374E-2</v>
      </c>
      <c r="U69" s="7">
        <f t="shared" ca="1" si="6"/>
        <v>806.62215845006767</v>
      </c>
      <c r="W69" s="7">
        <f t="shared" ca="1" si="7"/>
        <v>2.5478416908519712</v>
      </c>
      <c r="X69" s="7">
        <f t="shared" ca="1" si="8"/>
        <v>-8.0203996033260422E-2</v>
      </c>
      <c r="Y69" s="7">
        <f t="shared" ca="1" si="9"/>
        <v>1.5426951845836478E-3</v>
      </c>
      <c r="Z69" s="7">
        <f t="shared" ca="1" si="10"/>
        <v>-2.9898227503044255</v>
      </c>
      <c r="AA69" s="7">
        <f t="shared" ca="1" si="11"/>
        <v>0.99999990622621004</v>
      </c>
      <c r="AB69" s="7">
        <f t="shared" ca="1" si="12"/>
        <v>7.6054725553441305E-4</v>
      </c>
      <c r="AC69" s="7">
        <f t="shared" ca="1" si="13"/>
        <v>838.89924918932707</v>
      </c>
    </row>
    <row r="70" spans="2:29" x14ac:dyDescent="0.35">
      <c r="C70" s="7">
        <v>0.99997807673639472</v>
      </c>
      <c r="D70" s="7">
        <v>8.5324358517417254E-3</v>
      </c>
      <c r="E70" s="7" t="e">
        <v>#N/A</v>
      </c>
      <c r="F70" s="7" t="e">
        <v>#N/A</v>
      </c>
      <c r="H70" s="7">
        <v>0.9999980297072405</v>
      </c>
      <c r="I70" s="7">
        <v>6.1964782024623785E-3</v>
      </c>
      <c r="J70" s="7" t="e">
        <v>#N/A</v>
      </c>
      <c r="K70" s="7" t="e">
        <v>#N/A</v>
      </c>
      <c r="M70">
        <v>63</v>
      </c>
      <c r="O70" s="7">
        <f t="shared" ca="1" si="0"/>
        <v>0.48819670535425319</v>
      </c>
      <c r="P70" s="7">
        <f t="shared" ca="1" si="1"/>
        <v>0.3553254996684303</v>
      </c>
      <c r="Q70" s="7">
        <f t="shared" ca="1" si="2"/>
        <v>-2.6367974732424058E-2</v>
      </c>
      <c r="R70" s="7">
        <f t="shared" ca="1" si="3"/>
        <v>-0.28334692583108989</v>
      </c>
      <c r="S70" s="7">
        <f t="shared" ca="1" si="4"/>
        <v>0.99939485441414933</v>
      </c>
      <c r="T70" s="7">
        <f t="shared" ca="1" si="5"/>
        <v>9.150250627059274E-2</v>
      </c>
      <c r="U70" s="7">
        <f t="shared" ca="1" si="6"/>
        <v>829.64914312517112</v>
      </c>
      <c r="W70" s="7">
        <f t="shared" ca="1" si="7"/>
        <v>2.5427363115769031</v>
      </c>
      <c r="X70" s="7">
        <f t="shared" ca="1" si="8"/>
        <v>-7.9755171938084596E-2</v>
      </c>
      <c r="Y70" s="7">
        <f t="shared" ca="1" si="9"/>
        <v>1.5297022288433427E-3</v>
      </c>
      <c r="Z70" s="7">
        <f t="shared" ca="1" si="10"/>
        <v>-2.970717670098467</v>
      </c>
      <c r="AA70" s="7">
        <f t="shared" ca="1" si="11"/>
        <v>0.99999991328293059</v>
      </c>
      <c r="AB70" s="7">
        <f t="shared" ca="1" si="12"/>
        <v>7.233588311430744E-4</v>
      </c>
      <c r="AC70" s="7">
        <f t="shared" ca="1" si="13"/>
        <v>814.58557303245016</v>
      </c>
    </row>
    <row r="71" spans="2:29" x14ac:dyDescent="0.35">
      <c r="C71" s="7">
        <v>152042.15557479949</v>
      </c>
      <c r="D71" s="7">
        <v>10</v>
      </c>
      <c r="E71" s="7" t="e">
        <v>#N/A</v>
      </c>
      <c r="F71" s="7" t="e">
        <v>#N/A</v>
      </c>
      <c r="H71" s="7">
        <v>31298163.619853076</v>
      </c>
      <c r="I71" s="7">
        <v>185</v>
      </c>
      <c r="J71" s="7" t="e">
        <v>#N/A</v>
      </c>
      <c r="K71" s="7" t="e">
        <v>#N/A</v>
      </c>
      <c r="M71">
        <v>64</v>
      </c>
      <c r="O71" s="7">
        <f t="shared" ca="1" si="0"/>
        <v>0.50691685460675739</v>
      </c>
      <c r="P71" s="7">
        <f t="shared" ca="1" si="1"/>
        <v>0.34902774688764981</v>
      </c>
      <c r="Q71" s="7">
        <f t="shared" ca="1" si="2"/>
        <v>-2.5800975454450755E-2</v>
      </c>
      <c r="R71" s="7">
        <f t="shared" ca="1" si="3"/>
        <v>-0.29493462031415341</v>
      </c>
      <c r="S71" s="7">
        <f t="shared" ca="1" si="4"/>
        <v>0.99937642618068934</v>
      </c>
      <c r="T71" s="7">
        <f t="shared" ca="1" si="5"/>
        <v>9.3403568873357351E-2</v>
      </c>
      <c r="U71" s="7">
        <f t="shared" ca="1" si="6"/>
        <v>852.89978306445028</v>
      </c>
      <c r="W71" s="7">
        <f t="shared" ca="1" si="7"/>
        <v>2.5377000898612891</v>
      </c>
      <c r="X71" s="7">
        <f t="shared" ca="1" si="8"/>
        <v>-7.9313537969675441E-2</v>
      </c>
      <c r="Y71" s="7">
        <f t="shared" ca="1" si="9"/>
        <v>1.516945738979054E-3</v>
      </c>
      <c r="Z71" s="7">
        <f t="shared" ca="1" si="10"/>
        <v>-2.9518176783931889</v>
      </c>
      <c r="AA71" s="7">
        <f t="shared" ca="1" si="11"/>
        <v>0.99999991981103975</v>
      </c>
      <c r="AB71" s="7">
        <f t="shared" ca="1" si="12"/>
        <v>6.8797062254417939E-4</v>
      </c>
      <c r="AC71" s="7">
        <f t="shared" ca="1" si="13"/>
        <v>790.9152849955293</v>
      </c>
    </row>
    <row r="72" spans="2:29" x14ac:dyDescent="0.35">
      <c r="C72" s="7">
        <v>33.207129562066079</v>
      </c>
      <c r="D72" s="7">
        <v>7.2802461564087559E-4</v>
      </c>
      <c r="E72" s="7" t="e">
        <v>#N/A</v>
      </c>
      <c r="F72" s="7" t="e">
        <v>#N/A</v>
      </c>
      <c r="H72" s="7">
        <v>3605.2049936251155</v>
      </c>
      <c r="I72" s="7">
        <v>7.1033232910144061E-3</v>
      </c>
      <c r="J72" s="7" t="e">
        <v>#N/A</v>
      </c>
      <c r="K72" s="7" t="e">
        <v>#N/A</v>
      </c>
      <c r="M72">
        <v>65</v>
      </c>
      <c r="O72" s="7">
        <f t="shared" ca="1" si="0"/>
        <v>0.52553453475737555</v>
      </c>
      <c r="P72" s="7">
        <f t="shared" ca="1" si="1"/>
        <v>0.3428237171569628</v>
      </c>
      <c r="Q72" s="7">
        <f t="shared" ca="1" si="2"/>
        <v>-2.524719574698454E-2</v>
      </c>
      <c r="R72" s="7">
        <f t="shared" ca="1" si="3"/>
        <v>-0.30661593417566113</v>
      </c>
      <c r="S72" s="7">
        <f t="shared" ca="1" si="4"/>
        <v>0.99935825713207371</v>
      </c>
      <c r="T72" s="7">
        <f t="shared" ca="1" si="5"/>
        <v>9.5272658612928496E-2</v>
      </c>
      <c r="U72" s="7">
        <f t="shared" ca="1" si="6"/>
        <v>876.37183740070247</v>
      </c>
      <c r="W72" s="7">
        <f t="shared" ca="1" si="7"/>
        <v>2.5327315569691291</v>
      </c>
      <c r="X72" s="7">
        <f t="shared" ca="1" si="8"/>
        <v>-7.8878920538882569E-2</v>
      </c>
      <c r="Y72" s="7">
        <f t="shared" ca="1" si="9"/>
        <v>1.5044194735724745E-3</v>
      </c>
      <c r="Z72" s="7">
        <f t="shared" ca="1" si="10"/>
        <v>-2.9331192475592287</v>
      </c>
      <c r="AA72" s="7">
        <f t="shared" ca="1" si="11"/>
        <v>0.99999992585043185</v>
      </c>
      <c r="AB72" s="7">
        <f t="shared" ca="1" si="12"/>
        <v>6.542932150154794E-4</v>
      </c>
      <c r="AC72" s="7">
        <f t="shared" ca="1" si="13"/>
        <v>767.87020344930602</v>
      </c>
    </row>
    <row r="73" spans="2:29" x14ac:dyDescent="0.35">
      <c r="B73">
        <v>14</v>
      </c>
      <c r="C73" s="7">
        <f t="array" ref="C73:F77">LINEST('single component linest'!$S$3:INDEX('single component linest'!$S$3:$S$204,'two component linest'!B73+1),'single component linest'!$R$3:INDEX('single component linest'!$R$3:$R$204,'two component linest'!B73+1)^{1,2,3}, TRUE, TRUE)</f>
        <v>-5.4989723244850588E-2</v>
      </c>
      <c r="D73" s="7">
        <v>0.61745677617557204</v>
      </c>
      <c r="E73" s="7">
        <v>-0.14215194053589283</v>
      </c>
      <c r="F73" s="7">
        <v>4.4931128105341056E-3</v>
      </c>
      <c r="H73" s="7">
        <f t="array" ref="H73:K77">LINEST(INDEX('single component linest'!$S$3:$S$203,'two component linest'!B73):'single component linest'!$S$203,(INDEX('single component linest'!$R$3:$R$203,'two component linest'!B73):'single component linest'!$R$203)^{1,2,3}, TRUE, TRUE)</f>
        <v>2.464719261229837E-3</v>
      </c>
      <c r="I73" s="7">
        <v>-0.1099029831776259</v>
      </c>
      <c r="J73" s="7">
        <v>2.8595550772569203</v>
      </c>
      <c r="K73" s="7">
        <v>-4.0532588888161794</v>
      </c>
      <c r="M73">
        <v>66</v>
      </c>
      <c r="O73" s="7">
        <f t="shared" ref="O73:O136" ca="1" si="14">OFFSET($C$8,($M73-1)*5,2)</f>
        <v>0.54404382066506085</v>
      </c>
      <c r="P73" s="7">
        <f t="shared" ref="P73:P136" ca="1" si="15">OFFSET($C$8,($M73-1)*5,1)</f>
        <v>0.3367131947603817</v>
      </c>
      <c r="Q73" s="7">
        <f t="shared" ref="Q73:Q136" ca="1" si="16">OFFSET($C$8,($M73-1)*5,0)</f>
        <v>-2.4706358856994154E-2</v>
      </c>
      <c r="R73" s="7">
        <f t="shared" ref="R73:R136" ca="1" si="17">OFFSET($C$8,($M73-1)*5,3)</f>
        <v>-0.31838406276968279</v>
      </c>
      <c r="S73" s="7">
        <f t="shared" ref="S73:S136" ca="1" si="18">OFFSET($C$8,($M73-1)*5+2,0)</f>
        <v>0.9993403593559167</v>
      </c>
      <c r="T73" s="7">
        <f t="shared" ref="T73:T136" ca="1" si="19">OFFSET($C$8,($M73-1)*5+2,1)</f>
        <v>9.7109831802333929E-2</v>
      </c>
      <c r="U73" s="7">
        <f t="shared" ref="U73:U136" ca="1" si="20">OFFSET($C$8,($M73-1)*5+4,0)</f>
        <v>900.06313346380432</v>
      </c>
      <c r="W73" s="7">
        <f t="shared" ref="W73:W136" ca="1" si="21">OFFSET($H$8,($M73-1)*5,2)</f>
        <v>2.5278292742513422</v>
      </c>
      <c r="X73" s="7">
        <f t="shared" ref="X73:X136" ca="1" si="22">OFFSET($H$8,($M73-1)*5,1)</f>
        <v>-7.8451150619092525E-2</v>
      </c>
      <c r="Y73" s="7">
        <f t="shared" ref="Y73:Y136" ca="1" si="23">OFFSET($H$8,($M73-1)*5,0)</f>
        <v>1.4921173782226258E-3</v>
      </c>
      <c r="Z73" s="7">
        <f t="shared" ref="Z73:Z136" ca="1" si="24">OFFSET($H$8,($M73-1)*5,3)</f>
        <v>-2.9146188828333957</v>
      </c>
      <c r="AA73" s="7">
        <f t="shared" ref="AA73:AA136" ca="1" si="25">OFFSET($H$8,($M73-1)*5+2,0)</f>
        <v>0.99999993143795229</v>
      </c>
      <c r="AB73" s="7">
        <f t="shared" ref="AB73:AB136" ca="1" si="26">OFFSET($H$8,($M73-1)*5+2,1)</f>
        <v>6.2224181536819196E-4</v>
      </c>
      <c r="AC73" s="7">
        <f t="shared" ref="AC73:AC136" ca="1" si="27">OFFSET($H$8,($M73-1)*5+4,0)</f>
        <v>745.43281493135873</v>
      </c>
    </row>
    <row r="74" spans="2:29" x14ac:dyDescent="0.35">
      <c r="C74" s="7">
        <v>2.0151339864584259E-3</v>
      </c>
      <c r="D74" s="7">
        <v>1.1696392656775044E-2</v>
      </c>
      <c r="E74" s="7">
        <v>1.8693609094412384E-2</v>
      </c>
      <c r="F74" s="7">
        <v>8.8339849164635314E-3</v>
      </c>
      <c r="H74" s="7">
        <v>2.1131326513712885E-5</v>
      </c>
      <c r="I74" s="7">
        <v>5.8317140296936887E-4</v>
      </c>
      <c r="J74" s="7">
        <v>5.0837413445230387E-3</v>
      </c>
      <c r="K74" s="7">
        <v>1.3844593370738479E-2</v>
      </c>
      <c r="M74">
        <v>67</v>
      </c>
      <c r="O74" s="7">
        <f t="shared" ca="1" si="14"/>
        <v>0.56243929393734438</v>
      </c>
      <c r="P74" s="7">
        <f t="shared" ca="1" si="15"/>
        <v>0.33069583042031775</v>
      </c>
      <c r="Q74" s="7">
        <f t="shared" ca="1" si="16"/>
        <v>-2.4178186250945376E-2</v>
      </c>
      <c r="R74" s="7">
        <f t="shared" ca="1" si="17"/>
        <v>-0.33023242622937499</v>
      </c>
      <c r="S74" s="7">
        <f t="shared" ca="1" si="18"/>
        <v>0.99932274363436646</v>
      </c>
      <c r="T74" s="7">
        <f t="shared" ca="1" si="19"/>
        <v>9.8915187329077392E-2</v>
      </c>
      <c r="U74" s="7">
        <f t="shared" ca="1" si="20"/>
        <v>923.97156377085014</v>
      </c>
      <c r="W74" s="7">
        <f t="shared" ca="1" si="21"/>
        <v>2.5229918337429105</v>
      </c>
      <c r="X74" s="7">
        <f t="shared" ca="1" si="22"/>
        <v>-7.8030063711617775E-2</v>
      </c>
      <c r="Y74" s="7">
        <f t="shared" ca="1" si="23"/>
        <v>1.480033581919264E-3</v>
      </c>
      <c r="Z74" s="7">
        <f t="shared" ca="1" si="24"/>
        <v>-2.8963131279124306</v>
      </c>
      <c r="AA74" s="7">
        <f t="shared" ca="1" si="25"/>
        <v>0.99999993660763253</v>
      </c>
      <c r="AB74" s="7">
        <f t="shared" ca="1" si="26"/>
        <v>5.9173601394382064E-4</v>
      </c>
      <c r="AC74" s="7">
        <f t="shared" ca="1" si="27"/>
        <v>723.5862411031037</v>
      </c>
    </row>
    <row r="75" spans="2:29" x14ac:dyDescent="0.35">
      <c r="C75" s="7">
        <v>0.99997773318757655</v>
      </c>
      <c r="D75" s="7">
        <v>8.9404296292335816E-3</v>
      </c>
      <c r="E75" s="7" t="e">
        <v>#N/A</v>
      </c>
      <c r="F75" s="7" t="e">
        <v>#N/A</v>
      </c>
      <c r="H75" s="7">
        <v>0.99999796326517698</v>
      </c>
      <c r="I75" s="7">
        <v>6.2122616976628643E-3</v>
      </c>
      <c r="J75" s="7" t="e">
        <v>#N/A</v>
      </c>
      <c r="K75" s="7" t="e">
        <v>#N/A</v>
      </c>
      <c r="M75">
        <v>68</v>
      </c>
      <c r="O75" s="7">
        <f t="shared" ca="1" si="14"/>
        <v>0.58071601041666876</v>
      </c>
      <c r="P75" s="7">
        <f t="shared" ca="1" si="15"/>
        <v>0.32477115592270922</v>
      </c>
      <c r="Q75" s="7">
        <f t="shared" ca="1" si="16"/>
        <v>-2.3662398766982187E-2</v>
      </c>
      <c r="R75" s="7">
        <f t="shared" ca="1" si="17"/>
        <v>-0.34215466630376579</v>
      </c>
      <c r="S75" s="7">
        <f t="shared" ca="1" si="18"/>
        <v>0.99930541952273089</v>
      </c>
      <c r="T75" s="7">
        <f t="shared" ca="1" si="19"/>
        <v>0.10068886228373004</v>
      </c>
      <c r="U75" s="7">
        <f t="shared" ca="1" si="20"/>
        <v>948.0950831796431</v>
      </c>
      <c r="W75" s="7">
        <f t="shared" ca="1" si="21"/>
        <v>2.5182178585336437</v>
      </c>
      <c r="X75" s="7">
        <f t="shared" ca="1" si="22"/>
        <v>-7.7615499794545115E-2</v>
      </c>
      <c r="Y75" s="7">
        <f t="shared" ca="1" si="23"/>
        <v>1.4681623930503027E-3</v>
      </c>
      <c r="Z75" s="7">
        <f t="shared" ca="1" si="24"/>
        <v>-2.8781985695936085</v>
      </c>
      <c r="AA75" s="7">
        <f t="shared" ca="1" si="25"/>
        <v>0.99999994139090453</v>
      </c>
      <c r="AB75" s="7">
        <f t="shared" ca="1" si="26"/>
        <v>5.6269955649432908E-4</v>
      </c>
      <c r="AC75" s="7">
        <f t="shared" ca="1" si="27"/>
        <v>702.3142077592305</v>
      </c>
    </row>
    <row r="76" spans="2:29" x14ac:dyDescent="0.35">
      <c r="C76" s="7">
        <v>164665.9140945317</v>
      </c>
      <c r="D76" s="7">
        <v>11</v>
      </c>
      <c r="E76" s="7" t="e">
        <v>#N/A</v>
      </c>
      <c r="F76" s="7" t="e">
        <v>#N/A</v>
      </c>
      <c r="H76" s="7">
        <v>30113497.21166702</v>
      </c>
      <c r="I76" s="7">
        <v>184</v>
      </c>
      <c r="J76" s="7" t="e">
        <v>#N/A</v>
      </c>
      <c r="K76" s="7" t="e">
        <v>#N/A</v>
      </c>
      <c r="M76">
        <v>69</v>
      </c>
      <c r="O76" s="7">
        <f t="shared" ca="1" si="14"/>
        <v>0.59886946965281773</v>
      </c>
      <c r="P76" s="7">
        <f t="shared" ca="1" si="15"/>
        <v>0.31893859739543984</v>
      </c>
      <c r="Q76" s="7">
        <f t="shared" ca="1" si="16"/>
        <v>-2.3158717609834227E-2</v>
      </c>
      <c r="R76" s="7">
        <f t="shared" ca="1" si="17"/>
        <v>-0.35414464278394764</v>
      </c>
      <c r="S76" s="7">
        <f t="shared" ca="1" si="18"/>
        <v>0.99928839542522607</v>
      </c>
      <c r="T76" s="7">
        <f t="shared" ca="1" si="19"/>
        <v>0.10243102797338401</v>
      </c>
      <c r="U76" s="7">
        <f t="shared" ca="1" si="20"/>
        <v>972.43170619547232</v>
      </c>
      <c r="W76" s="7">
        <f t="shared" ca="1" si="21"/>
        <v>2.5135060029479694</v>
      </c>
      <c r="X76" s="7">
        <f t="shared" ca="1" si="22"/>
        <v>-7.7207303258179177E-2</v>
      </c>
      <c r="Y76" s="7">
        <f t="shared" ca="1" si="23"/>
        <v>1.4564982951327733E-3</v>
      </c>
      <c r="Z76" s="7">
        <f t="shared" ca="1" si="24"/>
        <v>-2.8602718415896713</v>
      </c>
      <c r="AA76" s="7">
        <f t="shared" ca="1" si="25"/>
        <v>0.99999994581680218</v>
      </c>
      <c r="AB76" s="7">
        <f t="shared" ca="1" si="26"/>
        <v>5.3506012609180244E-4</v>
      </c>
      <c r="AC76" s="7">
        <f t="shared" ca="1" si="27"/>
        <v>681.60101573703457</v>
      </c>
    </row>
    <row r="77" spans="2:29" x14ac:dyDescent="0.35">
      <c r="C77" s="7">
        <v>39.48587282374065</v>
      </c>
      <c r="D77" s="7">
        <v>8.7924410150805484E-4</v>
      </c>
      <c r="E77" s="7" t="e">
        <v>#N/A</v>
      </c>
      <c r="F77" s="7" t="e">
        <v>#N/A</v>
      </c>
      <c r="H77" s="7">
        <v>3486.4379057325291</v>
      </c>
      <c r="I77" s="7">
        <v>7.1009639536458325E-3</v>
      </c>
      <c r="J77" s="7" t="e">
        <v>#N/A</v>
      </c>
      <c r="K77" s="7" t="e">
        <v>#N/A</v>
      </c>
      <c r="M77">
        <v>70</v>
      </c>
      <c r="O77" s="7">
        <f t="shared" ca="1" si="14"/>
        <v>0.61689558624638763</v>
      </c>
      <c r="P77" s="7">
        <f t="shared" ca="1" si="15"/>
        <v>0.31319748736267622</v>
      </c>
      <c r="Q77" s="7">
        <f t="shared" ca="1" si="16"/>
        <v>-2.2666865207110375E-2</v>
      </c>
      <c r="R77" s="7">
        <f t="shared" ca="1" si="17"/>
        <v>-0.36619642958660936</v>
      </c>
      <c r="S77" s="7">
        <f t="shared" ca="1" si="18"/>
        <v>0.99927167866772681</v>
      </c>
      <c r="T77" s="7">
        <f t="shared" ca="1" si="19"/>
        <v>0.10414188628537699</v>
      </c>
      <c r="U77" s="7">
        <f t="shared" ca="1" si="20"/>
        <v>996.97950442177307</v>
      </c>
      <c r="W77" s="7">
        <f t="shared" ca="1" si="21"/>
        <v>2.5088549525644783</v>
      </c>
      <c r="X77" s="7">
        <f t="shared" ca="1" si="22"/>
        <v>-7.6805322829787553E-2</v>
      </c>
      <c r="Y77" s="7">
        <f t="shared" ca="1" si="23"/>
        <v>1.4450359423442537E-3</v>
      </c>
      <c r="Z77" s="7">
        <f t="shared" ca="1" si="24"/>
        <v>-2.8425296276298626</v>
      </c>
      <c r="AA77" s="7">
        <f t="shared" ca="1" si="25"/>
        <v>0.99999994991214503</v>
      </c>
      <c r="AB77" s="7">
        <f t="shared" ca="1" si="26"/>
        <v>5.0874913509486202E-4</v>
      </c>
      <c r="AC77" s="7">
        <f t="shared" ca="1" si="27"/>
        <v>661.4315135861832</v>
      </c>
    </row>
    <row r="78" spans="2:29" x14ac:dyDescent="0.35">
      <c r="B78">
        <v>15</v>
      </c>
      <c r="C78" s="7">
        <f t="array" ref="C78:F82">LINEST('single component linest'!$S$3:INDEX('single component linest'!$S$3:$S$204,'two component linest'!B78+1),'single component linest'!$R$3:INDEX('single component linest'!$R$3:$R$204,'two component linest'!B78+1)^{1,2,3}, TRUE, TRUE)</f>
        <v>-5.623781103567272E-2</v>
      </c>
      <c r="D78" s="7">
        <v>0.62372000859580889</v>
      </c>
      <c r="E78" s="7">
        <v>-0.14974112159106046</v>
      </c>
      <c r="F78" s="7">
        <v>5.2279494389728676E-3</v>
      </c>
      <c r="H78" s="7">
        <f t="array" ref="H78:K82">LINEST(INDEX('single component linest'!$S$3:$S$203,'two component linest'!B78):'single component linest'!$S$203,(INDEX('single component linest'!$R$3:$R$203,'two component linest'!B78):'single component linest'!$R$203)^{1,2,3}, TRUE, TRUE)</f>
        <v>2.4592717174528904E-3</v>
      </c>
      <c r="I78" s="7">
        <v>-0.10974098980876738</v>
      </c>
      <c r="J78" s="7">
        <v>2.8580186792917832</v>
      </c>
      <c r="K78" s="7">
        <v>-4.0486607166032691</v>
      </c>
      <c r="M78">
        <v>71</v>
      </c>
      <c r="O78" s="7">
        <f t="shared" ca="1" si="14"/>
        <v>0.63479066295325859</v>
      </c>
      <c r="P78" s="7">
        <f t="shared" ca="1" si="15"/>
        <v>0.30754707568639228</v>
      </c>
      <c r="Q78" s="7">
        <f t="shared" ca="1" si="16"/>
        <v>-2.2186565943448928E-2</v>
      </c>
      <c r="R78" s="7">
        <f t="shared" ca="1" si="17"/>
        <v>-0.37830431055436087</v>
      </c>
      <c r="S78" s="7">
        <f t="shared" ca="1" si="18"/>
        <v>0.99925527556744376</v>
      </c>
      <c r="T78" s="7">
        <f t="shared" ca="1" si="19"/>
        <v>0.10582166637012581</v>
      </c>
      <c r="U78" s="7">
        <f t="shared" ca="1" si="20"/>
        <v>1021.736604145874</v>
      </c>
      <c r="W78" s="7">
        <f t="shared" ca="1" si="21"/>
        <v>2.504263424100182</v>
      </c>
      <c r="X78" s="7">
        <f t="shared" ca="1" si="22"/>
        <v>-7.6409411489797907E-2</v>
      </c>
      <c r="Y78" s="7">
        <f t="shared" ca="1" si="23"/>
        <v>1.433770154914242E-3</v>
      </c>
      <c r="Z78" s="7">
        <f t="shared" ca="1" si="24"/>
        <v>-2.8249686639389808</v>
      </c>
      <c r="AA78" s="7">
        <f t="shared" ca="1" si="25"/>
        <v>0.99999995370171046</v>
      </c>
      <c r="AB78" s="7">
        <f t="shared" ca="1" si="26"/>
        <v>4.8370152704612599E-4</v>
      </c>
      <c r="AC78" s="7">
        <f t="shared" ca="1" si="27"/>
        <v>641.79107187133502</v>
      </c>
    </row>
    <row r="79" spans="2:29" x14ac:dyDescent="0.35">
      <c r="C79" s="7">
        <v>1.813088128549304E-3</v>
      </c>
      <c r="D79" s="7">
        <v>1.0918068341798953E-2</v>
      </c>
      <c r="E79" s="7">
        <v>1.8212148281295176E-2</v>
      </c>
      <c r="F79" s="7">
        <v>9.0518068990974865E-3</v>
      </c>
      <c r="H79" s="7">
        <v>2.1991507755118397E-5</v>
      </c>
      <c r="I79" s="7">
        <v>6.1060096472203944E-4</v>
      </c>
      <c r="J79" s="7">
        <v>5.3651638359444977E-3</v>
      </c>
      <c r="K79" s="7">
        <v>1.47638147535466E-2</v>
      </c>
      <c r="M79">
        <v>72</v>
      </c>
      <c r="O79" s="7">
        <f t="shared" ca="1" si="14"/>
        <v>0.652551365445873</v>
      </c>
      <c r="P79" s="7">
        <f t="shared" ca="1" si="15"/>
        <v>0.30198653949597559</v>
      </c>
      <c r="Q79" s="7">
        <f t="shared" ca="1" si="16"/>
        <v>-2.1717546787067155E-2</v>
      </c>
      <c r="R79" s="7">
        <f t="shared" ca="1" si="17"/>
        <v>-0.39046277502637139</v>
      </c>
      <c r="S79" s="7">
        <f t="shared" ca="1" si="18"/>
        <v>0.99923919149949725</v>
      </c>
      <c r="T79" s="7">
        <f t="shared" ca="1" si="19"/>
        <v>0.10747062161483985</v>
      </c>
      <c r="U79" s="7">
        <f t="shared" ca="1" si="20"/>
        <v>1046.7011840516438</v>
      </c>
      <c r="W79" s="7">
        <f t="shared" ca="1" si="21"/>
        <v>2.4997301651842818</v>
      </c>
      <c r="X79" s="7">
        <f t="shared" ca="1" si="22"/>
        <v>-7.6019426381571262E-2</v>
      </c>
      <c r="Y79" s="7">
        <f t="shared" ca="1" si="23"/>
        <v>1.4226959144340618E-3</v>
      </c>
      <c r="Z79" s="7">
        <f t="shared" ca="1" si="24"/>
        <v>-2.8075857411871201</v>
      </c>
      <c r="AA79" s="7">
        <f t="shared" ca="1" si="25"/>
        <v>0.99999995720839086</v>
      </c>
      <c r="AB79" s="7">
        <f t="shared" ca="1" si="26"/>
        <v>4.5985558835272505E-4</v>
      </c>
      <c r="AC79" s="7">
        <f t="shared" ca="1" si="27"/>
        <v>622.66555899071261</v>
      </c>
    </row>
    <row r="80" spans="2:29" x14ac:dyDescent="0.35">
      <c r="C80" s="7">
        <v>0.99997816460074618</v>
      </c>
      <c r="D80" s="7">
        <v>9.1801211613256675E-3</v>
      </c>
      <c r="E80" s="7" t="e">
        <v>#N/A</v>
      </c>
      <c r="F80" s="7" t="e">
        <v>#N/A</v>
      </c>
      <c r="H80" s="7">
        <v>0.99999790399553656</v>
      </c>
      <c r="I80" s="7">
        <v>6.21546988975657E-3</v>
      </c>
      <c r="J80" s="7" t="e">
        <v>#N/A</v>
      </c>
      <c r="K80" s="7" t="e">
        <v>#N/A</v>
      </c>
      <c r="M80">
        <v>73</v>
      </c>
      <c r="O80" s="7">
        <f t="shared" ca="1" si="14"/>
        <v>0.67017469863202617</v>
      </c>
      <c r="P80" s="7">
        <f t="shared" ca="1" si="15"/>
        <v>0.29651499219752342</v>
      </c>
      <c r="Q80" s="7">
        <f t="shared" ca="1" si="16"/>
        <v>-2.1259537821558195E-2</v>
      </c>
      <c r="R80" s="7">
        <f t="shared" ca="1" si="17"/>
        <v>-0.40266651322566993</v>
      </c>
      <c r="S80" s="7">
        <f t="shared" ca="1" si="18"/>
        <v>0.99922343096038191</v>
      </c>
      <c r="T80" s="7">
        <f t="shared" ca="1" si="19"/>
        <v>0.10908902688261139</v>
      </c>
      <c r="U80" s="7">
        <f t="shared" ca="1" si="20"/>
        <v>1071.8714730513486</v>
      </c>
      <c r="W80" s="7">
        <f t="shared" ca="1" si="21"/>
        <v>2.4952539540384127</v>
      </c>
      <c r="X80" s="7">
        <f t="shared" ca="1" si="22"/>
        <v>-7.563522871615698E-2</v>
      </c>
      <c r="Y80" s="7">
        <f t="shared" ca="1" si="23"/>
        <v>1.4118083591224653E-3</v>
      </c>
      <c r="Z80" s="7">
        <f t="shared" ca="1" si="24"/>
        <v>-2.7903777059748247</v>
      </c>
      <c r="AA80" s="7">
        <f t="shared" ca="1" si="25"/>
        <v>0.99999996045333939</v>
      </c>
      <c r="AB80" s="7">
        <f t="shared" ca="1" si="26"/>
        <v>4.3715276947503068E-4</v>
      </c>
      <c r="AC80" s="7">
        <f t="shared" ca="1" si="27"/>
        <v>604.04131840343086</v>
      </c>
    </row>
    <row r="81" spans="2:29" x14ac:dyDescent="0.35">
      <c r="C81" s="7">
        <v>183184.77312423088</v>
      </c>
      <c r="D81" s="7">
        <v>12</v>
      </c>
      <c r="E81" s="7" t="e">
        <v>#N/A</v>
      </c>
      <c r="F81" s="7" t="e">
        <v>#N/A</v>
      </c>
      <c r="H81" s="7">
        <v>29102930.461051006</v>
      </c>
      <c r="I81" s="7">
        <v>183</v>
      </c>
      <c r="J81" s="7" t="e">
        <v>#N/A</v>
      </c>
      <c r="K81" s="7" t="e">
        <v>#N/A</v>
      </c>
      <c r="M81">
        <v>74</v>
      </c>
      <c r="O81" s="7">
        <f t="shared" ca="1" si="14"/>
        <v>0.68765798443743886</v>
      </c>
      <c r="P81" s="7">
        <f t="shared" ca="1" si="15"/>
        <v>0.29113149164593227</v>
      </c>
      <c r="Q81" s="7">
        <f t="shared" ca="1" si="16"/>
        <v>-2.0812272694286989E-2</v>
      </c>
      <c r="R81" s="7">
        <f t="shared" ca="1" si="17"/>
        <v>-0.41491041150461694</v>
      </c>
      <c r="S81" s="7">
        <f t="shared" ca="1" si="18"/>
        <v>0.99920799762834867</v>
      </c>
      <c r="T81" s="7">
        <f t="shared" ca="1" si="19"/>
        <v>0.11067717599372934</v>
      </c>
      <c r="U81" s="7">
        <f t="shared" ca="1" si="20"/>
        <v>1097.2457482295833</v>
      </c>
      <c r="W81" s="7">
        <f t="shared" ca="1" si="21"/>
        <v>2.4908335990811477</v>
      </c>
      <c r="X81" s="7">
        <f t="shared" ca="1" si="22"/>
        <v>-7.5256683673510724E-2</v>
      </c>
      <c r="Y81" s="7">
        <f t="shared" ca="1" si="23"/>
        <v>1.4011027790863451E-3</v>
      </c>
      <c r="Z81" s="7">
        <f t="shared" ca="1" si="24"/>
        <v>-2.7733414619214627</v>
      </c>
      <c r="AA81" s="7">
        <f t="shared" ca="1" si="25"/>
        <v>0.9999999634561052</v>
      </c>
      <c r="AB81" s="7">
        <f t="shared" ca="1" si="26"/>
        <v>4.1553751533333167E-4</v>
      </c>
      <c r="AC81" s="7">
        <f t="shared" ca="1" si="27"/>
        <v>585.90514716717985</v>
      </c>
    </row>
    <row r="82" spans="2:29" x14ac:dyDescent="0.35">
      <c r="C82" s="7">
        <v>46.31348392761106</v>
      </c>
      <c r="D82" s="7">
        <v>1.0112954944394321E-3</v>
      </c>
      <c r="E82" s="7" t="e">
        <v>#N/A</v>
      </c>
      <c r="F82" s="7" t="e">
        <v>#N/A</v>
      </c>
      <c r="H82" s="7">
        <v>3372.9189867698419</v>
      </c>
      <c r="I82" s="7">
        <v>7.0696680689361106E-3</v>
      </c>
      <c r="J82" s="7" t="e">
        <v>#N/A</v>
      </c>
      <c r="K82" s="7" t="e">
        <v>#N/A</v>
      </c>
      <c r="M82">
        <v>75</v>
      </c>
      <c r="O82" s="7">
        <f t="shared" ca="1" si="14"/>
        <v>0.7049988409634913</v>
      </c>
      <c r="P82" s="7">
        <f t="shared" ca="1" si="15"/>
        <v>0.28583504755521411</v>
      </c>
      <c r="Q82" s="7">
        <f t="shared" ca="1" si="16"/>
        <v>-2.0375488991418039E-2</v>
      </c>
      <c r="R82" s="7">
        <f t="shared" ca="1" si="17"/>
        <v>-0.42718954748495719</v>
      </c>
      <c r="S82" s="7">
        <f t="shared" ca="1" si="18"/>
        <v>0.9991928944207511</v>
      </c>
      <c r="T82" s="7">
        <f t="shared" ca="1" si="19"/>
        <v>0.11223537942818877</v>
      </c>
      <c r="U82" s="7">
        <f t="shared" ca="1" si="20"/>
        <v>1122.8223328925772</v>
      </c>
      <c r="W82" s="7">
        <f t="shared" ca="1" si="21"/>
        <v>2.4864679384698918</v>
      </c>
      <c r="X82" s="7">
        <f t="shared" ca="1" si="22"/>
        <v>-7.488366030121861E-2</v>
      </c>
      <c r="Y82" s="7">
        <f t="shared" ca="1" si="23"/>
        <v>1.3905746116026768E-3</v>
      </c>
      <c r="Z82" s="7">
        <f t="shared" ca="1" si="24"/>
        <v>-2.7564739704086811</v>
      </c>
      <c r="AA82" s="7">
        <f t="shared" ca="1" si="25"/>
        <v>0.9999999662347564</v>
      </c>
      <c r="AB82" s="7">
        <f t="shared" ca="1" si="26"/>
        <v>3.949571046086505E-4</v>
      </c>
      <c r="AC82" s="7">
        <f t="shared" ca="1" si="27"/>
        <v>568.24427569581292</v>
      </c>
    </row>
    <row r="83" spans="2:29" x14ac:dyDescent="0.35">
      <c r="B83">
        <v>16</v>
      </c>
      <c r="C83" s="7">
        <f t="array" ref="C83:F87">LINEST('single component linest'!$S$3:INDEX('single component linest'!$S$3:$S$204,'two component linest'!B83+1),'single component linest'!$R$3:INDEX('single component linest'!$R$3:$R$204,'two component linest'!B83+1)^{1,2,3}, TRUE, TRUE)</f>
        <v>-5.7175293359191144E-2</v>
      </c>
      <c r="D83" s="7">
        <v>0.62858613147346787</v>
      </c>
      <c r="E83" s="7">
        <v>-0.15586365211774827</v>
      </c>
      <c r="F83" s="7">
        <v>5.8945078555137087E-3</v>
      </c>
      <c r="H83" s="7">
        <f t="array" ref="H83:K87">LINEST(INDEX('single component linest'!$S$3:$S$203,'two component linest'!B83):'single component linest'!$S$203,(INDEX('single component linest'!$R$3:$R$203,'two component linest'!B83):'single component linest'!$R$203)^{1,2,3}, TRUE, TRUE)</f>
        <v>2.4485351096908514E-3</v>
      </c>
      <c r="I83" s="7">
        <v>-0.10942016102688366</v>
      </c>
      <c r="J83" s="7">
        <v>2.8549564972908716</v>
      </c>
      <c r="K83" s="7">
        <v>-4.0394179513076729</v>
      </c>
      <c r="M83">
        <v>76</v>
      </c>
      <c r="O83" s="7">
        <f t="shared" ca="1" si="14"/>
        <v>0.72219516293629737</v>
      </c>
      <c r="P83" s="7">
        <f t="shared" ca="1" si="15"/>
        <v>0.28062462821557571</v>
      </c>
      <c r="Q83" s="7">
        <f t="shared" ca="1" si="16"/>
        <v>-1.9948928548448423E-2</v>
      </c>
      <c r="R83" s="7">
        <f t="shared" ca="1" si="17"/>
        <v>-0.43949918512436881</v>
      </c>
      <c r="S83" s="7">
        <f t="shared" ca="1" si="18"/>
        <v>0.99917812354841462</v>
      </c>
      <c r="T83" s="7">
        <f t="shared" ca="1" si="19"/>
        <v>0.11376396223034332</v>
      </c>
      <c r="U83" s="7">
        <f t="shared" ca="1" si="20"/>
        <v>1148.5995947166136</v>
      </c>
      <c r="W83" s="7">
        <f t="shared" ca="1" si="21"/>
        <v>2.4821558395929504</v>
      </c>
      <c r="X83" s="7">
        <f t="shared" ca="1" si="22"/>
        <v>-7.4516031411749339E-2</v>
      </c>
      <c r="Y83" s="7">
        <f t="shared" ca="1" si="23"/>
        <v>1.3802194364475585E-3</v>
      </c>
      <c r="Z83" s="7">
        <f t="shared" ca="1" si="24"/>
        <v>-2.7397722510294877</v>
      </c>
      <c r="AA83" s="7">
        <f t="shared" ca="1" si="25"/>
        <v>0.99999996880599518</v>
      </c>
      <c r="AB83" s="7">
        <f t="shared" ca="1" si="26"/>
        <v>3.7536149759021214E-4</v>
      </c>
      <c r="AC83" s="7">
        <f t="shared" ca="1" si="27"/>
        <v>551.04634865364835</v>
      </c>
    </row>
    <row r="84" spans="2:29" x14ac:dyDescent="0.35">
      <c r="C84" s="7">
        <v>1.6172230608545008E-3</v>
      </c>
      <c r="D84" s="7">
        <v>1.0081445111595344E-2</v>
      </c>
      <c r="E84" s="7">
        <v>1.750313934321748E-2</v>
      </c>
      <c r="F84" s="7">
        <v>9.110071163196511E-3</v>
      </c>
      <c r="H84" s="7">
        <v>2.2735544170973682E-5</v>
      </c>
      <c r="I84" s="7">
        <v>6.3496838111383024E-4</v>
      </c>
      <c r="J84" s="7">
        <v>5.6219053275900557E-3</v>
      </c>
      <c r="K84" s="7">
        <v>1.5625198442011708E-2</v>
      </c>
      <c r="M84">
        <v>77</v>
      </c>
      <c r="O84" s="7">
        <f t="shared" ca="1" si="14"/>
        <v>0.73924510336818705</v>
      </c>
      <c r="P84" s="7">
        <f t="shared" ca="1" si="15"/>
        <v>0.27549916657948187</v>
      </c>
      <c r="Q84" s="7">
        <f t="shared" ca="1" si="16"/>
        <v>-1.9532337704091671E-2</v>
      </c>
      <c r="R84" s="7">
        <f t="shared" ca="1" si="17"/>
        <v>-0.45183476973739367</v>
      </c>
      <c r="S84" s="7">
        <f t="shared" ca="1" si="18"/>
        <v>0.9991636865671093</v>
      </c>
      <c r="T84" s="7">
        <f t="shared" ca="1" si="19"/>
        <v>0.11526326209831358</v>
      </c>
      <c r="U84" s="7">
        <f t="shared" ca="1" si="20"/>
        <v>1174.5759439897417</v>
      </c>
      <c r="W84" s="7">
        <f t="shared" ca="1" si="21"/>
        <v>2.4778961985221057</v>
      </c>
      <c r="X84" s="7">
        <f t="shared" ca="1" si="22"/>
        <v>-7.4153673479027377E-2</v>
      </c>
      <c r="Y84" s="7">
        <f t="shared" ca="1" si="23"/>
        <v>1.370032971291347E-3</v>
      </c>
      <c r="Z84" s="7">
        <f t="shared" ca="1" si="24"/>
        <v>-2.723233381785104</v>
      </c>
      <c r="AA84" s="7">
        <f t="shared" ca="1" si="25"/>
        <v>0.99999997118526318</v>
      </c>
      <c r="AB84" s="7">
        <f t="shared" ca="1" si="26"/>
        <v>3.5670319220004775E-4</v>
      </c>
      <c r="AC84" s="7">
        <f t="shared" ca="1" si="27"/>
        <v>534.29940690986064</v>
      </c>
    </row>
    <row r="85" spans="2:29" x14ac:dyDescent="0.35">
      <c r="C85" s="7">
        <v>0.99997923534489852</v>
      </c>
      <c r="D85" s="7">
        <v>9.2597055144351507E-3</v>
      </c>
      <c r="E85" s="7" t="e">
        <v>#N/A</v>
      </c>
      <c r="F85" s="7" t="e">
        <v>#N/A</v>
      </c>
      <c r="H85" s="7">
        <v>0.99999786931267498</v>
      </c>
      <c r="I85" s="7">
        <v>6.1818703599607842E-3</v>
      </c>
      <c r="J85" s="7" t="e">
        <v>#N/A</v>
      </c>
      <c r="K85" s="7" t="e">
        <v>#N/A</v>
      </c>
      <c r="M85">
        <v>78</v>
      </c>
      <c r="O85" s="7">
        <f t="shared" ca="1" si="14"/>
        <v>0.75614705635713031</v>
      </c>
      <c r="P85" s="7">
        <f t="shared" ca="1" si="15"/>
        <v>0.2704575657732699</v>
      </c>
      <c r="Q85" s="7">
        <f t="shared" ca="1" si="16"/>
        <v>-1.9125467504455262E-2</v>
      </c>
      <c r="R85" s="7">
        <f t="shared" ca="1" si="17"/>
        <v>-0.46419192299514034</v>
      </c>
      <c r="S85" s="7">
        <f t="shared" ca="1" si="18"/>
        <v>0.99914958442621027</v>
      </c>
      <c r="T85" s="7">
        <f t="shared" ca="1" si="19"/>
        <v>0.11673362764235237</v>
      </c>
      <c r="U85" s="7">
        <f t="shared" ca="1" si="20"/>
        <v>1200.7498319412964</v>
      </c>
      <c r="W85" s="7">
        <f t="shared" ca="1" si="21"/>
        <v>2.4736879394340727</v>
      </c>
      <c r="X85" s="7">
        <f t="shared" ca="1" si="22"/>
        <v>-7.3796466534948577E-2</v>
      </c>
      <c r="Y85" s="7">
        <f t="shared" ca="1" si="23"/>
        <v>1.3600110671737602E-3</v>
      </c>
      <c r="Z85" s="7">
        <f t="shared" ca="1" si="24"/>
        <v>-2.7068544990638337</v>
      </c>
      <c r="AA85" s="7">
        <f t="shared" ca="1" si="25"/>
        <v>0.99999997338683799</v>
      </c>
      <c r="AB85" s="7">
        <f t="shared" ca="1" si="26"/>
        <v>3.389370878380272E-4</v>
      </c>
      <c r="AC85" s="7">
        <f t="shared" ca="1" si="27"/>
        <v>517.99187048235342</v>
      </c>
    </row>
    <row r="86" spans="2:29" x14ac:dyDescent="0.35">
      <c r="C86" s="7">
        <v>208683.6180035572</v>
      </c>
      <c r="D86" s="7">
        <v>13</v>
      </c>
      <c r="E86" s="7" t="e">
        <v>#N/A</v>
      </c>
      <c r="F86" s="7" t="e">
        <v>#N/A</v>
      </c>
      <c r="H86" s="7">
        <v>28472754.633250605</v>
      </c>
      <c r="I86" s="7">
        <v>182</v>
      </c>
      <c r="J86" s="7" t="e">
        <v>#N/A</v>
      </c>
      <c r="K86" s="7" t="e">
        <v>#N/A</v>
      </c>
      <c r="M86">
        <v>79</v>
      </c>
      <c r="O86" s="7">
        <f t="shared" ca="1" si="14"/>
        <v>0.77289964095425234</v>
      </c>
      <c r="P86" s="7">
        <f t="shared" ca="1" si="15"/>
        <v>0.26549870408565768</v>
      </c>
      <c r="Q86" s="7">
        <f t="shared" ca="1" si="16"/>
        <v>-1.8728073863648147E-2</v>
      </c>
      <c r="R86" s="7">
        <f t="shared" ca="1" si="17"/>
        <v>-0.47656643792535647</v>
      </c>
      <c r="S86" s="7">
        <f t="shared" ca="1" si="18"/>
        <v>0.99913581751463754</v>
      </c>
      <c r="T86" s="7">
        <f t="shared" ca="1" si="19"/>
        <v>0.11817541679779212</v>
      </c>
      <c r="U86" s="7">
        <f t="shared" ca="1" si="20"/>
        <v>1227.1197491541297</v>
      </c>
      <c r="W86" s="7">
        <f t="shared" ca="1" si="21"/>
        <v>2.4695300140076024</v>
      </c>
      <c r="X86" s="7">
        <f t="shared" ca="1" si="22"/>
        <v>-7.3444294066327034E-2</v>
      </c>
      <c r="Y86" s="7">
        <f t="shared" ca="1" si="23"/>
        <v>1.3501497040696757E-3</v>
      </c>
      <c r="Z86" s="7">
        <f t="shared" ca="1" si="24"/>
        <v>-2.6906327974312174</v>
      </c>
      <c r="AA86" s="7">
        <f t="shared" ca="1" si="25"/>
        <v>0.99999997542392338</v>
      </c>
      <c r="AB86" s="7">
        <f t="shared" ca="1" si="26"/>
        <v>3.2202035666067241E-4</v>
      </c>
      <c r="AC86" s="7">
        <f t="shared" ca="1" si="27"/>
        <v>502.11252240594644</v>
      </c>
    </row>
    <row r="87" spans="2:29" x14ac:dyDescent="0.35">
      <c r="C87" s="7">
        <v>53.678943862020603</v>
      </c>
      <c r="D87" s="7">
        <v>1.1146479007827898E-3</v>
      </c>
      <c r="E87" s="7" t="e">
        <v>#N/A</v>
      </c>
      <c r="F87" s="7" t="e">
        <v>#N/A</v>
      </c>
      <c r="H87" s="7">
        <v>3264.3034704318861</v>
      </c>
      <c r="I87" s="7">
        <v>6.9552248488198264E-3</v>
      </c>
      <c r="J87" s="7" t="e">
        <v>#N/A</v>
      </c>
      <c r="K87" s="7" t="e">
        <v>#N/A</v>
      </c>
      <c r="M87">
        <v>80</v>
      </c>
      <c r="O87" s="7">
        <f t="shared" ca="1" si="14"/>
        <v>0.78950168603338711</v>
      </c>
      <c r="P87" s="7">
        <f t="shared" ca="1" si="15"/>
        <v>0.26062143947992689</v>
      </c>
      <c r="Q87" s="7">
        <f t="shared" ca="1" si="16"/>
        <v>-1.833991768625776E-2</v>
      </c>
      <c r="R87" s="7">
        <f t="shared" ca="1" si="17"/>
        <v>-0.48895427393104729</v>
      </c>
      <c r="S87" s="7">
        <f t="shared" ca="1" si="18"/>
        <v>0.99912238570417877</v>
      </c>
      <c r="T87" s="7">
        <f t="shared" ca="1" si="19"/>
        <v>0.1195889953794293</v>
      </c>
      <c r="U87" s="7">
        <f t="shared" ca="1" si="20"/>
        <v>1253.6842240547737</v>
      </c>
      <c r="W87" s="7">
        <f t="shared" ca="1" si="21"/>
        <v>2.4654214008047886</v>
      </c>
      <c r="X87" s="7">
        <f t="shared" ca="1" si="22"/>
        <v>-7.3097042912896898E-2</v>
      </c>
      <c r="Y87" s="7">
        <f t="shared" ca="1" si="23"/>
        <v>1.3404449865593942E-3</v>
      </c>
      <c r="Z87" s="7">
        <f t="shared" ca="1" si="24"/>
        <v>-2.6745655292672814</v>
      </c>
      <c r="AA87" s="7">
        <f t="shared" ca="1" si="25"/>
        <v>0.99999997730873169</v>
      </c>
      <c r="AB87" s="7">
        <f t="shared" ca="1" si="26"/>
        <v>3.0591232195065069E-4</v>
      </c>
      <c r="AC87" s="7">
        <f t="shared" ca="1" si="27"/>
        <v>486.65049346471227</v>
      </c>
    </row>
    <row r="88" spans="2:29" x14ac:dyDescent="0.35">
      <c r="B88">
        <v>17</v>
      </c>
      <c r="C88" s="7">
        <f t="array" ref="C88:F92">LINEST('single component linest'!$S$3:INDEX('single component linest'!$S$3:$S$204,'two component linest'!B88+1),'single component linest'!$R$3:INDEX('single component linest'!$R$3:$R$204,'two component linest'!B88+1)^{1,2,3}, TRUE, TRUE)</f>
        <v>-5.7835857272461683E-2</v>
      </c>
      <c r="D88" s="7">
        <v>0.63212617583587738</v>
      </c>
      <c r="E88" s="7">
        <v>-0.16048001843992413</v>
      </c>
      <c r="F88" s="7">
        <v>6.4533850488341926E-3</v>
      </c>
      <c r="H88" s="7">
        <f t="array" ref="H88:K92">LINEST(INDEX('single component linest'!$S$3:$S$203,'two component linest'!B88):'single component linest'!$S$203,(INDEX('single component linest'!$R$3:$R$203,'two component linest'!B88):'single component linest'!$R$203)^{1,2,3}, TRUE, TRUE)</f>
        <v>2.4337553069046555E-3</v>
      </c>
      <c r="I88" s="7">
        <v>-0.10897643525200189</v>
      </c>
      <c r="J88" s="7">
        <v>2.8506954324951259</v>
      </c>
      <c r="K88" s="7">
        <v>-4.0264517757351435</v>
      </c>
      <c r="M88">
        <v>81</v>
      </c>
      <c r="O88" s="7">
        <f t="shared" ca="1" si="14"/>
        <v>0.80595221610075907</v>
      </c>
      <c r="P88" s="7">
        <f t="shared" ca="1" si="15"/>
        <v>0.25582461367224441</v>
      </c>
      <c r="Q88" s="7">
        <f t="shared" ca="1" si="16"/>
        <v>-1.796076495650167E-2</v>
      </c>
      <c r="R88" s="7">
        <f t="shared" ca="1" si="17"/>
        <v>-0.50135155184337599</v>
      </c>
      <c r="S88" s="7">
        <f t="shared" ca="1" si="18"/>
        <v>0.99910928839029489</v>
      </c>
      <c r="T88" s="7">
        <f t="shared" ca="1" si="19"/>
        <v>0.12097473576537951</v>
      </c>
      <c r="U88" s="7">
        <f t="shared" ca="1" si="20"/>
        <v>1280.4418214770606</v>
      </c>
      <c r="W88" s="7">
        <f t="shared" ca="1" si="21"/>
        <v>2.4613611046407016</v>
      </c>
      <c r="X88" s="7">
        <f t="shared" ca="1" si="22"/>
        <v>-7.2754603166629503E-2</v>
      </c>
      <c r="Y88" s="7">
        <f t="shared" ca="1" si="23"/>
        <v>1.3308931396075736E-3</v>
      </c>
      <c r="Z88" s="7">
        <f t="shared" ca="1" si="24"/>
        <v>-2.6586500042699033</v>
      </c>
      <c r="AA88" s="7">
        <f t="shared" ca="1" si="25"/>
        <v>0.99999997905255966</v>
      </c>
      <c r="AB88" s="7">
        <f t="shared" ca="1" si="26"/>
        <v>2.9057434321182006E-4</v>
      </c>
      <c r="AC88" s="7">
        <f t="shared" ca="1" si="27"/>
        <v>471.59524773283488</v>
      </c>
    </row>
    <row r="89" spans="2:29" x14ac:dyDescent="0.35">
      <c r="C89" s="7">
        <v>1.431860573816976E-3</v>
      </c>
      <c r="D89" s="7">
        <v>9.222112553518378E-3</v>
      </c>
      <c r="E89" s="7">
        <v>1.6624057154250631E-2</v>
      </c>
      <c r="F89" s="7">
        <v>9.0277423697390172E-3</v>
      </c>
      <c r="H89" s="7">
        <v>2.3333095607908362E-5</v>
      </c>
      <c r="I89" s="7">
        <v>6.5536372715401425E-4</v>
      </c>
      <c r="J89" s="7">
        <v>5.8451964065426715E-3</v>
      </c>
      <c r="K89" s="7">
        <v>1.640179792733425E-2</v>
      </c>
      <c r="M89">
        <v>82</v>
      </c>
      <c r="O89" s="7">
        <f t="shared" ca="1" si="14"/>
        <v>0.82225043798681074</v>
      </c>
      <c r="P89" s="7">
        <f t="shared" ca="1" si="15"/>
        <v>0.25110705581476517</v>
      </c>
      <c r="Q89" s="7">
        <f t="shared" ca="1" si="16"/>
        <v>-1.7590386798309487E-2</v>
      </c>
      <c r="R89" s="7">
        <f t="shared" ca="1" si="17"/>
        <v>-0.51375454902318385</v>
      </c>
      <c r="S89" s="7">
        <f t="shared" ca="1" si="18"/>
        <v>0.99909652453051401</v>
      </c>
      <c r="T89" s="7">
        <f t="shared" ca="1" si="19"/>
        <v>0.1223330156994847</v>
      </c>
      <c r="U89" s="7">
        <f t="shared" ca="1" si="20"/>
        <v>1307.3911412950099</v>
      </c>
      <c r="W89" s="7">
        <f t="shared" ca="1" si="21"/>
        <v>2.4573481559445196</v>
      </c>
      <c r="X89" s="7">
        <f t="shared" ca="1" si="22"/>
        <v>-7.2416868072539511E-2</v>
      </c>
      <c r="Y89" s="7">
        <f t="shared" ca="1" si="23"/>
        <v>1.3214905044523528E-3</v>
      </c>
      <c r="Z89" s="7">
        <f t="shared" ca="1" si="24"/>
        <v>-2.6428835888395654</v>
      </c>
      <c r="AA89" s="7">
        <f t="shared" ca="1" si="25"/>
        <v>0.99999998066585849</v>
      </c>
      <c r="AB89" s="7">
        <f t="shared" ca="1" si="26"/>
        <v>2.7596970762434875E-4</v>
      </c>
      <c r="AC89" s="7">
        <f t="shared" ca="1" si="27"/>
        <v>456.93656887253809</v>
      </c>
    </row>
    <row r="90" spans="2:29" x14ac:dyDescent="0.35">
      <c r="C90" s="7">
        <v>0.99998076579658113</v>
      </c>
      <c r="D90" s="7">
        <v>9.1973603384597358E-3</v>
      </c>
      <c r="E90" s="7" t="e">
        <v>#N/A</v>
      </c>
      <c r="F90" s="7" t="e">
        <v>#N/A</v>
      </c>
      <c r="H90" s="7">
        <v>0.99999786375331667</v>
      </c>
      <c r="I90" s="7">
        <v>6.1073011212916615E-3</v>
      </c>
      <c r="J90" s="7" t="e">
        <v>#N/A</v>
      </c>
      <c r="K90" s="7" t="e">
        <v>#N/A</v>
      </c>
      <c r="M90">
        <v>83</v>
      </c>
      <c r="O90" s="7">
        <f t="shared" ca="1" si="14"/>
        <v>0.83839572836532295</v>
      </c>
      <c r="P90" s="7">
        <f t="shared" ca="1" si="15"/>
        <v>0.24646758581872033</v>
      </c>
      <c r="Q90" s="7">
        <f t="shared" ca="1" si="16"/>
        <v>-1.7228559510101906E-2</v>
      </c>
      <c r="R90" s="7">
        <f t="shared" ca="1" si="17"/>
        <v>-0.52615969452226619</v>
      </c>
      <c r="S90" s="7">
        <f t="shared" ca="1" si="18"/>
        <v>0.99908409268051868</v>
      </c>
      <c r="T90" s="7">
        <f t="shared" ca="1" si="19"/>
        <v>0.12366421720228882</v>
      </c>
      <c r="U90" s="7">
        <f t="shared" ca="1" si="20"/>
        <v>1334.5308171210754</v>
      </c>
      <c r="W90" s="7">
        <f t="shared" ca="1" si="21"/>
        <v>2.4533816101193793</v>
      </c>
      <c r="X90" s="7">
        <f t="shared" ca="1" si="22"/>
        <v>-7.2083733931490632E-2</v>
      </c>
      <c r="Y90" s="7">
        <f t="shared" ca="1" si="23"/>
        <v>1.3122335346156403E-3</v>
      </c>
      <c r="Z90" s="7">
        <f t="shared" ca="1" si="24"/>
        <v>-2.6272637053769929</v>
      </c>
      <c r="AA90" s="7">
        <f t="shared" ca="1" si="25"/>
        <v>0.99999998215829899</v>
      </c>
      <c r="AB90" s="7">
        <f t="shared" ca="1" si="26"/>
        <v>2.6206352755313138E-4</v>
      </c>
      <c r="AC90" s="7">
        <f t="shared" ca="1" si="27"/>
        <v>442.66454714142935</v>
      </c>
    </row>
    <row r="91" spans="2:29" x14ac:dyDescent="0.35">
      <c r="C91" s="7">
        <v>242618.67286259224</v>
      </c>
      <c r="D91" s="7">
        <v>14</v>
      </c>
      <c r="E91" s="7" t="e">
        <v>#N/A</v>
      </c>
      <c r="F91" s="7" t="e">
        <v>#N/A</v>
      </c>
      <c r="H91" s="7">
        <v>28242620.534386579</v>
      </c>
      <c r="I91" s="7">
        <v>181</v>
      </c>
      <c r="J91" s="7" t="e">
        <v>#N/A</v>
      </c>
      <c r="K91" s="7" t="e">
        <v>#N/A</v>
      </c>
      <c r="M91">
        <v>84</v>
      </c>
      <c r="O91" s="7">
        <f t="shared" ca="1" si="14"/>
        <v>0.8543876220486919</v>
      </c>
      <c r="P91" s="7">
        <f t="shared" ca="1" si="15"/>
        <v>0.24190501734949335</v>
      </c>
      <c r="Q91" s="7">
        <f t="shared" ca="1" si="16"/>
        <v>-1.6875064577598593E-2</v>
      </c>
      <c r="R91" s="7">
        <f t="shared" ca="1" si="17"/>
        <v>-0.53856356431454877</v>
      </c>
      <c r="S91" s="7">
        <f t="shared" ca="1" si="18"/>
        <v>0.99907199102803623</v>
      </c>
      <c r="T91" s="7">
        <f t="shared" ca="1" si="19"/>
        <v>0.12496872558145032</v>
      </c>
      <c r="U91" s="7">
        <f t="shared" ca="1" si="20"/>
        <v>1361.8595150660694</v>
      </c>
      <c r="W91" s="7">
        <f t="shared" ca="1" si="21"/>
        <v>2.449460546902257</v>
      </c>
      <c r="X91" s="7">
        <f t="shared" ca="1" si="22"/>
        <v>-7.1755100005030728E-2</v>
      </c>
      <c r="Y91" s="7">
        <f t="shared" ca="1" si="23"/>
        <v>1.3031187920326216E-3</v>
      </c>
      <c r="Z91" s="7">
        <f t="shared" ca="1" si="24"/>
        <v>-2.6117878315016529</v>
      </c>
      <c r="AA91" s="7">
        <f t="shared" ca="1" si="25"/>
        <v>0.99999998353883035</v>
      </c>
      <c r="AB91" s="7">
        <f t="shared" ca="1" si="26"/>
        <v>2.4882264376327391E-4</v>
      </c>
      <c r="AC91" s="7">
        <f t="shared" ca="1" si="27"/>
        <v>428.76956706509378</v>
      </c>
    </row>
    <row r="92" spans="2:29" x14ac:dyDescent="0.35">
      <c r="C92" s="7">
        <v>61.570386683714339</v>
      </c>
      <c r="D92" s="7">
        <v>1.1842801207366104E-3</v>
      </c>
      <c r="E92" s="7" t="e">
        <v>#N/A</v>
      </c>
      <c r="F92" s="7" t="e">
        <v>#N/A</v>
      </c>
      <c r="H92" s="7">
        <v>3160.2752691995356</v>
      </c>
      <c r="I92" s="7">
        <v>6.7511419844895997E-3</v>
      </c>
      <c r="J92" s="7" t="e">
        <v>#N/A</v>
      </c>
      <c r="K92" s="7" t="e">
        <v>#N/A</v>
      </c>
      <c r="M92">
        <v>85</v>
      </c>
      <c r="O92" s="7">
        <f t="shared" ca="1" si="14"/>
        <v>0.870225801011134</v>
      </c>
      <c r="P92" s="7">
        <f t="shared" ca="1" si="15"/>
        <v>0.23741816052285372</v>
      </c>
      <c r="Q92" s="7">
        <f t="shared" ca="1" si="16"/>
        <v>-1.6529688667603112E-2</v>
      </c>
      <c r="R92" s="7">
        <f t="shared" ca="1" si="17"/>
        <v>-0.55096287660539023</v>
      </c>
      <c r="S92" s="7">
        <f t="shared" ca="1" si="18"/>
        <v>0.99906021742462947</v>
      </c>
      <c r="T92" s="7">
        <f t="shared" ca="1" si="19"/>
        <v>0.12624692853326505</v>
      </c>
      <c r="U92" s="7">
        <f t="shared" ca="1" si="20"/>
        <v>1389.3759325573301</v>
      </c>
      <c r="W92" s="7">
        <f t="shared" ca="1" si="21"/>
        <v>2.4455840697240703</v>
      </c>
      <c r="X92" s="7">
        <f t="shared" ca="1" si="22"/>
        <v>-7.1430868422172861E-2</v>
      </c>
      <c r="Y92" s="7">
        <f t="shared" ca="1" si="23"/>
        <v>1.2941429432947414E-3</v>
      </c>
      <c r="Z92" s="7">
        <f t="shared" ca="1" si="24"/>
        <v>-2.5964534991948431</v>
      </c>
      <c r="AA92" s="7">
        <f t="shared" ca="1" si="25"/>
        <v>0.99999998481573538</v>
      </c>
      <c r="AB92" s="7">
        <f t="shared" ca="1" si="26"/>
        <v>2.3621553401863778E-4</v>
      </c>
      <c r="AC92" s="7">
        <f t="shared" ca="1" si="27"/>
        <v>415.2422957339852</v>
      </c>
    </row>
    <row r="93" spans="2:29" x14ac:dyDescent="0.35">
      <c r="B93">
        <v>18</v>
      </c>
      <c r="C93" s="7">
        <f t="array" ref="C93:F97">LINEST('single component linest'!$S$3:INDEX('single component linest'!$S$3:$S$204,'two component linest'!B93+1),'single component linest'!$R$3:INDEX('single component linest'!$R$3:$R$204,'two component linest'!B93+1)^{1,2,3}, TRUE, TRUE)</f>
        <v>-5.8251512870098693E-2</v>
      </c>
      <c r="D93" s="7">
        <v>0.63442227049931732</v>
      </c>
      <c r="E93" s="7">
        <v>-0.16357806415389228</v>
      </c>
      <c r="F93" s="7">
        <v>6.8665508494611949E-3</v>
      </c>
      <c r="H93" s="7">
        <f t="array" ref="H93:K97">LINEST(INDEX('single component linest'!$S$3:$S$203,'two component linest'!B93):'single component linest'!$S$203,(INDEX('single component linest'!$R$3:$R$203,'two component linest'!B93):'single component linest'!$R$203)^{1,2,3}, TRUE, TRUE)</f>
        <v>2.4159011449760011E-3</v>
      </c>
      <c r="I93" s="7">
        <v>-0.10843796516164562</v>
      </c>
      <c r="J93" s="7">
        <v>2.8454940932639259</v>
      </c>
      <c r="K93" s="7">
        <v>-4.0105010142562456</v>
      </c>
      <c r="M93">
        <v>86</v>
      </c>
      <c r="O93" s="7">
        <f t="shared" ca="1" si="14"/>
        <v>0.88591008409493555</v>
      </c>
      <c r="P93" s="7">
        <f t="shared" ca="1" si="15"/>
        <v>0.23300582432886685</v>
      </c>
      <c r="Q93" s="7">
        <f t="shared" ca="1" si="16"/>
        <v>-1.6192223605370506E-2</v>
      </c>
      <c r="R93" s="7">
        <f t="shared" ca="1" si="17"/>
        <v>-0.56335448722653769</v>
      </c>
      <c r="S93" s="7">
        <f t="shared" ca="1" si="18"/>
        <v>0.99904876941549803</v>
      </c>
      <c r="T93" s="7">
        <f t="shared" ca="1" si="19"/>
        <v>0.12749921532767533</v>
      </c>
      <c r="U93" s="7">
        <f t="shared" ca="1" si="20"/>
        <v>1417.0787972119047</v>
      </c>
      <c r="W93" s="7">
        <f t="shared" ca="1" si="21"/>
        <v>2.4417513050798569</v>
      </c>
      <c r="X93" s="7">
        <f t="shared" ca="1" si="22"/>
        <v>-7.1110944088867908E-2</v>
      </c>
      <c r="Y93" s="7">
        <f t="shared" ca="1" si="23"/>
        <v>1.2853027560244216E-3</v>
      </c>
      <c r="Z93" s="7">
        <f t="shared" ca="1" si="24"/>
        <v>-2.5812582939097037</v>
      </c>
      <c r="AA93" s="7">
        <f t="shared" ca="1" si="25"/>
        <v>0.9999999859966815</v>
      </c>
      <c r="AB93" s="7">
        <f t="shared" ca="1" si="26"/>
        <v>2.2421222681332948E-4</v>
      </c>
      <c r="AC93" s="7">
        <f t="shared" ca="1" si="27"/>
        <v>402.07367168656896</v>
      </c>
    </row>
    <row r="94" spans="2:29" x14ac:dyDescent="0.35">
      <c r="C94" s="7">
        <v>1.2608177028326862E-3</v>
      </c>
      <c r="D94" s="7">
        <v>8.3752412199183997E-3</v>
      </c>
      <c r="E94" s="7">
        <v>1.5641029162099845E-2</v>
      </c>
      <c r="F94" s="7">
        <v>8.834336963337892E-3</v>
      </c>
      <c r="H94" s="7">
        <v>2.3783182945283735E-5</v>
      </c>
      <c r="I94" s="7">
        <v>6.7169021943714485E-4</v>
      </c>
      <c r="J94" s="7">
        <v>6.0333768666392647E-3</v>
      </c>
      <c r="K94" s="7">
        <v>1.7086037708277373E-2</v>
      </c>
      <c r="M94">
        <v>87</v>
      </c>
      <c r="O94" s="7">
        <f t="shared" ca="1" si="14"/>
        <v>0.90144041735697467</v>
      </c>
      <c r="P94" s="7">
        <f t="shared" ca="1" si="15"/>
        <v>0.22866681880774778</v>
      </c>
      <c r="Q94" s="7">
        <f t="shared" ca="1" si="16"/>
        <v>-1.5862466337868253E-2</v>
      </c>
      <c r="R94" s="7">
        <f t="shared" ca="1" si="17"/>
        <v>-0.57573538512130717</v>
      </c>
      <c r="S94" s="7">
        <f t="shared" ca="1" si="18"/>
        <v>0.99903764426738584</v>
      </c>
      <c r="T94" s="7">
        <f t="shared" ca="1" si="19"/>
        <v>0.12872597606975916</v>
      </c>
      <c r="U94" s="7">
        <f t="shared" ca="1" si="20"/>
        <v>1444.9668657617237</v>
      </c>
      <c r="W94" s="7">
        <f t="shared" ca="1" si="21"/>
        <v>2.4379614019021512</v>
      </c>
      <c r="X94" s="7">
        <f t="shared" ca="1" si="22"/>
        <v>-7.0795234599508858E-2</v>
      </c>
      <c r="Y94" s="7">
        <f t="shared" ca="1" si="23"/>
        <v>1.276595095360142E-3</v>
      </c>
      <c r="Z94" s="7">
        <f t="shared" ca="1" si="24"/>
        <v>-2.5661998536232371</v>
      </c>
      <c r="AA94" s="7">
        <f t="shared" ca="1" si="25"/>
        <v>0.9999999870887667</v>
      </c>
      <c r="AB94" s="7">
        <f t="shared" ca="1" si="26"/>
        <v>2.127842198890662E-4</v>
      </c>
      <c r="AC94" s="7">
        <f t="shared" ca="1" si="27"/>
        <v>389.25489434340261</v>
      </c>
    </row>
    <row r="95" spans="2:29" x14ac:dyDescent="0.35">
      <c r="C95" s="7">
        <v>0.99998255159990701</v>
      </c>
      <c r="D95" s="7">
        <v>9.0221254168534378E-3</v>
      </c>
      <c r="E95" s="7" t="e">
        <v>#N/A</v>
      </c>
      <c r="F95" s="7" t="e">
        <v>#N/A</v>
      </c>
      <c r="H95" s="7">
        <v>0.99999788568672165</v>
      </c>
      <c r="I95" s="7">
        <v>5.9958153372089212E-3</v>
      </c>
      <c r="J95" s="7" t="e">
        <v>#N/A</v>
      </c>
      <c r="K95" s="7" t="e">
        <v>#N/A</v>
      </c>
      <c r="M95">
        <v>88</v>
      </c>
      <c r="O95" s="7">
        <f t="shared" ca="1" si="14"/>
        <v>0.9168168650162839</v>
      </c>
      <c r="P95" s="7">
        <f t="shared" ca="1" si="15"/>
        <v>0.22439995699963666</v>
      </c>
      <c r="Q95" s="7">
        <f t="shared" ca="1" si="16"/>
        <v>-1.5540218884963482E-2</v>
      </c>
      <c r="R95" s="7">
        <f t="shared" ca="1" si="17"/>
        <v>-0.58810268792606646</v>
      </c>
      <c r="S95" s="7">
        <f t="shared" ca="1" si="18"/>
        <v>0.99902683899469558</v>
      </c>
      <c r="T95" s="7">
        <f t="shared" ca="1" si="19"/>
        <v>0.12992760103135209</v>
      </c>
      <c r="U95" s="7">
        <f t="shared" ca="1" si="20"/>
        <v>1473.0389230279397</v>
      </c>
      <c r="W95" s="7">
        <f t="shared" ca="1" si="21"/>
        <v>2.4342135309441648</v>
      </c>
      <c r="X95" s="7">
        <f t="shared" ca="1" si="22"/>
        <v>-7.048365015093648E-2</v>
      </c>
      <c r="Y95" s="7">
        <f t="shared" ca="1" si="23"/>
        <v>1.2680169205623757E-3</v>
      </c>
      <c r="Z95" s="7">
        <f t="shared" ca="1" si="24"/>
        <v>-2.5512758678598586</v>
      </c>
      <c r="AA95" s="7">
        <f t="shared" ca="1" si="25"/>
        <v>0.99999998809856305</v>
      </c>
      <c r="AB95" s="7">
        <f t="shared" ca="1" si="26"/>
        <v>2.0190440330621065E-4</v>
      </c>
      <c r="AC95" s="7">
        <f t="shared" ca="1" si="27"/>
        <v>376.77741395928768</v>
      </c>
    </row>
    <row r="96" spans="2:29" x14ac:dyDescent="0.35">
      <c r="C96" s="7">
        <v>286554.22453442781</v>
      </c>
      <c r="D96" s="7">
        <v>15</v>
      </c>
      <c r="E96" s="7" t="e">
        <v>#N/A</v>
      </c>
      <c r="F96" s="7" t="e">
        <v>#N/A</v>
      </c>
      <c r="H96" s="7">
        <v>28377948.411445528</v>
      </c>
      <c r="I96" s="7">
        <v>180</v>
      </c>
      <c r="J96" s="7" t="e">
        <v>#N/A</v>
      </c>
      <c r="K96" s="7" t="e">
        <v>#N/A</v>
      </c>
      <c r="M96">
        <v>89</v>
      </c>
      <c r="O96" s="7">
        <f t="shared" ca="1" si="14"/>
        <v>0.93203960096516547</v>
      </c>
      <c r="P96" s="7">
        <f t="shared" ca="1" si="15"/>
        <v>0.22020405668842827</v>
      </c>
      <c r="Q96" s="7">
        <f t="shared" ca="1" si="16"/>
        <v>-1.5225288280339993E-2</v>
      </c>
      <c r="R96" s="7">
        <f t="shared" ca="1" si="17"/>
        <v>-0.60045363765044701</v>
      </c>
      <c r="S96" s="7">
        <f t="shared" ca="1" si="18"/>
        <v>0.99901635038390335</v>
      </c>
      <c r="T96" s="7">
        <f t="shared" ca="1" si="19"/>
        <v>0.13110448004689304</v>
      </c>
      <c r="U96" s="7">
        <f t="shared" ca="1" si="20"/>
        <v>1501.2937809417469</v>
      </c>
      <c r="W96" s="7">
        <f t="shared" ca="1" si="21"/>
        <v>2.4305068841748994</v>
      </c>
      <c r="X96" s="7">
        <f t="shared" ca="1" si="22"/>
        <v>-7.0176103459043293E-2</v>
      </c>
      <c r="Y96" s="7">
        <f t="shared" ca="1" si="23"/>
        <v>1.2595652817404262E-3</v>
      </c>
      <c r="Z96" s="7">
        <f t="shared" ca="1" si="24"/>
        <v>-2.5364840766977608</v>
      </c>
      <c r="AA96" s="7">
        <f t="shared" ca="1" si="25"/>
        <v>0.99999998903215603</v>
      </c>
      <c r="AB96" s="7">
        <f t="shared" ca="1" si="26"/>
        <v>1.9154698681002363E-4</v>
      </c>
      <c r="AC96" s="7">
        <f t="shared" ca="1" si="27"/>
        <v>364.63292206293011</v>
      </c>
    </row>
    <row r="97" spans="2:29" x14ac:dyDescent="0.35">
      <c r="C97" s="7">
        <v>69.97546450615684</v>
      </c>
      <c r="D97" s="7">
        <v>1.2209812055614922E-3</v>
      </c>
      <c r="E97" s="7" t="e">
        <v>#N/A</v>
      </c>
      <c r="F97" s="7" t="e">
        <v>#N/A</v>
      </c>
      <c r="H97" s="7">
        <v>3060.5448420361995</v>
      </c>
      <c r="I97" s="7">
        <v>6.470964280423752E-3</v>
      </c>
      <c r="J97" s="7" t="e">
        <v>#N/A</v>
      </c>
      <c r="K97" s="7" t="e">
        <v>#N/A</v>
      </c>
      <c r="M97">
        <v>90</v>
      </c>
      <c r="O97" s="7">
        <f t="shared" ca="1" si="14"/>
        <v>0.94710890080896348</v>
      </c>
      <c r="P97" s="7">
        <f t="shared" ca="1" si="15"/>
        <v>0.216077941958011</v>
      </c>
      <c r="Q97" s="7">
        <f t="shared" ca="1" si="16"/>
        <v>-1.4917486503736366E-2</v>
      </c>
      <c r="R97" s="7">
        <f t="shared" ca="1" si="17"/>
        <v>-0.61278559645979946</v>
      </c>
      <c r="S97" s="7">
        <f t="shared" ca="1" si="18"/>
        <v>0.99900617501636713</v>
      </c>
      <c r="T97" s="7">
        <f t="shared" ca="1" si="19"/>
        <v>0.13225700196819204</v>
      </c>
      <c r="U97" s="7">
        <f t="shared" ca="1" si="20"/>
        <v>1529.7302776092097</v>
      </c>
      <c r="W97" s="7">
        <f t="shared" ca="1" si="21"/>
        <v>2.4268406741824586</v>
      </c>
      <c r="X97" s="7">
        <f t="shared" ca="1" si="22"/>
        <v>-6.9872509677596603E-2</v>
      </c>
      <c r="Y97" s="7">
        <f t="shared" ca="1" si="23"/>
        <v>1.2512373166873407E-3</v>
      </c>
      <c r="Z97" s="7">
        <f t="shared" ca="1" si="24"/>
        <v>-2.5218222697456527</v>
      </c>
      <c r="AA97" s="7">
        <f t="shared" ca="1" si="25"/>
        <v>0.99999998989518135</v>
      </c>
      <c r="AB97" s="7">
        <f t="shared" ca="1" si="26"/>
        <v>1.8168743122183578E-4</v>
      </c>
      <c r="AC97" s="7">
        <f t="shared" ca="1" si="27"/>
        <v>352.8133423556331</v>
      </c>
    </row>
    <row r="98" spans="2:29" x14ac:dyDescent="0.35">
      <c r="B98">
        <v>19</v>
      </c>
      <c r="C98" s="7">
        <f t="array" ref="C98:F102">LINEST('single component linest'!$S$3:INDEX('single component linest'!$S$3:$S$204,'two component linest'!B98+1),'single component linest'!$R$3:INDEX('single component linest'!$R$3:$R$204,'two component linest'!B98+1)^{1,2,3}, TRUE, TRUE)</f>
        <v>-5.845208328968543E-2</v>
      </c>
      <c r="D98" s="7">
        <v>0.63556263270348434</v>
      </c>
      <c r="E98" s="7">
        <v>-0.16516760540168782</v>
      </c>
      <c r="F98" s="7">
        <v>7.0981908713187991E-3</v>
      </c>
      <c r="H98" s="7">
        <f t="array" ref="H98:K102">LINEST(INDEX('single component linest'!$S$3:$S$203,'two component linest'!B98):'single component linest'!$S$203,(INDEX('single component linest'!$R$3:$R$203,'two component linest'!B98):'single component linest'!$R$203)^{1,2,3}, TRUE, TRUE)</f>
        <v>2.3957293399496839E-3</v>
      </c>
      <c r="I98" s="7">
        <v>-0.10782690404864882</v>
      </c>
      <c r="J98" s="7">
        <v>2.8395579968264157</v>
      </c>
      <c r="K98" s="7">
        <v>-3.992160853317964</v>
      </c>
      <c r="M98">
        <v>91</v>
      </c>
      <c r="O98" s="7">
        <f t="shared" ca="1" si="14"/>
        <v>0.96202513440198323</v>
      </c>
      <c r="P98" s="7">
        <f t="shared" ca="1" si="15"/>
        <v>0.21202044457757946</v>
      </c>
      <c r="Q98" s="7">
        <f t="shared" ca="1" si="16"/>
        <v>-1.4616630405905082E-2</v>
      </c>
      <c r="R98" s="7">
        <f t="shared" ca="1" si="17"/>
        <v>-0.62509604256185636</v>
      </c>
      <c r="S98" s="7">
        <f t="shared" ca="1" si="18"/>
        <v>0.9989963092896148</v>
      </c>
      <c r="T98" s="7">
        <f t="shared" ca="1" si="19"/>
        <v>0.13338555417315287</v>
      </c>
      <c r="U98" s="7">
        <f t="shared" ca="1" si="20"/>
        <v>1558.3472764177295</v>
      </c>
      <c r="W98" s="7">
        <f t="shared" ca="1" si="21"/>
        <v>2.4232141335913293</v>
      </c>
      <c r="X98" s="7">
        <f t="shared" ca="1" si="22"/>
        <v>-6.9572786319679766E-2</v>
      </c>
      <c r="Y98" s="7">
        <f t="shared" ca="1" si="23"/>
        <v>1.243030247831457E-3</v>
      </c>
      <c r="Z98" s="7">
        <f t="shared" ca="1" si="24"/>
        <v>-2.5072882851158993</v>
      </c>
      <c r="AA98" s="7">
        <f t="shared" ca="1" si="25"/>
        <v>0.99999999069285928</v>
      </c>
      <c r="AB98" s="7">
        <f t="shared" ca="1" si="26"/>
        <v>1.7230238365115803E-4</v>
      </c>
      <c r="AC98" s="7">
        <f t="shared" ca="1" si="27"/>
        <v>341.31082204249469</v>
      </c>
    </row>
    <row r="99" spans="2:29" x14ac:dyDescent="0.35">
      <c r="C99" s="7">
        <v>1.1076834853678025E-3</v>
      </c>
      <c r="D99" s="7">
        <v>7.5768610685651291E-3</v>
      </c>
      <c r="E99" s="7">
        <v>1.4630625379951964E-2</v>
      </c>
      <c r="F99" s="7">
        <v>8.571372620134762E-3</v>
      </c>
      <c r="H99" s="7">
        <v>2.4097499321539749E-5</v>
      </c>
      <c r="I99" s="7">
        <v>6.8421335252114024E-4</v>
      </c>
      <c r="J99" s="7">
        <v>6.1880798048574766E-3</v>
      </c>
      <c r="K99" s="7">
        <v>1.7679752912683581E-2</v>
      </c>
      <c r="M99">
        <v>92</v>
      </c>
      <c r="O99" s="7">
        <f t="shared" ca="1" si="14"/>
        <v>0.97678875884865868</v>
      </c>
      <c r="P99" s="7">
        <f t="shared" ca="1" si="15"/>
        <v>0.20803040523132549</v>
      </c>
      <c r="Q99" s="7">
        <f t="shared" ca="1" si="16"/>
        <v>-1.4322541627533094E-2</v>
      </c>
      <c r="R99" s="7">
        <f t="shared" ca="1" si="17"/>
        <v>-0.63738256619871692</v>
      </c>
      <c r="S99" s="7">
        <f t="shared" ca="1" si="18"/>
        <v>0.99898674943720012</v>
      </c>
      <c r="T99" s="7">
        <f t="shared" ca="1" si="19"/>
        <v>0.13449052212397397</v>
      </c>
      <c r="U99" s="7">
        <f t="shared" ca="1" si="20"/>
        <v>1587.1436651819604</v>
      </c>
      <c r="W99" s="7">
        <f t="shared" ca="1" si="21"/>
        <v>2.4196265144918501</v>
      </c>
      <c r="X99" s="7">
        <f t="shared" ca="1" si="22"/>
        <v>-6.9276853181539311E-2</v>
      </c>
      <c r="Y99" s="7">
        <f t="shared" ca="1" si="23"/>
        <v>1.2349413792965864E-3</v>
      </c>
      <c r="Z99" s="7">
        <f t="shared" ca="1" si="24"/>
        <v>-2.49288000838941</v>
      </c>
      <c r="AA99" s="7">
        <f t="shared" ca="1" si="25"/>
        <v>0.99999999143002416</v>
      </c>
      <c r="AB99" s="7">
        <f t="shared" ca="1" si="26"/>
        <v>1.6336961629626705E-4</v>
      </c>
      <c r="AC99" s="7">
        <f t="shared" ca="1" si="27"/>
        <v>330.11772357136101</v>
      </c>
    </row>
    <row r="100" spans="2:29" x14ac:dyDescent="0.35">
      <c r="C100" s="7">
        <v>0.99998437980556232</v>
      </c>
      <c r="D100" s="7">
        <v>8.775553809801313E-3</v>
      </c>
      <c r="E100" s="7" t="e">
        <v>#N/A</v>
      </c>
      <c r="F100" s="7" t="e">
        <v>#N/A</v>
      </c>
      <c r="H100" s="7">
        <v>0.99999793089588451</v>
      </c>
      <c r="I100" s="7">
        <v>5.854182385325161E-3</v>
      </c>
      <c r="J100" s="7" t="e">
        <v>#N/A</v>
      </c>
      <c r="K100" s="7" t="e">
        <v>#N/A</v>
      </c>
      <c r="M100">
        <v>93</v>
      </c>
      <c r="O100" s="7">
        <f t="shared" ca="1" si="14"/>
        <v>0.99140031194142952</v>
      </c>
      <c r="P100" s="7">
        <f t="shared" ca="1" si="15"/>
        <v>0.20410667460640025</v>
      </c>
      <c r="Q100" s="7">
        <f t="shared" ca="1" si="16"/>
        <v>-1.4035046513212563E-2</v>
      </c>
      <c r="R100" s="7">
        <f t="shared" ca="1" si="17"/>
        <v>-0.64964286574537145</v>
      </c>
      <c r="S100" s="7">
        <f t="shared" ca="1" si="18"/>
        <v>0.99897749154720472</v>
      </c>
      <c r="T100" s="7">
        <f t="shared" ca="1" si="19"/>
        <v>0.13557228897068552</v>
      </c>
      <c r="U100" s="7">
        <f t="shared" ca="1" si="20"/>
        <v>1616.1183553270907</v>
      </c>
      <c r="W100" s="7">
        <f t="shared" ca="1" si="21"/>
        <v>2.4160770878821523</v>
      </c>
      <c r="X100" s="7">
        <f t="shared" ca="1" si="22"/>
        <v>-6.8984632268793714E-2</v>
      </c>
      <c r="Y100" s="7">
        <f t="shared" ca="1" si="23"/>
        <v>1.2269680940674304E-3</v>
      </c>
      <c r="Z100" s="7">
        <f t="shared" ca="1" si="24"/>
        <v>-2.4785953715758384</v>
      </c>
      <c r="AA100" s="7">
        <f t="shared" ca="1" si="25"/>
        <v>0.99999999211115531</v>
      </c>
      <c r="AB100" s="7">
        <f t="shared" ca="1" si="26"/>
        <v>1.5486796862318312E-4</v>
      </c>
      <c r="AC100" s="7">
        <f t="shared" ca="1" si="27"/>
        <v>319.22661675644116</v>
      </c>
    </row>
    <row r="101" spans="2:29" x14ac:dyDescent="0.35">
      <c r="C101" s="7">
        <v>341433.0114069354</v>
      </c>
      <c r="D101" s="7">
        <v>16</v>
      </c>
      <c r="E101" s="7" t="e">
        <v>#N/A</v>
      </c>
      <c r="F101" s="7" t="e">
        <v>#N/A</v>
      </c>
      <c r="H101" s="7">
        <v>28836897.458194736</v>
      </c>
      <c r="I101" s="7">
        <v>179</v>
      </c>
      <c r="J101" s="7" t="e">
        <v>#N/A</v>
      </c>
      <c r="K101" s="7" t="e">
        <v>#N/A</v>
      </c>
      <c r="M101">
        <v>94</v>
      </c>
      <c r="O101" s="7">
        <f t="shared" ca="1" si="14"/>
        <v>1.0058604060082612</v>
      </c>
      <c r="P101" s="7">
        <f t="shared" ca="1" si="15"/>
        <v>0.20024811435185774</v>
      </c>
      <c r="Q101" s="7">
        <f t="shared" ca="1" si="16"/>
        <v>-1.3753976021420155E-2</v>
      </c>
      <c r="R101" s="7">
        <f t="shared" ca="1" si="17"/>
        <v>-0.66187474391477874</v>
      </c>
      <c r="S101" s="7">
        <f t="shared" ca="1" si="18"/>
        <v>0.99896853157946652</v>
      </c>
      <c r="T101" s="7">
        <f t="shared" ca="1" si="19"/>
        <v>0.13663123519622714</v>
      </c>
      <c r="U101" s="7">
        <f t="shared" ca="1" si="20"/>
        <v>1645.2702811075458</v>
      </c>
      <c r="W101" s="7">
        <f t="shared" ca="1" si="21"/>
        <v>2.4125651431245965</v>
      </c>
      <c r="X101" s="7">
        <f t="shared" ca="1" si="22"/>
        <v>-6.8696047725107109E-2</v>
      </c>
      <c r="Y101" s="7">
        <f t="shared" ca="1" si="23"/>
        <v>1.2191078512610953E-3</v>
      </c>
      <c r="Z101" s="7">
        <f t="shared" ca="1" si="24"/>
        <v>-2.4644323520798599</v>
      </c>
      <c r="AA101" s="7">
        <f t="shared" ca="1" si="25"/>
        <v>0.99999999274040219</v>
      </c>
      <c r="AB101" s="7">
        <f t="shared" ca="1" si="26"/>
        <v>1.467772927413607E-4</v>
      </c>
      <c r="AC101" s="7">
        <f t="shared" ca="1" si="27"/>
        <v>308.63027126501402</v>
      </c>
    </row>
    <row r="102" spans="2:29" x14ac:dyDescent="0.35">
      <c r="C102" s="7">
        <v>78.881621669179623</v>
      </c>
      <c r="D102" s="7">
        <v>1.2321655146994937E-3</v>
      </c>
      <c r="E102" s="7" t="e">
        <v>#N/A</v>
      </c>
      <c r="F102" s="7" t="e">
        <v>#N/A</v>
      </c>
      <c r="H102" s="7">
        <v>2964.8469893522656</v>
      </c>
      <c r="I102" s="7">
        <v>6.1345898007166E-3</v>
      </c>
      <c r="J102" s="7" t="e">
        <v>#N/A</v>
      </c>
      <c r="K102" s="7" t="e">
        <v>#N/A</v>
      </c>
      <c r="M102">
        <v>95</v>
      </c>
      <c r="O102" s="7">
        <f t="shared" ca="1" si="14"/>
        <v>1.0201697221446935</v>
      </c>
      <c r="P102" s="7">
        <f t="shared" ca="1" si="15"/>
        <v>0.19645359792017933</v>
      </c>
      <c r="Q102" s="7">
        <f t="shared" ca="1" si="16"/>
        <v>-1.3479165631349104E-2</v>
      </c>
      <c r="R102" s="7">
        <f t="shared" ca="1" si="17"/>
        <v>-0.67407610406971852</v>
      </c>
      <c r="S102" s="7">
        <f t="shared" ca="1" si="18"/>
        <v>0.99895986538160719</v>
      </c>
      <c r="T102" s="7">
        <f t="shared" ca="1" si="19"/>
        <v>0.13766773829959777</v>
      </c>
      <c r="U102" s="7">
        <f t="shared" ca="1" si="20"/>
        <v>1674.598398859285</v>
      </c>
      <c r="W102" s="7">
        <f t="shared" ca="1" si="21"/>
        <v>2.4090899874144012</v>
      </c>
      <c r="X102" s="7">
        <f t="shared" ca="1" si="22"/>
        <v>-6.8411025763076963E-2</v>
      </c>
      <c r="Y102" s="7">
        <f t="shared" ca="1" si="23"/>
        <v>1.2113581834957887E-3</v>
      </c>
      <c r="Z102" s="7">
        <f t="shared" ca="1" si="24"/>
        <v>-2.4503889716662024</v>
      </c>
      <c r="AA102" s="7">
        <f t="shared" ca="1" si="25"/>
        <v>0.99999999332160916</v>
      </c>
      <c r="AB102" s="7">
        <f t="shared" ca="1" si="26"/>
        <v>1.390784017746593E-4</v>
      </c>
      <c r="AC102" s="7">
        <f t="shared" ca="1" si="27"/>
        <v>298.32164944706329</v>
      </c>
    </row>
    <row r="103" spans="2:29" x14ac:dyDescent="0.35">
      <c r="B103">
        <v>20</v>
      </c>
      <c r="C103" s="7">
        <f t="array" ref="C103:F107">LINEST('single component linest'!$S$3:INDEX('single component linest'!$S$3:$S$204,'two component linest'!B103+1),'single component linest'!$R$3:INDEX('single component linest'!$R$3:$R$204,'two component linest'!B103+1)^{1,2,3}, TRUE, TRUE)</f>
        <v>-5.846495138623397E-2</v>
      </c>
      <c r="D103" s="7">
        <v>0.63563783425440779</v>
      </c>
      <c r="E103" s="7">
        <v>-0.16527574019379795</v>
      </c>
      <c r="F103" s="7">
        <v>7.1152895994495147E-3</v>
      </c>
      <c r="H103" s="7">
        <f t="array" ref="H103:K107">LINEST(INDEX('single component linest'!$S$3:$S$203,'two component linest'!B103):'single component linest'!$S$203,(INDEX('single component linest'!$R$3:$R$203,'two component linest'!B103):'single component linest'!$R$203)^{1,2,3}, TRUE, TRUE)</f>
        <v>2.3738331990397665E-3</v>
      </c>
      <c r="I103" s="7">
        <v>-0.10716075482020858</v>
      </c>
      <c r="J103" s="7">
        <v>2.8330511544716517</v>
      </c>
      <c r="K103" s="7">
        <v>-3.9719127759263162</v>
      </c>
      <c r="M103">
        <v>96</v>
      </c>
      <c r="O103" s="7">
        <f t="shared" ca="1" si="14"/>
        <v>1.0343290048066347</v>
      </c>
      <c r="P103" s="7">
        <f t="shared" ca="1" si="15"/>
        <v>0.19272201130197408</v>
      </c>
      <c r="Q103" s="7">
        <f t="shared" ca="1" si="16"/>
        <v>-1.3210455247332957E-2</v>
      </c>
      <c r="R103" s="7">
        <f t="shared" ca="1" si="17"/>
        <v>-0.68624494664057245</v>
      </c>
      <c r="S103" s="7">
        <f t="shared" ca="1" si="18"/>
        <v>0.9989514887039298</v>
      </c>
      <c r="T103" s="7">
        <f t="shared" ca="1" si="19"/>
        <v>0.13868217251386736</v>
      </c>
      <c r="U103" s="7">
        <f t="shared" ca="1" si="20"/>
        <v>1704.1016862839494</v>
      </c>
      <c r="W103" s="7">
        <f t="shared" ca="1" si="21"/>
        <v>2.4056509452629906</v>
      </c>
      <c r="X103" s="7">
        <f t="shared" ca="1" si="22"/>
        <v>-6.8129494597486157E-2</v>
      </c>
      <c r="Y103" s="7">
        <f t="shared" ca="1" si="23"/>
        <v>1.2037166943590864E-3</v>
      </c>
      <c r="Z103" s="7">
        <f t="shared" ca="1" si="24"/>
        <v>-2.4364632954364436</v>
      </c>
      <c r="AA103" s="7">
        <f t="shared" ca="1" si="25"/>
        <v>0.99999999385833849</v>
      </c>
      <c r="AB103" s="7">
        <f t="shared" ca="1" si="26"/>
        <v>1.3175302106437824E-4</v>
      </c>
      <c r="AC103" s="7">
        <f t="shared" ca="1" si="27"/>
        <v>288.29389948899211</v>
      </c>
    </row>
    <row r="104" spans="2:29" x14ac:dyDescent="0.35">
      <c r="C104" s="7">
        <v>9.7601925566269962E-4</v>
      </c>
      <c r="D104" s="7">
        <v>6.864963320069738E-3</v>
      </c>
      <c r="E104" s="7">
        <v>1.3681839855395232E-2</v>
      </c>
      <c r="F104" s="7">
        <v>8.294155976198675E-3</v>
      </c>
      <c r="H104" s="7">
        <v>2.4292299427333324E-5</v>
      </c>
      <c r="I104" s="7">
        <v>6.9333846740576334E-4</v>
      </c>
      <c r="J104" s="7">
        <v>6.3123123519008085E-3</v>
      </c>
      <c r="K104" s="7">
        <v>1.8189054303856214E-2</v>
      </c>
      <c r="M104">
        <v>97</v>
      </c>
      <c r="O104" s="7">
        <f t="shared" ca="1" si="14"/>
        <v>1.0483390567418185</v>
      </c>
      <c r="P104" s="7">
        <f t="shared" ca="1" si="15"/>
        <v>0.18905225366352069</v>
      </c>
      <c r="Q104" s="7">
        <f t="shared" ca="1" si="16"/>
        <v>-1.2947689101509126E-2</v>
      </c>
      <c r="R104" s="7">
        <f t="shared" ca="1" si="17"/>
        <v>-0.69837936564849823</v>
      </c>
      <c r="S104" s="7">
        <f t="shared" ca="1" si="18"/>
        <v>0.99894339721325476</v>
      </c>
      <c r="T104" s="7">
        <f t="shared" ca="1" si="19"/>
        <v>0.13967490855613696</v>
      </c>
      <c r="U104" s="7">
        <f t="shared" ca="1" si="20"/>
        <v>1733.7791417632468</v>
      </c>
      <c r="W104" s="7">
        <f t="shared" ca="1" si="21"/>
        <v>2.4022473579960533</v>
      </c>
      <c r="X104" s="7">
        <f t="shared" ca="1" si="22"/>
        <v>-6.7851384380862786E-2</v>
      </c>
      <c r="Y104" s="7">
        <f t="shared" ca="1" si="23"/>
        <v>1.1961810559723682E-3</v>
      </c>
      <c r="Z104" s="7">
        <f t="shared" ca="1" si="24"/>
        <v>-2.4226534308190146</v>
      </c>
      <c r="AA104" s="7">
        <f t="shared" ca="1" si="25"/>
        <v>0.99999999435389098</v>
      </c>
      <c r="AB104" s="7">
        <f t="shared" ca="1" si="26"/>
        <v>1.2478374204682286E-4</v>
      </c>
      <c r="AC104" s="7">
        <f t="shared" ca="1" si="27"/>
        <v>278.54034887376463</v>
      </c>
    </row>
    <row r="105" spans="2:29" x14ac:dyDescent="0.35">
      <c r="C105" s="7">
        <v>0.99998604146645043</v>
      </c>
      <c r="D105" s="7">
        <v>8.5137427486147253E-3</v>
      </c>
      <c r="E105" s="7" t="e">
        <v>#N/A</v>
      </c>
      <c r="F105" s="7" t="e">
        <v>#N/A</v>
      </c>
      <c r="H105" s="7">
        <v>0.9999979944298335</v>
      </c>
      <c r="I105" s="7">
        <v>5.6894795888341619E-3</v>
      </c>
      <c r="J105" s="7" t="e">
        <v>#N/A</v>
      </c>
      <c r="K105" s="7" t="e">
        <v>#N/A</v>
      </c>
      <c r="M105">
        <v>98</v>
      </c>
      <c r="O105" s="7">
        <f t="shared" ca="1" si="14"/>
        <v>1.0622007342390078</v>
      </c>
      <c r="P105" s="7">
        <f t="shared" ca="1" si="15"/>
        <v>0.18544323789600922</v>
      </c>
      <c r="Q105" s="7">
        <f t="shared" ca="1" si="16"/>
        <v>-1.2690715655290306E-2</v>
      </c>
      <c r="R105" s="7">
        <f t="shared" ca="1" si="17"/>
        <v>-0.71047754533262886</v>
      </c>
      <c r="S105" s="7">
        <f t="shared" ca="1" si="18"/>
        <v>0.99893558650575731</v>
      </c>
      <c r="T105" s="7">
        <f t="shared" ca="1" si="19"/>
        <v>0.14064631340673772</v>
      </c>
      <c r="U105" s="7">
        <f t="shared" ca="1" si="20"/>
        <v>1763.6297837020627</v>
      </c>
      <c r="W105" s="7">
        <f t="shared" ca="1" si="21"/>
        <v>2.3988785832631168</v>
      </c>
      <c r="X105" s="7">
        <f t="shared" ca="1" si="22"/>
        <v>-6.7576627141033213E-2</v>
      </c>
      <c r="Y105" s="7">
        <f t="shared" ca="1" si="23"/>
        <v>1.188749006641241E-3</v>
      </c>
      <c r="Z105" s="7">
        <f t="shared" ca="1" si="24"/>
        <v>-2.4089575265620913</v>
      </c>
      <c r="AA105" s="7">
        <f t="shared" ca="1" si="25"/>
        <v>0.99999999481132529</v>
      </c>
      <c r="AB105" s="7">
        <f t="shared" ca="1" si="26"/>
        <v>1.1815397862881028E-4</v>
      </c>
      <c r="AC105" s="7">
        <f t="shared" ca="1" si="27"/>
        <v>269.05449813095663</v>
      </c>
    </row>
    <row r="106" spans="2:29" x14ac:dyDescent="0.35">
      <c r="C106" s="7">
        <v>405958.65949537494</v>
      </c>
      <c r="D106" s="7">
        <v>17</v>
      </c>
      <c r="E106" s="7" t="e">
        <v>#N/A</v>
      </c>
      <c r="F106" s="7" t="e">
        <v>#N/A</v>
      </c>
      <c r="H106" s="7">
        <v>29584212.673625696</v>
      </c>
      <c r="I106" s="7">
        <v>178</v>
      </c>
      <c r="J106" s="7" t="e">
        <v>#N/A</v>
      </c>
      <c r="K106" s="7" t="e">
        <v>#N/A</v>
      </c>
      <c r="M106">
        <v>99</v>
      </c>
      <c r="O106" s="7">
        <f t="shared" ca="1" si="14"/>
        <v>1.0759149426757439</v>
      </c>
      <c r="P106" s="7">
        <f t="shared" ca="1" si="15"/>
        <v>0.18189389108450574</v>
      </c>
      <c r="Q106" s="7">
        <f t="shared" ca="1" si="16"/>
        <v>-1.2439387500135294E-2</v>
      </c>
      <c r="R106" s="7">
        <f t="shared" ca="1" si="17"/>
        <v>-0.72253775688054311</v>
      </c>
      <c r="S106" s="7">
        <f t="shared" ca="1" si="18"/>
        <v>0.99892805211886715</v>
      </c>
      <c r="T106" s="7">
        <f t="shared" ca="1" si="19"/>
        <v>0.14159675011519976</v>
      </c>
      <c r="U106" s="7">
        <f t="shared" ca="1" si="20"/>
        <v>1793.6526498988117</v>
      </c>
      <c r="W106" s="7">
        <f t="shared" ca="1" si="21"/>
        <v>2.39554399456267</v>
      </c>
      <c r="X106" s="7">
        <f t="shared" ca="1" si="22"/>
        <v>-6.7305156720946488E-2</v>
      </c>
      <c r="Y106" s="7">
        <f t="shared" ca="1" si="23"/>
        <v>1.1814183485978924E-3</v>
      </c>
      <c r="Z106" s="7">
        <f t="shared" ca="1" si="24"/>
        <v>-2.3953737717475341</v>
      </c>
      <c r="AA106" s="7">
        <f t="shared" ca="1" si="25"/>
        <v>0.99999999523347649</v>
      </c>
      <c r="AB106" s="7">
        <f t="shared" ca="1" si="26"/>
        <v>1.1184792594025316E-4</v>
      </c>
      <c r="AC106" s="7">
        <f t="shared" ca="1" si="27"/>
        <v>259.83001486122481</v>
      </c>
    </row>
    <row r="107" spans="2:29" x14ac:dyDescent="0.35">
      <c r="C107" s="7">
        <v>88.276297835579527</v>
      </c>
      <c r="D107" s="7">
        <v>1.2322248650230268E-3</v>
      </c>
      <c r="E107" s="7" t="e">
        <v>#N/A</v>
      </c>
      <c r="F107" s="7" t="e">
        <v>#N/A</v>
      </c>
      <c r="H107" s="7">
        <v>2872.9386899740853</v>
      </c>
      <c r="I107" s="7">
        <v>5.7618916825333769E-3</v>
      </c>
      <c r="J107" s="7" t="e">
        <v>#N/A</v>
      </c>
      <c r="K107" s="7" t="e">
        <v>#N/A</v>
      </c>
      <c r="M107">
        <v>100</v>
      </c>
      <c r="O107" s="7">
        <f t="shared" ca="1" si="14"/>
        <v>1.0894826323459303</v>
      </c>
      <c r="P107" s="7">
        <f t="shared" ca="1" si="15"/>
        <v>0.17840315490408803</v>
      </c>
      <c r="Q107" s="7">
        <f t="shared" ca="1" si="16"/>
        <v>-1.219356125805364E-2</v>
      </c>
      <c r="R107" s="7">
        <f t="shared" ca="1" si="17"/>
        <v>-0.73455835525955138</v>
      </c>
      <c r="S107" s="7">
        <f t="shared" ca="1" si="18"/>
        <v>0.9989207895422878</v>
      </c>
      <c r="T107" s="7">
        <f t="shared" ca="1" si="19"/>
        <v>0.14252657763073484</v>
      </c>
      <c r="U107" s="7">
        <f t="shared" ca="1" si="20"/>
        <v>1823.8467969417102</v>
      </c>
      <c r="W107" s="7">
        <f t="shared" ca="1" si="21"/>
        <v>2.3922429807805314</v>
      </c>
      <c r="X107" s="7">
        <f t="shared" ca="1" si="22"/>
        <v>-6.7036908720535748E-2</v>
      </c>
      <c r="Y107" s="7">
        <f t="shared" ca="1" si="23"/>
        <v>1.1741869458274758E-3</v>
      </c>
      <c r="Z107" s="7">
        <f t="shared" ca="1" si="24"/>
        <v>-2.3819003948182567</v>
      </c>
      <c r="AA107" s="7">
        <f t="shared" ca="1" si="25"/>
        <v>0.99999999562297126</v>
      </c>
      <c r="AB107" s="7">
        <f t="shared" ca="1" si="26"/>
        <v>1.0585052131600207E-4</v>
      </c>
      <c r="AC107" s="7">
        <f t="shared" ca="1" si="27"/>
        <v>250.86072802067716</v>
      </c>
    </row>
    <row r="108" spans="2:29" x14ac:dyDescent="0.35">
      <c r="B108">
        <v>21</v>
      </c>
      <c r="C108" s="7">
        <f t="array" ref="C108:F112">LINEST('single component linest'!$S$3:INDEX('single component linest'!$S$3:$S$204,'two component linest'!B108+1),'single component linest'!$R$3:INDEX('single component linest'!$R$3:$R$204,'two component linest'!B108+1)^{1,2,3}, TRUE, TRUE)</f>
        <v>-5.8314982227034226E-2</v>
      </c>
      <c r="D108" s="7">
        <v>0.63473808997808789</v>
      </c>
      <c r="E108" s="7">
        <v>-0.16394285088525384</v>
      </c>
      <c r="F108" s="7">
        <v>6.8879974589814985E-3</v>
      </c>
      <c r="H108" s="7">
        <f t="array" ref="H108:K112">LINEST(INDEX('single component linest'!$S$3:$S$203,'two component linest'!B108):'single component linest'!$S$203,(INDEX('single component linest'!$R$3:$R$203,'two component linest'!B108):'single component linest'!$R$203)^{1,2,3}, TRUE, TRUE)</f>
        <v>2.3506794208424811E-3</v>
      </c>
      <c r="I108" s="7">
        <v>-0.10645339528996785</v>
      </c>
      <c r="J108" s="7">
        <v>2.8261049526930742</v>
      </c>
      <c r="K108" s="7">
        <v>-3.9501478153145069</v>
      </c>
      <c r="M108">
        <v>101</v>
      </c>
      <c r="O108" s="7">
        <f t="shared" ca="1" si="14"/>
        <v>1.102904794550599</v>
      </c>
      <c r="P108" s="7">
        <f t="shared" ca="1" si="15"/>
        <v>0.17496998594981297</v>
      </c>
      <c r="Q108" s="7">
        <f t="shared" ca="1" si="16"/>
        <v>-1.1953097482213239E-2</v>
      </c>
      <c r="R108" s="7">
        <f t="shared" ca="1" si="17"/>
        <v>-0.74653777614802408</v>
      </c>
      <c r="S108" s="7">
        <f t="shared" ca="1" si="18"/>
        <v>0.99891379422819149</v>
      </c>
      <c r="T108" s="7">
        <f t="shared" ca="1" si="19"/>
        <v>0.14343615065510318</v>
      </c>
      <c r="U108" s="7">
        <f t="shared" ca="1" si="20"/>
        <v>1854.2112996296712</v>
      </c>
      <c r="W108" s="7">
        <f t="shared" ca="1" si="21"/>
        <v>2.3889749457413263</v>
      </c>
      <c r="X108" s="7">
        <f t="shared" ca="1" si="22"/>
        <v>-6.6771820440558627E-2</v>
      </c>
      <c r="Y108" s="7">
        <f t="shared" ca="1" si="23"/>
        <v>1.1670527219755985E-3</v>
      </c>
      <c r="Z108" s="7">
        <f t="shared" ca="1" si="24"/>
        <v>-2.3685356626205722</v>
      </c>
      <c r="AA108" s="7">
        <f t="shared" ca="1" si="25"/>
        <v>0.99999999598224454</v>
      </c>
      <c r="AB108" s="7">
        <f t="shared" ca="1" si="26"/>
        <v>1.0014740737719953E-4</v>
      </c>
      <c r="AC108" s="7">
        <f t="shared" ca="1" si="27"/>
        <v>242.14062245152206</v>
      </c>
    </row>
    <row r="109" spans="2:29" x14ac:dyDescent="0.35">
      <c r="C109" s="7">
        <v>8.6934849572373825E-4</v>
      </c>
      <c r="D109" s="7">
        <v>6.2793287765533484E-3</v>
      </c>
      <c r="E109" s="7">
        <v>1.2895891590675328E-2</v>
      </c>
      <c r="F109" s="7">
        <v>8.0724235213788069E-3</v>
      </c>
      <c r="H109" s="7">
        <v>2.4384568483681894E-5</v>
      </c>
      <c r="I109" s="7">
        <v>6.9950350033009634E-4</v>
      </c>
      <c r="J109" s="7">
        <v>6.4095061681667849E-3</v>
      </c>
      <c r="K109" s="7">
        <v>1.8621706004003841E-2</v>
      </c>
      <c r="M109">
        <v>102</v>
      </c>
      <c r="O109" s="7">
        <f t="shared" ca="1" si="14"/>
        <v>1.1161824579353758</v>
      </c>
      <c r="P109" s="7">
        <f t="shared" ca="1" si="15"/>
        <v>0.17159335600675565</v>
      </c>
      <c r="Q109" s="7">
        <f t="shared" ca="1" si="16"/>
        <v>-1.1717860557978519E-2</v>
      </c>
      <c r="R109" s="7">
        <f t="shared" ca="1" si="17"/>
        <v>-0.75847453296420841</v>
      </c>
      <c r="S109" s="7">
        <f t="shared" ca="1" si="18"/>
        <v>0.99890706160063836</v>
      </c>
      <c r="T109" s="7">
        <f t="shared" ca="1" si="19"/>
        <v>0.14432581951600279</v>
      </c>
      <c r="U109" s="7">
        <f t="shared" ca="1" si="20"/>
        <v>1884.7452504166167</v>
      </c>
      <c r="W109" s="7">
        <f t="shared" ca="1" si="21"/>
        <v>2.3857393077734863</v>
      </c>
      <c r="X109" s="7">
        <f t="shared" ca="1" si="22"/>
        <v>-6.6509830828405683E-2</v>
      </c>
      <c r="Y109" s="7">
        <f t="shared" ca="1" si="23"/>
        <v>1.1600136583351393E-3</v>
      </c>
      <c r="Z109" s="7">
        <f t="shared" ca="1" si="24"/>
        <v>-2.3552778794648401</v>
      </c>
      <c r="AA109" s="7">
        <f t="shared" ca="1" si="25"/>
        <v>0.99999999631355274</v>
      </c>
      <c r="AB109" s="7">
        <f t="shared" ca="1" si="26"/>
        <v>9.4724897094239453E-5</v>
      </c>
      <c r="AC109" s="7">
        <f t="shared" ca="1" si="27"/>
        <v>233.66383364620364</v>
      </c>
    </row>
    <row r="110" spans="2:29" x14ac:dyDescent="0.35">
      <c r="C110" s="7">
        <v>0.99998734081009533</v>
      </c>
      <c r="D110" s="7">
        <v>8.3082228440999918E-3</v>
      </c>
      <c r="E110" s="7" t="e">
        <v>#N/A</v>
      </c>
      <c r="F110" s="7" t="e">
        <v>#N/A</v>
      </c>
      <c r="H110" s="7">
        <v>0.99999807150881492</v>
      </c>
      <c r="I110" s="7">
        <v>5.5081250798768291E-3</v>
      </c>
      <c r="J110" s="7" t="e">
        <v>#N/A</v>
      </c>
      <c r="K110" s="7" t="e">
        <v>#N/A</v>
      </c>
      <c r="M110">
        <v>103</v>
      </c>
      <c r="O110" s="7">
        <f t="shared" ca="1" si="14"/>
        <v>1.1293166850598977</v>
      </c>
      <c r="P110" s="7">
        <f t="shared" ca="1" si="15"/>
        <v>0.16827225226568299</v>
      </c>
      <c r="Q110" s="7">
        <f t="shared" ca="1" si="16"/>
        <v>-1.1487718604653033E-2</v>
      </c>
      <c r="R110" s="7">
        <f t="shared" ca="1" si="17"/>
        <v>-0.77036721399107044</v>
      </c>
      <c r="S110" s="7">
        <f t="shared" ca="1" si="18"/>
        <v>0.99890058706427098</v>
      </c>
      <c r="T110" s="7">
        <f t="shared" ca="1" si="19"/>
        <v>0.14519593005916842</v>
      </c>
      <c r="U110" s="7">
        <f t="shared" ca="1" si="20"/>
        <v>1915.4477588780671</v>
      </c>
      <c r="W110" s="7">
        <f t="shared" ca="1" si="21"/>
        <v>2.3825354992884122</v>
      </c>
      <c r="X110" s="7">
        <f t="shared" ca="1" si="22"/>
        <v>-6.6250880425888184E-2</v>
      </c>
      <c r="Y110" s="7">
        <f t="shared" ca="1" si="23"/>
        <v>1.1530677919114553E-3</v>
      </c>
      <c r="Z110" s="7">
        <f t="shared" ca="1" si="24"/>
        <v>-2.3421253862086742</v>
      </c>
      <c r="AA110" s="7">
        <f t="shared" ca="1" si="25"/>
        <v>0.99999999661898742</v>
      </c>
      <c r="AB110" s="7">
        <f t="shared" ca="1" si="26"/>
        <v>8.9569940723284843E-5</v>
      </c>
      <c r="AC110" s="7">
        <f t="shared" ca="1" si="27"/>
        <v>225.42464273301181</v>
      </c>
    </row>
    <row r="111" spans="2:29" x14ac:dyDescent="0.35">
      <c r="C111" s="7">
        <v>473957.9775649255</v>
      </c>
      <c r="D111" s="7">
        <v>18</v>
      </c>
      <c r="E111" s="7" t="e">
        <v>#N/A</v>
      </c>
      <c r="F111" s="7" t="e">
        <v>#N/A</v>
      </c>
      <c r="H111" s="7">
        <v>30593806.53294158</v>
      </c>
      <c r="I111" s="7">
        <v>177</v>
      </c>
      <c r="J111" s="7" t="e">
        <v>#N/A</v>
      </c>
      <c r="K111" s="7" t="e">
        <v>#N/A</v>
      </c>
      <c r="M111">
        <v>104</v>
      </c>
      <c r="O111" s="7">
        <f t="shared" ca="1" si="14"/>
        <v>1.1423085691848698</v>
      </c>
      <c r="P111" s="7">
        <f t="shared" ca="1" si="15"/>
        <v>0.16500567748954897</v>
      </c>
      <c r="Q111" s="7">
        <f t="shared" ca="1" si="16"/>
        <v>-1.1262543378167946E-2</v>
      </c>
      <c r="R111" s="7">
        <f t="shared" ca="1" si="17"/>
        <v>-0.78221447959470858</v>
      </c>
      <c r="S111" s="7">
        <f t="shared" ca="1" si="18"/>
        <v>0.99889436601233006</v>
      </c>
      <c r="T111" s="7">
        <f t="shared" ca="1" si="19"/>
        <v>0.14604682355757684</v>
      </c>
      <c r="U111" s="7">
        <f t="shared" ca="1" si="20"/>
        <v>1946.3179511989172</v>
      </c>
      <c r="W111" s="7">
        <f t="shared" ca="1" si="21"/>
        <v>2.3793629663678675</v>
      </c>
      <c r="X111" s="7">
        <f t="shared" ca="1" si="22"/>
        <v>-6.5994911318486379E-2</v>
      </c>
      <c r="Y111" s="7">
        <f t="shared" ca="1" si="23"/>
        <v>1.1462132135507711E-3</v>
      </c>
      <c r="Z111" s="7">
        <f t="shared" ca="1" si="24"/>
        <v>-2.3290765593398866</v>
      </c>
      <c r="AA111" s="7">
        <f t="shared" ca="1" si="25"/>
        <v>0.9999999969004868</v>
      </c>
      <c r="AB111" s="7">
        <f t="shared" ca="1" si="26"/>
        <v>8.4670094487037959E-5</v>
      </c>
      <c r="AC111" s="7">
        <f t="shared" ca="1" si="27"/>
        <v>217.41747167187268</v>
      </c>
    </row>
    <row r="112" spans="2:29" x14ac:dyDescent="0.35">
      <c r="C112" s="7">
        <v>98.147076035045146</v>
      </c>
      <c r="D112" s="7">
        <v>1.2424782028900491E-3</v>
      </c>
      <c r="E112" s="7" t="e">
        <v>#N/A</v>
      </c>
      <c r="F112" s="7" t="e">
        <v>#N/A</v>
      </c>
      <c r="H112" s="7">
        <v>2784.5970470113007</v>
      </c>
      <c r="I112" s="7">
        <v>5.3700812155155582E-3</v>
      </c>
      <c r="J112" s="7" t="e">
        <v>#N/A</v>
      </c>
      <c r="K112" s="7" t="e">
        <v>#N/A</v>
      </c>
      <c r="M112">
        <v>105</v>
      </c>
      <c r="O112" s="7">
        <f t="shared" ca="1" si="14"/>
        <v>1.1551592312636458</v>
      </c>
      <c r="P112" s="7">
        <f t="shared" ca="1" si="15"/>
        <v>0.16179265013549377</v>
      </c>
      <c r="Q112" s="7">
        <f t="shared" ca="1" si="16"/>
        <v>-1.1042210174918247E-2</v>
      </c>
      <c r="R112" s="7">
        <f t="shared" ca="1" si="17"/>
        <v>-0.79401505953457896</v>
      </c>
      <c r="S112" s="7">
        <f t="shared" ca="1" si="18"/>
        <v>0.99888839383403272</v>
      </c>
      <c r="T112" s="7">
        <f t="shared" ca="1" si="19"/>
        <v>0.14687883663627729</v>
      </c>
      <c r="U112" s="7">
        <f t="shared" ca="1" si="20"/>
        <v>1977.3549696814168</v>
      </c>
      <c r="W112" s="7">
        <f t="shared" ca="1" si="21"/>
        <v>2.3762211683708867</v>
      </c>
      <c r="X112" s="7">
        <f t="shared" ca="1" si="22"/>
        <v>-6.5741867086928377E-2</v>
      </c>
      <c r="Y112" s="7">
        <f t="shared" ca="1" si="23"/>
        <v>1.1394480661539232E-3</v>
      </c>
      <c r="Z112" s="7">
        <f t="shared" ca="1" si="24"/>
        <v>-2.3161298101074999</v>
      </c>
      <c r="AA112" s="7">
        <f t="shared" ca="1" si="25"/>
        <v>0.99999999715984722</v>
      </c>
      <c r="AB112" s="7">
        <f t="shared" ca="1" si="26"/>
        <v>8.0013490940728061E-5</v>
      </c>
      <c r="AC112" s="7">
        <f t="shared" ca="1" si="27"/>
        <v>209.6368786496999</v>
      </c>
    </row>
    <row r="113" spans="2:29" x14ac:dyDescent="0.35">
      <c r="B113">
        <v>22</v>
      </c>
      <c r="C113" s="7">
        <f t="array" ref="C113:F117">LINEST('single component linest'!$S$3:INDEX('single component linest'!$S$3:$S$204,'two component linest'!B113+1),'single component linest'!$R$3:INDEX('single component linest'!$R$3:$R$204,'two component linest'!B113+1)^{1,2,3}, TRUE, TRUE)</f>
        <v>-5.8024561646923198E-2</v>
      </c>
      <c r="D113" s="7">
        <v>0.63295134738509562</v>
      </c>
      <c r="E113" s="7">
        <v>-0.16121925511889978</v>
      </c>
      <c r="F113" s="7">
        <v>6.3898246911739953E-3</v>
      </c>
      <c r="H113" s="7">
        <f t="array" ref="H113:K117">LINEST(INDEX('single component linest'!$S$3:$S$203,'two component linest'!B113):'single component linest'!$S$203,(INDEX('single component linest'!$R$3:$R$203,'two component linest'!B113):'single component linest'!$R$203)^{1,2,3}, TRUE, TRUE)</f>
        <v>2.3266360752129114E-3</v>
      </c>
      <c r="I113" s="7">
        <v>-0.10571586222675486</v>
      </c>
      <c r="J113" s="7">
        <v>2.8188250001477133</v>
      </c>
      <c r="K113" s="7">
        <v>-3.9271847053934539</v>
      </c>
      <c r="M113">
        <v>106</v>
      </c>
      <c r="O113" s="7">
        <f t="shared" ca="1" si="14"/>
        <v>1.1678698171257125</v>
      </c>
      <c r="P113" s="7">
        <f t="shared" ca="1" si="15"/>
        <v>0.15863220443667417</v>
      </c>
      <c r="Q113" s="7">
        <f t="shared" ca="1" si="16"/>
        <v>-1.0826597736920259E-2</v>
      </c>
      <c r="R113" s="7">
        <f t="shared" ca="1" si="17"/>
        <v>-0.80576775036296144</v>
      </c>
      <c r="S113" s="7">
        <f t="shared" ca="1" si="18"/>
        <v>0.99888266592135599</v>
      </c>
      <c r="T113" s="7">
        <f t="shared" ca="1" si="19"/>
        <v>0.1476923012114581</v>
      </c>
      <c r="U113" s="7">
        <f t="shared" ca="1" si="20"/>
        <v>2008.5579722723523</v>
      </c>
      <c r="W113" s="7">
        <f t="shared" ca="1" si="21"/>
        <v>2.373109577547051</v>
      </c>
      <c r="X113" s="7">
        <f t="shared" ca="1" si="22"/>
        <v>-6.5491692760008463E-2</v>
      </c>
      <c r="Y113" s="7">
        <f t="shared" ca="1" si="23"/>
        <v>1.1327705429451144E-3</v>
      </c>
      <c r="Z113" s="7">
        <f t="shared" ca="1" si="24"/>
        <v>-2.3032835836475498</v>
      </c>
      <c r="AA113" s="7">
        <f t="shared" ca="1" si="25"/>
        <v>0.99999999739873391</v>
      </c>
      <c r="AB113" s="7">
        <f t="shared" ca="1" si="26"/>
        <v>7.5588810879856298E-5</v>
      </c>
      <c r="AC113" s="7">
        <f t="shared" ca="1" si="27"/>
        <v>202.07755366531373</v>
      </c>
    </row>
    <row r="114" spans="2:29" x14ac:dyDescent="0.35">
      <c r="C114" s="7">
        <v>7.9072510635084744E-4</v>
      </c>
      <c r="D114" s="7">
        <v>5.8582272577756842E-3</v>
      </c>
      <c r="E114" s="7">
        <v>1.2379360673435945E-2</v>
      </c>
      <c r="F114" s="7">
        <v>7.9866268317256815E-3</v>
      </c>
      <c r="H114" s="7">
        <v>2.4390305307946634E-5</v>
      </c>
      <c r="I114" s="7">
        <v>7.0312931004971576E-4</v>
      </c>
      <c r="J114" s="7">
        <v>6.4830602203533143E-3</v>
      </c>
      <c r="K114" s="7">
        <v>1.8985803942867127E-2</v>
      </c>
      <c r="M114">
        <v>107</v>
      </c>
      <c r="O114" s="7">
        <f t="shared" ca="1" si="14"/>
        <v>1.1804414948406479</v>
      </c>
      <c r="P114" s="7">
        <f t="shared" ca="1" si="15"/>
        <v>0.15552339044782007</v>
      </c>
      <c r="Q114" s="7">
        <f t="shared" ca="1" si="16"/>
        <v>-1.0615588158433553E-2</v>
      </c>
      <c r="R114" s="7">
        <f t="shared" ca="1" si="17"/>
        <v>-0.8174714129117584</v>
      </c>
      <c r="S114" s="7">
        <f t="shared" ca="1" si="18"/>
        <v>0.99887717767526518</v>
      </c>
      <c r="T114" s="7">
        <f t="shared" ca="1" si="19"/>
        <v>0.14848754444250298</v>
      </c>
      <c r="U114" s="7">
        <f t="shared" ca="1" si="20"/>
        <v>2039.9261321085521</v>
      </c>
      <c r="W114" s="7">
        <f t="shared" ca="1" si="21"/>
        <v>2.3700276786641843</v>
      </c>
      <c r="X114" s="7">
        <f t="shared" ca="1" si="22"/>
        <v>-6.524433476925405E-2</v>
      </c>
      <c r="Y114" s="7">
        <f t="shared" ca="1" si="23"/>
        <v>1.1261788858108503E-3</v>
      </c>
      <c r="Z114" s="7">
        <f t="shared" ca="1" si="24"/>
        <v>-2.2905363581388443</v>
      </c>
      <c r="AA114" s="7">
        <f t="shared" ca="1" si="25"/>
        <v>0.99999999761868996</v>
      </c>
      <c r="AB114" s="7">
        <f t="shared" ca="1" si="26"/>
        <v>7.1385256741790664E-5</v>
      </c>
      <c r="AC114" s="7">
        <f t="shared" ca="1" si="27"/>
        <v>194.73431429451685</v>
      </c>
    </row>
    <row r="115" spans="2:29" x14ac:dyDescent="0.35">
      <c r="C115" s="7">
        <v>0.9999881013945523</v>
      </c>
      <c r="D115" s="7">
        <v>8.2423724141969246E-3</v>
      </c>
      <c r="E115" s="7" t="e">
        <v>#N/A</v>
      </c>
      <c r="F115" s="7" t="e">
        <v>#N/A</v>
      </c>
      <c r="H115" s="7">
        <v>0.99999815791885527</v>
      </c>
      <c r="I115" s="7">
        <v>5.3155664574047095E-3</v>
      </c>
      <c r="J115" s="7" t="e">
        <v>#N/A</v>
      </c>
      <c r="K115" s="7" t="e">
        <v>#N/A</v>
      </c>
      <c r="M115">
        <v>108</v>
      </c>
      <c r="O115" s="7">
        <f t="shared" ca="1" si="14"/>
        <v>1.1928754522515055</v>
      </c>
      <c r="P115" s="7">
        <f t="shared" ca="1" si="15"/>
        <v>0.15246527405812593</v>
      </c>
      <c r="Q115" s="7">
        <f t="shared" ca="1" si="16"/>
        <v>-1.0409066794168094E-2</v>
      </c>
      <c r="R115" s="7">
        <f t="shared" ca="1" si="17"/>
        <v>-0.82912496986430906</v>
      </c>
      <c r="S115" s="7">
        <f t="shared" ca="1" si="18"/>
        <v>0.99887192451141893</v>
      </c>
      <c r="T115" s="7">
        <f t="shared" ca="1" si="19"/>
        <v>0.14926488869586593</v>
      </c>
      <c r="U115" s="7">
        <f t="shared" ca="1" si="20"/>
        <v>2071.4586370798324</v>
      </c>
      <c r="W115" s="7">
        <f t="shared" ca="1" si="21"/>
        <v>2.3669749686474333</v>
      </c>
      <c r="X115" s="7">
        <f t="shared" ca="1" si="22"/>
        <v>-6.4999740905167747E-2</v>
      </c>
      <c r="Y115" s="7">
        <f t="shared" ca="1" si="23"/>
        <v>1.1196713837008062E-3</v>
      </c>
      <c r="Z115" s="7">
        <f t="shared" ca="1" si="24"/>
        <v>-2.277886643977141</v>
      </c>
      <c r="AA115" s="7">
        <f t="shared" ca="1" si="25"/>
        <v>0.99999999782114513</v>
      </c>
      <c r="AB115" s="7">
        <f t="shared" ca="1" si="26"/>
        <v>6.7392527389631201E-5</v>
      </c>
      <c r="AC115" s="7">
        <f t="shared" ca="1" si="27"/>
        <v>187.60210162646595</v>
      </c>
    </row>
    <row r="116" spans="2:29" x14ac:dyDescent="0.35">
      <c r="C116" s="7">
        <v>532268.92876929441</v>
      </c>
      <c r="D116" s="7">
        <v>19</v>
      </c>
      <c r="E116" s="7" t="e">
        <v>#N/A</v>
      </c>
      <c r="F116" s="7" t="e">
        <v>#N/A</v>
      </c>
      <c r="H116" s="7">
        <v>31847977.36207011</v>
      </c>
      <c r="I116" s="7">
        <v>176</v>
      </c>
      <c r="J116" s="7" t="e">
        <v>#N/A</v>
      </c>
      <c r="K116" s="7" t="e">
        <v>#N/A</v>
      </c>
      <c r="M116">
        <v>109</v>
      </c>
      <c r="O116" s="7">
        <f t="shared" ca="1" si="14"/>
        <v>1.2051728946672231</v>
      </c>
      <c r="P116" s="7">
        <f t="shared" ca="1" si="15"/>
        <v>0.14945693697478418</v>
      </c>
      <c r="Q116" s="7">
        <f t="shared" ca="1" si="16"/>
        <v>-1.0206922169176885E-2</v>
      </c>
      <c r="R116" s="7">
        <f t="shared" ca="1" si="17"/>
        <v>-0.84072740340962504</v>
      </c>
      <c r="S116" s="7">
        <f t="shared" ca="1" si="18"/>
        <v>0.99886690186539129</v>
      </c>
      <c r="T116" s="7">
        <f t="shared" ca="1" si="19"/>
        <v>0.15002465151971689</v>
      </c>
      <c r="U116" s="7">
        <f t="shared" ca="1" si="20"/>
        <v>2103.1546894086032</v>
      </c>
      <c r="W116" s="7">
        <f t="shared" ca="1" si="21"/>
        <v>2.3639509562297913</v>
      </c>
      <c r="X116" s="7">
        <f t="shared" ca="1" si="22"/>
        <v>-6.4757860275016232E-2</v>
      </c>
      <c r="Y116" s="7">
        <f t="shared" ca="1" si="23"/>
        <v>1.1132463710888431E-3</v>
      </c>
      <c r="Z116" s="7">
        <f t="shared" ca="1" si="24"/>
        <v>-2.2653329829694804</v>
      </c>
      <c r="AA116" s="7">
        <f t="shared" ca="1" si="25"/>
        <v>0.99999999800742501</v>
      </c>
      <c r="AB116" s="7">
        <f t="shared" ca="1" si="26"/>
        <v>6.3600794220884346E-5</v>
      </c>
      <c r="AC116" s="7">
        <f t="shared" ca="1" si="27"/>
        <v>180.67597636298433</v>
      </c>
    </row>
    <row r="117" spans="2:29" x14ac:dyDescent="0.35">
      <c r="C117" s="7">
        <v>108.48178841264053</v>
      </c>
      <c r="D117" s="7">
        <v>1.2907973572719744E-3</v>
      </c>
      <c r="E117" s="7" t="e">
        <v>#N/A</v>
      </c>
      <c r="F117" s="7" t="e">
        <v>#N/A</v>
      </c>
      <c r="H117" s="7">
        <v>2699.6173778114076</v>
      </c>
      <c r="I117" s="7">
        <v>4.9729234303031444E-3</v>
      </c>
      <c r="J117" s="7" t="e">
        <v>#N/A</v>
      </c>
      <c r="K117" s="7" t="e">
        <v>#N/A</v>
      </c>
      <c r="M117">
        <v>110</v>
      </c>
      <c r="O117" s="7">
        <f t="shared" ca="1" si="14"/>
        <v>1.2173350427046978</v>
      </c>
      <c r="P117" s="7">
        <f t="shared" ca="1" si="15"/>
        <v>0.14649747668011651</v>
      </c>
      <c r="Q117" s="7">
        <f t="shared" ca="1" si="16"/>
        <v>-1.0009045890511645E-2</v>
      </c>
      <c r="R117" s="7">
        <f t="shared" ca="1" si="17"/>
        <v>-0.85227775297729735</v>
      </c>
      <c r="S117" s="7">
        <f t="shared" ca="1" si="18"/>
        <v>0.99886210519743657</v>
      </c>
      <c r="T117" s="7">
        <f t="shared" ca="1" si="19"/>
        <v>0.15076714562835281</v>
      </c>
      <c r="U117" s="7">
        <f t="shared" ca="1" si="20"/>
        <v>2135.0135052453329</v>
      </c>
      <c r="W117" s="7">
        <f t="shared" ca="1" si="21"/>
        <v>2.3609551616127633</v>
      </c>
      <c r="X117" s="7">
        <f t="shared" ca="1" si="22"/>
        <v>-6.4518643262033951E-2</v>
      </c>
      <c r="Y117" s="7">
        <f t="shared" ca="1" si="23"/>
        <v>1.106902226489801E-3</v>
      </c>
      <c r="Z117" s="7">
        <f t="shared" ca="1" si="24"/>
        <v>-2.2528739475442858</v>
      </c>
      <c r="AA117" s="7">
        <f t="shared" ca="1" si="25"/>
        <v>0.99999999817875751</v>
      </c>
      <c r="AB117" s="7">
        <f t="shared" ca="1" si="26"/>
        <v>6.0000678508123975E-5</v>
      </c>
      <c r="AC117" s="7">
        <f t="shared" ca="1" si="27"/>
        <v>173.9511150729349</v>
      </c>
    </row>
    <row r="118" spans="2:29" x14ac:dyDescent="0.35">
      <c r="B118">
        <v>23</v>
      </c>
      <c r="C118" s="7">
        <f t="array" ref="C118:F122">LINEST('single component linest'!$S$3:INDEX('single component linest'!$S$3:$S$204,'two component linest'!B118+1),'single component linest'!$R$3:INDEX('single component linest'!$R$3:$R$204,'two component linest'!B118+1)^{1,2,3}, TRUE, TRUE)</f>
        <v>-5.7613707732728989E-2</v>
      </c>
      <c r="D118" s="7">
        <v>0.63036199272155535</v>
      </c>
      <c r="E118" s="7">
        <v>-0.15716243908647659</v>
      </c>
      <c r="F118" s="7">
        <v>5.5977007944894019E-3</v>
      </c>
      <c r="H118" s="7">
        <f t="array" ref="H118:K122">LINEST(INDEX('single component linest'!$S$3:$S$203,'two component linest'!B118):'single component linest'!$S$203,(INDEX('single component linest'!$R$3:$R$203,'two component linest'!B118):'single component linest'!$R$203)^{1,2,3}, TRUE, TRUE)</f>
        <v>2.3019940071982172E-3</v>
      </c>
      <c r="I118" s="7">
        <v>-0.10495695446944109</v>
      </c>
      <c r="J118" s="7">
        <v>2.811296435610882</v>
      </c>
      <c r="K118" s="7">
        <v>-3.9032841160183067</v>
      </c>
      <c r="M118">
        <v>111</v>
      </c>
      <c r="O118" s="7">
        <f t="shared" ca="1" si="14"/>
        <v>1.229363130271258</v>
      </c>
      <c r="P118" s="7">
        <f t="shared" ca="1" si="15"/>
        <v>0.14358600636508201</v>
      </c>
      <c r="Q118" s="7">
        <f t="shared" ca="1" si="16"/>
        <v>-9.8153325607064894E-3</v>
      </c>
      <c r="R118" s="7">
        <f t="shared" ca="1" si="17"/>
        <v>-0.8637751130504645</v>
      </c>
      <c r="S118" s="7">
        <f t="shared" ca="1" si="18"/>
        <v>0.99885752999683342</v>
      </c>
      <c r="T118" s="7">
        <f t="shared" ca="1" si="19"/>
        <v>0.1514926788955</v>
      </c>
      <c r="U118" s="7">
        <f t="shared" ca="1" si="20"/>
        <v>2167.0343142791526</v>
      </c>
      <c r="W118" s="7">
        <f t="shared" ca="1" si="21"/>
        <v>2.3579871161380197</v>
      </c>
      <c r="X118" s="7">
        <f t="shared" ca="1" si="22"/>
        <v>-6.4282041486079938E-2</v>
      </c>
      <c r="Y118" s="7">
        <f t="shared" ca="1" si="23"/>
        <v>1.100637371032144E-3</v>
      </c>
      <c r="Z118" s="7">
        <f t="shared" ca="1" si="24"/>
        <v>-2.2405081399821332</v>
      </c>
      <c r="AA118" s="7">
        <f t="shared" ca="1" si="25"/>
        <v>0.99999999833628062</v>
      </c>
      <c r="AB118" s="7">
        <f t="shared" ca="1" si="26"/>
        <v>5.6583229915160244E-5</v>
      </c>
      <c r="AC118" s="7">
        <f t="shared" ca="1" si="27"/>
        <v>167.42280659422468</v>
      </c>
    </row>
    <row r="119" spans="2:29" x14ac:dyDescent="0.35">
      <c r="C119" s="7">
        <v>7.4176371089003455E-4</v>
      </c>
      <c r="D119" s="7">
        <v>5.6305677742520448E-3</v>
      </c>
      <c r="E119" s="7">
        <v>1.2226302223789766E-2</v>
      </c>
      <c r="F119" s="7">
        <v>8.1161045898499023E-3</v>
      </c>
      <c r="H119" s="7">
        <v>2.4323844864835811E-5</v>
      </c>
      <c r="I119" s="7">
        <v>7.0459874547246313E-4</v>
      </c>
      <c r="J119" s="7">
        <v>6.53613397547815E-3</v>
      </c>
      <c r="K119" s="7">
        <v>1.9289131706394406E-2</v>
      </c>
      <c r="M119">
        <v>112</v>
      </c>
      <c r="O119" s="7">
        <f t="shared" ca="1" si="14"/>
        <v>1.2412584026791487</v>
      </c>
      <c r="P119" s="7">
        <f t="shared" ca="1" si="15"/>
        <v>0.14072165484164459</v>
      </c>
      <c r="Q119" s="7">
        <f t="shared" ca="1" si="16"/>
        <v>-9.6256796931368446E-3</v>
      </c>
      <c r="R119" s="7">
        <f t="shared" ca="1" si="17"/>
        <v>-0.87521863105457776</v>
      </c>
      <c r="S119" s="7">
        <f t="shared" ca="1" si="18"/>
        <v>0.99885317178583133</v>
      </c>
      <c r="T119" s="7">
        <f t="shared" ca="1" si="19"/>
        <v>0.15220155435565155</v>
      </c>
      <c r="U119" s="7">
        <f t="shared" ca="1" si="20"/>
        <v>2199.216359362933</v>
      </c>
      <c r="W119" s="7">
        <f t="shared" ca="1" si="21"/>
        <v>2.3550463619718549</v>
      </c>
      <c r="X119" s="7">
        <f t="shared" ca="1" si="22"/>
        <v>-6.4048007765865125E-2</v>
      </c>
      <c r="Y119" s="7">
        <f t="shared" ca="1" si="23"/>
        <v>1.0944502670887928E-3</v>
      </c>
      <c r="Z119" s="7">
        <f t="shared" ca="1" si="24"/>
        <v>-2.2282341916757691</v>
      </c>
      <c r="AA119" s="7">
        <f t="shared" ca="1" si="25"/>
        <v>0.99999999848104837</v>
      </c>
      <c r="AB119" s="7">
        <f t="shared" ca="1" si="26"/>
        <v>5.333990612582851E-5</v>
      </c>
      <c r="AC119" s="7">
        <f t="shared" ca="1" si="27"/>
        <v>161.08644857642122</v>
      </c>
    </row>
    <row r="120" spans="2:29" x14ac:dyDescent="0.35">
      <c r="C120" s="7">
        <v>0.99998816977042304</v>
      </c>
      <c r="D120" s="7">
        <v>8.3993794114203286E-3</v>
      </c>
      <c r="E120" s="7" t="e">
        <v>#N/A</v>
      </c>
      <c r="F120" s="7" t="e">
        <v>#N/A</v>
      </c>
      <c r="H120" s="7">
        <v>0.99999825013860544</v>
      </c>
      <c r="I120" s="7">
        <v>5.1162571324108088E-3</v>
      </c>
      <c r="J120" s="7" t="e">
        <v>#N/A</v>
      </c>
      <c r="K120" s="7" t="e">
        <v>#N/A</v>
      </c>
      <c r="M120">
        <v>113</v>
      </c>
      <c r="O120" s="7">
        <f t="shared" ca="1" si="14"/>
        <v>1.2530221148839633</v>
      </c>
      <c r="P120" s="7">
        <f t="shared" ca="1" si="15"/>
        <v>0.13790356643631113</v>
      </c>
      <c r="Q120" s="7">
        <f t="shared" ca="1" si="16"/>
        <v>-9.4399876292904777E-3</v>
      </c>
      <c r="R120" s="7">
        <f t="shared" ca="1" si="17"/>
        <v>-0.88660750531978216</v>
      </c>
      <c r="S120" s="7">
        <f t="shared" ca="1" si="18"/>
        <v>0.99884902612322868</v>
      </c>
      <c r="T120" s="7">
        <f t="shared" ca="1" si="19"/>
        <v>0.15289407021270338</v>
      </c>
      <c r="U120" s="7">
        <f t="shared" ca="1" si="20"/>
        <v>2231.558896152148</v>
      </c>
      <c r="W120" s="7">
        <f t="shared" ca="1" si="21"/>
        <v>2.3521324517934055</v>
      </c>
      <c r="X120" s="7">
        <f t="shared" ca="1" si="22"/>
        <v>-6.3816496082006902E-2</v>
      </c>
      <c r="Y120" s="7">
        <f t="shared" ca="1" si="23"/>
        <v>1.088339416945687E-3</v>
      </c>
      <c r="Z120" s="7">
        <f t="shared" ca="1" si="24"/>
        <v>-2.2160507623827028</v>
      </c>
      <c r="AA120" s="7">
        <f t="shared" ca="1" si="25"/>
        <v>0.99999999861403799</v>
      </c>
      <c r="AB120" s="7">
        <f t="shared" ca="1" si="26"/>
        <v>5.0262553499578311E-5</v>
      </c>
      <c r="AC120" s="7">
        <f t="shared" ca="1" si="27"/>
        <v>154.93754415735353</v>
      </c>
    </row>
    <row r="121" spans="2:29" x14ac:dyDescent="0.35">
      <c r="C121" s="7">
        <v>563521.42239163583</v>
      </c>
      <c r="D121" s="7">
        <v>20</v>
      </c>
      <c r="E121" s="7" t="e">
        <v>#N/A</v>
      </c>
      <c r="F121" s="7" t="e">
        <v>#N/A</v>
      </c>
      <c r="H121" s="7">
        <v>33335915.311824523</v>
      </c>
      <c r="I121" s="7">
        <v>175</v>
      </c>
      <c r="J121" s="7" t="e">
        <v>#N/A</v>
      </c>
      <c r="K121" s="7" t="e">
        <v>#N/A</v>
      </c>
      <c r="M121">
        <v>114</v>
      </c>
      <c r="O121" s="7">
        <f t="shared" ca="1" si="14"/>
        <v>1.2646555298397253</v>
      </c>
      <c r="P121" s="7">
        <f t="shared" ca="1" si="15"/>
        <v>0.13513090086689825</v>
      </c>
      <c r="Q121" s="7">
        <f t="shared" ca="1" si="16"/>
        <v>-9.2581594579732168E-3</v>
      </c>
      <c r="R121" s="7">
        <f t="shared" ca="1" si="17"/>
        <v>-0.89794098311497628</v>
      </c>
      <c r="S121" s="7">
        <f t="shared" ca="1" si="18"/>
        <v>0.99884508860760857</v>
      </c>
      <c r="T121" s="7">
        <f t="shared" ca="1" si="19"/>
        <v>0.15357051985516912</v>
      </c>
      <c r="U121" s="7">
        <f t="shared" ca="1" si="20"/>
        <v>2264.0611927569234</v>
      </c>
      <c r="W121" s="7">
        <f t="shared" ca="1" si="21"/>
        <v>2.3492449485019073</v>
      </c>
      <c r="X121" s="7">
        <f t="shared" ca="1" si="22"/>
        <v>-6.3587461542097767E-2</v>
      </c>
      <c r="Y121" s="7">
        <f t="shared" ca="1" si="23"/>
        <v>1.082303361538595E-3</v>
      </c>
      <c r="Z121" s="7">
        <f t="shared" ca="1" si="24"/>
        <v>-2.2039565395353602</v>
      </c>
      <c r="AA121" s="7">
        <f t="shared" ca="1" si="25"/>
        <v>0.99999999873615386</v>
      </c>
      <c r="AB121" s="7">
        <f t="shared" ca="1" si="26"/>
        <v>4.7343388739065729E-5</v>
      </c>
      <c r="AC121" s="7">
        <f t="shared" ca="1" si="27"/>
        <v>148.97169876743936</v>
      </c>
    </row>
    <row r="122" spans="2:29" x14ac:dyDescent="0.35">
      <c r="C122" s="7">
        <v>119.26858970900834</v>
      </c>
      <c r="D122" s="7">
        <v>1.4109914899398343E-3</v>
      </c>
      <c r="E122" s="7" t="e">
        <v>#N/A</v>
      </c>
      <c r="F122" s="7" t="e">
        <v>#N/A</v>
      </c>
      <c r="H122" s="7">
        <v>2617.8114627756477</v>
      </c>
      <c r="I122" s="7">
        <v>4.5808152328652828E-3</v>
      </c>
      <c r="J122" s="7" t="e">
        <v>#N/A</v>
      </c>
      <c r="K122" s="7" t="e">
        <v>#N/A</v>
      </c>
      <c r="M122">
        <v>115</v>
      </c>
      <c r="O122" s="7">
        <f t="shared" ca="1" si="14"/>
        <v>1.2761599169633357</v>
      </c>
      <c r="P122" s="7">
        <f t="shared" ca="1" si="15"/>
        <v>0.13240283310447115</v>
      </c>
      <c r="Q122" s="7">
        <f t="shared" ca="1" si="16"/>
        <v>-9.0801009364654701E-3</v>
      </c>
      <c r="R122" s="7">
        <f t="shared" ca="1" si="17"/>
        <v>-0.90921835875075274</v>
      </c>
      <c r="S122" s="7">
        <f t="shared" ca="1" si="18"/>
        <v>0.99884135488025283</v>
      </c>
      <c r="T122" s="7">
        <f t="shared" ca="1" si="19"/>
        <v>0.15423119187733789</v>
      </c>
      <c r="U122" s="7">
        <f t="shared" ca="1" si="20"/>
        <v>2296.7225294066934</v>
      </c>
      <c r="W122" s="7">
        <f t="shared" ca="1" si="21"/>
        <v>2.3463834249230922</v>
      </c>
      <c r="X122" s="7">
        <f t="shared" ca="1" si="22"/>
        <v>-6.3360860346188652E-2</v>
      </c>
      <c r="Y122" s="7">
        <f t="shared" ca="1" si="23"/>
        <v>1.0763406792153605E-3</v>
      </c>
      <c r="Z122" s="7">
        <f t="shared" ca="1" si="24"/>
        <v>-2.1919502375262256</v>
      </c>
      <c r="AA122" s="7">
        <f t="shared" ca="1" si="25"/>
        <v>0.99999999884823454</v>
      </c>
      <c r="AB122" s="7">
        <f t="shared" ca="1" si="26"/>
        <v>4.4574981464811058E-5</v>
      </c>
      <c r="AC122" s="7">
        <f t="shared" ca="1" si="27"/>
        <v>143.1846170558143</v>
      </c>
    </row>
    <row r="123" spans="2:29" x14ac:dyDescent="0.35">
      <c r="B123">
        <v>24</v>
      </c>
      <c r="C123" s="7">
        <f t="array" ref="C123:F127">LINEST('single component linest'!$S$3:INDEX('single component linest'!$S$3:$S$204,'two component linest'!B123+1),'single component linest'!$R$3:INDEX('single component linest'!$R$3:$R$204,'two component linest'!B123+1)^{1,2,3}, TRUE, TRUE)</f>
        <v>-5.7100224783596769E-2</v>
      </c>
      <c r="D123" s="7">
        <v>0.62705002345069416</v>
      </c>
      <c r="E123" s="7">
        <v>-0.15183479938674063</v>
      </c>
      <c r="F123" s="7">
        <v>4.491932920336783E-3</v>
      </c>
      <c r="H123" s="7">
        <f t="array" ref="H123:K127">LINEST(INDEX('single component linest'!$S$3:$S$203,'two component linest'!B123):'single component linest'!$S$203,(INDEX('single component linest'!$R$3:$R$203,'two component linest'!B123):'single component linest'!$R$203)^{1,2,3}, TRUE, TRUE)</f>
        <v>2.2769833069027205E-3</v>
      </c>
      <c r="I123" s="7">
        <v>-0.10418369951593276</v>
      </c>
      <c r="J123" s="7">
        <v>2.8035880651561707</v>
      </c>
      <c r="K123" s="7">
        <v>-3.8786598713833675</v>
      </c>
      <c r="M123">
        <v>116</v>
      </c>
      <c r="O123" s="7">
        <f t="shared" ca="1" si="14"/>
        <v>1.2875365507020551</v>
      </c>
      <c r="P123" s="7">
        <f t="shared" ca="1" si="15"/>
        <v>0.12971855322216222</v>
      </c>
      <c r="Q123" s="7">
        <f t="shared" ca="1" si="16"/>
        <v>-8.9057204136336419E-3</v>
      </c>
      <c r="R123" s="7">
        <f t="shared" ca="1" si="17"/>
        <v>-0.9204389717498378</v>
      </c>
      <c r="S123" s="7">
        <f t="shared" ca="1" si="18"/>
        <v>0.99883782062775806</v>
      </c>
      <c r="T123" s="7">
        <f t="shared" ca="1" si="19"/>
        <v>0.1548763701057819</v>
      </c>
      <c r="U123" s="7">
        <f t="shared" ca="1" si="20"/>
        <v>2329.5421981268814</v>
      </c>
      <c r="W123" s="7">
        <f t="shared" ca="1" si="21"/>
        <v>2.343547463534402</v>
      </c>
      <c r="X123" s="7">
        <f t="shared" ca="1" si="22"/>
        <v>-6.3136649754221535E-2</v>
      </c>
      <c r="Y123" s="7">
        <f t="shared" ca="1" si="23"/>
        <v>1.0704499845632901E-3</v>
      </c>
      <c r="Z123" s="7">
        <f t="shared" ca="1" si="24"/>
        <v>-2.180030597051847</v>
      </c>
      <c r="AA123" s="7">
        <f t="shared" ca="1" si="25"/>
        <v>0.99999999895105596</v>
      </c>
      <c r="AB123" s="7">
        <f t="shared" ca="1" si="26"/>
        <v>4.1950237692332535E-5</v>
      </c>
      <c r="AC123" s="7">
        <f t="shared" ca="1" si="27"/>
        <v>137.57209993266628</v>
      </c>
    </row>
    <row r="124" spans="2:29" x14ac:dyDescent="0.35">
      <c r="C124" s="7">
        <v>7.2151257000506539E-4</v>
      </c>
      <c r="D124" s="7">
        <v>5.6058133104692166E-3</v>
      </c>
      <c r="E124" s="7">
        <v>1.2492752944020389E-2</v>
      </c>
      <c r="F124" s="7">
        <v>8.5201398377310177E-3</v>
      </c>
      <c r="H124" s="7">
        <v>2.4197684892388631E-5</v>
      </c>
      <c r="I124" s="7">
        <v>7.0424994467333597E-4</v>
      </c>
      <c r="J124" s="7">
        <v>6.5715677874057261E-3</v>
      </c>
      <c r="K124" s="7">
        <v>1.9538871099961413E-2</v>
      </c>
      <c r="M124">
        <v>117</v>
      </c>
      <c r="O124" s="7">
        <f t="shared" ca="1" si="14"/>
        <v>1.2987867091974523</v>
      </c>
      <c r="P124" s="7">
        <f t="shared" ca="1" si="15"/>
        <v>0.12707726623250459</v>
      </c>
      <c r="Q124" s="7">
        <f t="shared" ca="1" si="16"/>
        <v>-8.7349287549970036E-3</v>
      </c>
      <c r="R124" s="7">
        <f t="shared" ca="1" si="17"/>
        <v>-0.93160220508188996</v>
      </c>
      <c r="S124" s="7">
        <f t="shared" ca="1" si="18"/>
        <v>0.99883448158437615</v>
      </c>
      <c r="T124" s="7">
        <f t="shared" ca="1" si="19"/>
        <v>0.15550633363066663</v>
      </c>
      <c r="U124" s="7">
        <f t="shared" ca="1" si="20"/>
        <v>2362.5195024271011</v>
      </c>
      <c r="W124" s="7">
        <f t="shared" ca="1" si="21"/>
        <v>2.3407366561909413</v>
      </c>
      <c r="X124" s="7">
        <f t="shared" ca="1" si="22"/>
        <v>-6.2914788053962903E-2</v>
      </c>
      <c r="Y124" s="7">
        <f t="shared" ca="1" si="23"/>
        <v>1.0646299272629269E-3</v>
      </c>
      <c r="Z124" s="7">
        <f t="shared" ca="1" si="24"/>
        <v>-2.1681963844401091</v>
      </c>
      <c r="AA124" s="7">
        <f t="shared" ca="1" si="25"/>
        <v>0.99999999904533698</v>
      </c>
      <c r="AB124" s="7">
        <f t="shared" ca="1" si="26"/>
        <v>3.9462384126424607E-5</v>
      </c>
      <c r="AC124" s="7">
        <f t="shared" ca="1" si="27"/>
        <v>132.13004172247733</v>
      </c>
    </row>
    <row r="125" spans="2:29" x14ac:dyDescent="0.35">
      <c r="C125" s="7">
        <v>0.9999874171835228</v>
      </c>
      <c r="D125" s="7">
        <v>8.8426131652177779E-3</v>
      </c>
      <c r="E125" s="7" t="e">
        <v>#N/A</v>
      </c>
      <c r="F125" s="7" t="e">
        <v>#N/A</v>
      </c>
      <c r="H125" s="7">
        <v>0.99999834533259502</v>
      </c>
      <c r="I125" s="7">
        <v>4.9137488011792392E-3</v>
      </c>
      <c r="J125" s="7" t="e">
        <v>#N/A</v>
      </c>
      <c r="K125" s="7" t="e">
        <v>#N/A</v>
      </c>
      <c r="M125">
        <v>118</v>
      </c>
      <c r="O125" s="7">
        <f t="shared" ca="1" si="14"/>
        <v>1.3099116730404987</v>
      </c>
      <c r="P125" s="7">
        <f t="shared" ca="1" si="15"/>
        <v>0.12447819191466521</v>
      </c>
      <c r="Q125" s="7">
        <f t="shared" ca="1" si="16"/>
        <v>-8.5676392697385667E-3</v>
      </c>
      <c r="R125" s="7">
        <f t="shared" ca="1" si="17"/>
        <v>-0.94270748346196243</v>
      </c>
      <c r="S125" s="7">
        <f t="shared" ca="1" si="18"/>
        <v>0.9988313335340947</v>
      </c>
      <c r="T125" s="7">
        <f t="shared" ca="1" si="19"/>
        <v>0.15612135684137229</v>
      </c>
      <c r="U125" s="7">
        <f t="shared" ca="1" si="20"/>
        <v>2395.6537570003757</v>
      </c>
      <c r="W125" s="7">
        <f t="shared" ca="1" si="21"/>
        <v>2.3379506038673181</v>
      </c>
      <c r="X125" s="7">
        <f t="shared" ca="1" si="22"/>
        <v>-6.2695234530612334E-2</v>
      </c>
      <c r="Y125" s="7">
        <f t="shared" ca="1" si="23"/>
        <v>1.0588791909984664E-3</v>
      </c>
      <c r="Z125" s="7">
        <f t="shared" ca="1" si="24"/>
        <v>-2.156446391025892</v>
      </c>
      <c r="AA125" s="7">
        <f t="shared" ca="1" si="25"/>
        <v>0.99999999913174331</v>
      </c>
      <c r="AB125" s="7">
        <f t="shared" ca="1" si="26"/>
        <v>3.7104953256549383E-5</v>
      </c>
      <c r="AC125" s="7">
        <f t="shared" ca="1" si="27"/>
        <v>126.85442742315502</v>
      </c>
    </row>
    <row r="126" spans="2:29" x14ac:dyDescent="0.35">
      <c r="C126" s="7">
        <v>556307.24114490487</v>
      </c>
      <c r="D126" s="7">
        <v>21</v>
      </c>
      <c r="E126" s="7" t="e">
        <v>#N/A</v>
      </c>
      <c r="F126" s="7" t="e">
        <v>#N/A</v>
      </c>
      <c r="H126" s="7">
        <v>35052303.472064994</v>
      </c>
      <c r="I126" s="7">
        <v>174</v>
      </c>
      <c r="J126" s="7" t="e">
        <v>#N/A</v>
      </c>
      <c r="K126" s="7" t="e">
        <v>#N/A</v>
      </c>
      <c r="M126">
        <v>119</v>
      </c>
      <c r="O126" s="7">
        <f t="shared" ca="1" si="14"/>
        <v>1.320912724111776</v>
      </c>
      <c r="P126" s="7">
        <f t="shared" ca="1" si="15"/>
        <v>0.12192056463296989</v>
      </c>
      <c r="Q126" s="7">
        <f t="shared" ca="1" si="16"/>
        <v>-8.4037676396497077E-3</v>
      </c>
      <c r="R126" s="7">
        <f t="shared" ca="1" si="17"/>
        <v>-0.95375427170906235</v>
      </c>
      <c r="S126" s="7">
        <f t="shared" ca="1" si="18"/>
        <v>0.99882837231247834</v>
      </c>
      <c r="T126" s="7">
        <f t="shared" ca="1" si="19"/>
        <v>0.15672170946595074</v>
      </c>
      <c r="U126" s="7">
        <f t="shared" ca="1" si="20"/>
        <v>2428.9442874328684</v>
      </c>
      <c r="W126" s="7">
        <f t="shared" ca="1" si="21"/>
        <v>2.335188916401234</v>
      </c>
      <c r="X126" s="7">
        <f t="shared" ca="1" si="22"/>
        <v>-6.2477949436949995E-2</v>
      </c>
      <c r="Y126" s="7">
        <f t="shared" ca="1" si="23"/>
        <v>1.0531964923942757E-3</v>
      </c>
      <c r="Z126" s="7">
        <f t="shared" ca="1" si="24"/>
        <v>-2.1447794325160792</v>
      </c>
      <c r="AA126" s="7">
        <f t="shared" ca="1" si="25"/>
        <v>0.999999999210891</v>
      </c>
      <c r="AB126" s="7">
        <f t="shared" ca="1" si="26"/>
        <v>3.4871769186197326E-5</v>
      </c>
      <c r="AC126" s="7">
        <f t="shared" ca="1" si="27"/>
        <v>121.7413300663049</v>
      </c>
    </row>
    <row r="127" spans="2:29" x14ac:dyDescent="0.35">
      <c r="C127" s="7">
        <v>130.49600628104895</v>
      </c>
      <c r="D127" s="7">
        <v>1.6420279593833379E-3</v>
      </c>
      <c r="E127" s="7" t="e">
        <v>#N/A</v>
      </c>
      <c r="F127" s="7" t="e">
        <v>#N/A</v>
      </c>
      <c r="H127" s="7">
        <v>2539.0059551031663</v>
      </c>
      <c r="I127" s="7">
        <v>4.2012173469097311E-3</v>
      </c>
      <c r="J127" s="7" t="e">
        <v>#N/A</v>
      </c>
      <c r="K127" s="7" t="e">
        <v>#N/A</v>
      </c>
      <c r="M127">
        <v>120</v>
      </c>
      <c r="O127" s="7">
        <f t="shared" ca="1" si="14"/>
        <v>1.3317911445021777</v>
      </c>
      <c r="P127" s="7">
        <f t="shared" ca="1" si="15"/>
        <v>0.11940363314785654</v>
      </c>
      <c r="Q127" s="7">
        <f t="shared" ca="1" si="16"/>
        <v>-8.2432318499863627E-3</v>
      </c>
      <c r="R127" s="7">
        <f t="shared" ca="1" si="17"/>
        <v>-0.96474207316431393</v>
      </c>
      <c r="S127" s="7">
        <f t="shared" ca="1" si="18"/>
        <v>0.99882559380828839</v>
      </c>
      <c r="T127" s="7">
        <f t="shared" ca="1" si="19"/>
        <v>0.15730765661401319</v>
      </c>
      <c r="U127" s="7">
        <f t="shared" ca="1" si="20"/>
        <v>2462.3904299237292</v>
      </c>
      <c r="W127" s="7">
        <f t="shared" ca="1" si="21"/>
        <v>2.3324512122501355</v>
      </c>
      <c r="X127" s="7">
        <f t="shared" ca="1" si="22"/>
        <v>-6.2262893964903809E-2</v>
      </c>
      <c r="Y127" s="7">
        <f t="shared" ca="1" si="23"/>
        <v>1.0475805800003728E-3</v>
      </c>
      <c r="Z127" s="7">
        <f t="shared" ca="1" si="24"/>
        <v>-2.1331943483923785</v>
      </c>
      <c r="AA127" s="7">
        <f t="shared" ca="1" si="25"/>
        <v>0.99999999928335026</v>
      </c>
      <c r="AB127" s="7">
        <f t="shared" ca="1" si="26"/>
        <v>3.2756934172451311E-5</v>
      </c>
      <c r="AC127" s="7">
        <f t="shared" ca="1" si="27"/>
        <v>116.78690817414083</v>
      </c>
    </row>
    <row r="128" spans="2:29" x14ac:dyDescent="0.35">
      <c r="B128">
        <v>25</v>
      </c>
      <c r="C128" s="7">
        <f t="array" ref="C128:F132">LINEST('single component linest'!$S$3:INDEX('single component linest'!$S$3:$S$204,'two component linest'!B128+1),'single component linest'!$R$3:INDEX('single component linest'!$R$3:$R$204,'two component linest'!B128+1)^{1,2,3}, TRUE, TRUE)</f>
        <v>-5.6499878721316767E-2</v>
      </c>
      <c r="D128" s="7">
        <v>0.6230905681130654</v>
      </c>
      <c r="E128" s="7">
        <v>-0.14530182035876843</v>
      </c>
      <c r="F128" s="7">
        <v>3.0560909929508995E-3</v>
      </c>
      <c r="H128" s="7">
        <f t="array" ref="H128:K132">LINEST(INDEX('single component linest'!$S$3:$S$203,'two component linest'!B128):'single component linest'!$S$203,(INDEX('single component linest'!$R$3:$R$203,'two component linest'!B128):'single component linest'!$R$203)^{1,2,3}, TRUE, TRUE)</f>
        <v>2.2517860543794749E-3</v>
      </c>
      <c r="I128" s="7">
        <v>-0.10340171648835025</v>
      </c>
      <c r="J128" s="7">
        <v>2.7957556038709264</v>
      </c>
      <c r="K128" s="7">
        <v>-3.8534878333687632</v>
      </c>
      <c r="M128">
        <v>121</v>
      </c>
      <c r="O128" s="7">
        <f t="shared" ca="1" si="14"/>
        <v>1.3425482155087722</v>
      </c>
      <c r="P128" s="7">
        <f t="shared" ca="1" si="15"/>
        <v>0.11692666042042002</v>
      </c>
      <c r="Q128" s="7">
        <f t="shared" ca="1" si="16"/>
        <v>-8.0859521222177329E-3</v>
      </c>
      <c r="R128" s="7">
        <f t="shared" ca="1" si="17"/>
        <v>-0.97567042816535654</v>
      </c>
      <c r="S128" s="7">
        <f t="shared" ca="1" si="18"/>
        <v>0.99882299396489505</v>
      </c>
      <c r="T128" s="7">
        <f t="shared" ca="1" si="19"/>
        <v>0.15787945882265023</v>
      </c>
      <c r="U128" s="7">
        <f t="shared" ca="1" si="20"/>
        <v>2495.9915310145702</v>
      </c>
      <c r="W128" s="7">
        <f t="shared" ca="1" si="21"/>
        <v>2.3297371182503888</v>
      </c>
      <c r="X128" s="7">
        <f t="shared" ca="1" si="22"/>
        <v>-6.2050030217680102E-2</v>
      </c>
      <c r="Y128" s="7">
        <f t="shared" ca="1" si="23"/>
        <v>1.0420302333034816E-3</v>
      </c>
      <c r="Z128" s="7">
        <f t="shared" ca="1" si="24"/>
        <v>-2.1216900013083202</v>
      </c>
      <c r="AA128" s="7">
        <f t="shared" ca="1" si="25"/>
        <v>0.999999999349649</v>
      </c>
      <c r="AB128" s="7">
        <f t="shared" ca="1" si="26"/>
        <v>3.075481582901922E-5</v>
      </c>
      <c r="AC128" s="7">
        <f t="shared" ca="1" si="27"/>
        <v>111.98740330876768</v>
      </c>
    </row>
    <row r="129" spans="2:29" x14ac:dyDescent="0.35">
      <c r="C129" s="7">
        <v>7.2611061811804283E-4</v>
      </c>
      <c r="D129" s="7">
        <v>5.7690092682605868E-3</v>
      </c>
      <c r="E129" s="7">
        <v>1.3179713875853868E-2</v>
      </c>
      <c r="F129" s="7">
        <v>9.2223756128039947E-3</v>
      </c>
      <c r="H129" s="7">
        <v>2.4022547876928847E-5</v>
      </c>
      <c r="I129" s="7">
        <v>7.0237649726466727E-4</v>
      </c>
      <c r="J129" s="7">
        <v>6.5918669647015505E-3</v>
      </c>
      <c r="K129" s="7">
        <v>1.9741498015557687E-2</v>
      </c>
      <c r="M129">
        <v>122</v>
      </c>
      <c r="O129" s="7">
        <f t="shared" ca="1" si="14"/>
        <v>1.3531852167017866</v>
      </c>
      <c r="P129" s="7">
        <f t="shared" ca="1" si="15"/>
        <v>0.11448892341147532</v>
      </c>
      <c r="Q129" s="7">
        <f t="shared" ca="1" si="16"/>
        <v>-7.9318508486373677E-3</v>
      </c>
      <c r="R129" s="7">
        <f t="shared" ca="1" si="17"/>
        <v>-0.98653891257648763</v>
      </c>
      <c r="S129" s="7">
        <f t="shared" ca="1" si="18"/>
        <v>0.99882056878149739</v>
      </c>
      <c r="T129" s="7">
        <f t="shared" ca="1" si="19"/>
        <v>0.1584373721050267</v>
      </c>
      <c r="U129" s="7">
        <f t="shared" ca="1" si="20"/>
        <v>2529.7469473281935</v>
      </c>
      <c r="W129" s="7">
        <f t="shared" ca="1" si="21"/>
        <v>2.3270462693916363</v>
      </c>
      <c r="X129" s="7">
        <f t="shared" ca="1" si="22"/>
        <v>-6.1839321183443277E-2</v>
      </c>
      <c r="Y129" s="7">
        <f t="shared" ca="1" si="23"/>
        <v>1.0365442617893074E-3</v>
      </c>
      <c r="Z129" s="7">
        <f t="shared" ca="1" si="24"/>
        <v>-2.1102652765346899</v>
      </c>
      <c r="AA129" s="7">
        <f t="shared" ca="1" si="25"/>
        <v>0.99999999941027551</v>
      </c>
      <c r="AB129" s="7">
        <f t="shared" ca="1" si="26"/>
        <v>2.8860034967774619E-5</v>
      </c>
      <c r="AC129" s="7">
        <f t="shared" ca="1" si="27"/>
        <v>107.33913770978781</v>
      </c>
    </row>
    <row r="130" spans="2:29" x14ac:dyDescent="0.35">
      <c r="C130" s="7">
        <v>0.99998573980818528</v>
      </c>
      <c r="D130" s="7">
        <v>9.5991417227498984E-3</v>
      </c>
      <c r="E130" s="7" t="e">
        <v>#N/A</v>
      </c>
      <c r="F130" s="7" t="e">
        <v>#N/A</v>
      </c>
      <c r="H130" s="7">
        <v>0.99999844128392257</v>
      </c>
      <c r="I130" s="7">
        <v>4.7108210849114646E-3</v>
      </c>
      <c r="J130" s="7" t="e">
        <v>#N/A</v>
      </c>
      <c r="K130" s="7" t="e">
        <v>#N/A</v>
      </c>
      <c r="M130">
        <v>123</v>
      </c>
      <c r="O130" s="7">
        <f t="shared" ca="1" si="14"/>
        <v>1.3637034250578424</v>
      </c>
      <c r="P130" s="7">
        <f t="shared" ca="1" si="15"/>
        <v>0.11208971287613169</v>
      </c>
      <c r="Q130" s="7">
        <f t="shared" ca="1" si="16"/>
        <v>-7.7808525288118732E-3</v>
      </c>
      <c r="R130" s="7">
        <f t="shared" ca="1" si="17"/>
        <v>-0.99734713637115657</v>
      </c>
      <c r="S130" s="7">
        <f t="shared" ca="1" si="18"/>
        <v>0.99881831431416701</v>
      </c>
      <c r="T130" s="7">
        <f t="shared" ca="1" si="19"/>
        <v>0.15898164800134593</v>
      </c>
      <c r="U130" s="7">
        <f t="shared" ca="1" si="20"/>
        <v>2563.6560453161842</v>
      </c>
      <c r="W130" s="7">
        <f t="shared" ca="1" si="21"/>
        <v>2.3243783085905512</v>
      </c>
      <c r="X130" s="7">
        <f t="shared" ca="1" si="22"/>
        <v>-6.1630730709284869E-2</v>
      </c>
      <c r="Y130" s="7">
        <f t="shared" ca="1" si="23"/>
        <v>1.0311215040223962E-3</v>
      </c>
      <c r="Z130" s="7">
        <f t="shared" ca="1" si="24"/>
        <v>-2.0989190813871521</v>
      </c>
      <c r="AA130" s="7">
        <f t="shared" ca="1" si="25"/>
        <v>0.99999999946568141</v>
      </c>
      <c r="AB130" s="7">
        <f t="shared" ca="1" si="26"/>
        <v>2.7067454027938137E-5</v>
      </c>
      <c r="AC130" s="7">
        <f t="shared" ca="1" si="27"/>
        <v>102.83851201639401</v>
      </c>
    </row>
    <row r="131" spans="2:29" x14ac:dyDescent="0.35">
      <c r="C131" s="7">
        <v>514244.74886597594</v>
      </c>
      <c r="D131" s="7">
        <v>22</v>
      </c>
      <c r="E131" s="7" t="e">
        <v>#N/A</v>
      </c>
      <c r="F131" s="7" t="e">
        <v>#N/A</v>
      </c>
      <c r="H131" s="7">
        <v>36996203.233310446</v>
      </c>
      <c r="I131" s="7">
        <v>173</v>
      </c>
      <c r="J131" s="7" t="e">
        <v>#N/A</v>
      </c>
      <c r="K131" s="7" t="e">
        <v>#N/A</v>
      </c>
      <c r="M131">
        <v>124</v>
      </c>
      <c r="O131" s="7">
        <f t="shared" ca="1" si="14"/>
        <v>1.3741041141561676</v>
      </c>
      <c r="P131" s="7">
        <f t="shared" ca="1" si="15"/>
        <v>0.10972833315459637</v>
      </c>
      <c r="Q131" s="7">
        <f t="shared" ca="1" si="16"/>
        <v>-7.6328837078304037E-3</v>
      </c>
      <c r="R131" s="7">
        <f t="shared" ca="1" si="17"/>
        <v>-1.0080947422668514</v>
      </c>
      <c r="S131" s="7">
        <f t="shared" ca="1" si="18"/>
        <v>0.99881622667672609</v>
      </c>
      <c r="T131" s="7">
        <f t="shared" ca="1" si="19"/>
        <v>0.15951253363184326</v>
      </c>
      <c r="U131" s="7">
        <f t="shared" ca="1" si="20"/>
        <v>2597.7182010149932</v>
      </c>
      <c r="W131" s="7">
        <f t="shared" ca="1" si="21"/>
        <v>2.3217328864781939</v>
      </c>
      <c r="X131" s="7">
        <f t="shared" ca="1" si="22"/>
        <v>-6.1424223476584959E-2</v>
      </c>
      <c r="Y131" s="7">
        <f t="shared" ca="1" si="23"/>
        <v>1.0257608267720225E-3</v>
      </c>
      <c r="Z131" s="7">
        <f t="shared" ca="1" si="24"/>
        <v>-2.0876503446969017</v>
      </c>
      <c r="AA131" s="7">
        <f t="shared" ca="1" si="25"/>
        <v>0.9999999995162846</v>
      </c>
      <c r="AB131" s="7">
        <f t="shared" ca="1" si="26"/>
        <v>2.5372166080421202E-5</v>
      </c>
      <c r="AC131" s="7">
        <f t="shared" ca="1" si="27"/>
        <v>98.482003070302426</v>
      </c>
    </row>
    <row r="132" spans="2:29" x14ac:dyDescent="0.35">
      <c r="C132" s="7">
        <v>142.15296670373382</v>
      </c>
      <c r="D132" s="7">
        <v>2.0271574798956336E-3</v>
      </c>
      <c r="E132" s="7" t="e">
        <v>#N/A</v>
      </c>
      <c r="F132" s="7" t="e">
        <v>#N/A</v>
      </c>
      <c r="H132" s="7">
        <v>2463.0409459760799</v>
      </c>
      <c r="I132" s="7">
        <v>3.839187505870032E-3</v>
      </c>
      <c r="J132" s="7" t="e">
        <v>#N/A</v>
      </c>
      <c r="K132" s="7" t="e">
        <v>#N/A</v>
      </c>
      <c r="M132">
        <v>125</v>
      </c>
      <c r="O132" s="7">
        <f t="shared" ca="1" si="14"/>
        <v>1.3843885534332236</v>
      </c>
      <c r="P132" s="7">
        <f t="shared" ca="1" si="15"/>
        <v>0.1074041019600689</v>
      </c>
      <c r="Q132" s="7">
        <f t="shared" ca="1" si="16"/>
        <v>-7.4878729163267901E-3</v>
      </c>
      <c r="R132" s="7">
        <f t="shared" ca="1" si="17"/>
        <v>-1.0187814044087071</v>
      </c>
      <c r="S132" s="7">
        <f t="shared" ca="1" si="18"/>
        <v>0.99881430204147326</v>
      </c>
      <c r="T132" s="7">
        <f t="shared" ca="1" si="19"/>
        <v>0.16003027175158416</v>
      </c>
      <c r="U132" s="7">
        <f t="shared" ca="1" si="20"/>
        <v>2631.9327998101385</v>
      </c>
      <c r="W132" s="7">
        <f t="shared" ca="1" si="21"/>
        <v>2.3191096611871469</v>
      </c>
      <c r="X132" s="7">
        <f t="shared" ca="1" si="22"/>
        <v>-6.1219764976665571E-2</v>
      </c>
      <c r="Y132" s="7">
        <f t="shared" ca="1" si="23"/>
        <v>1.020461124154978E-3</v>
      </c>
      <c r="Z132" s="7">
        <f t="shared" ca="1" si="24"/>
        <v>-2.0764580162665038</v>
      </c>
      <c r="AA132" s="7">
        <f t="shared" ca="1" si="25"/>
        <v>0.99999999956247132</v>
      </c>
      <c r="AB132" s="7">
        <f t="shared" ca="1" si="26"/>
        <v>2.3769484355819296E-5</v>
      </c>
      <c r="AC132" s="7">
        <f t="shared" ca="1" si="27"/>
        <v>94.266161796066115</v>
      </c>
    </row>
    <row r="133" spans="2:29" x14ac:dyDescent="0.35">
      <c r="B133">
        <v>26</v>
      </c>
      <c r="C133" s="7">
        <f t="array" ref="C133:F137">LINEST('single component linest'!$S$3:INDEX('single component linest'!$S$3:$S$204,'two component linest'!B133+1),'single component linest'!$R$3:INDEX('single component linest'!$R$3:$R$204,'two component linest'!B133+1)^{1,2,3}, TRUE, TRUE)</f>
        <v>-5.5826579797247242E-2</v>
      </c>
      <c r="D133" s="7">
        <v>0.61855366060944994</v>
      </c>
      <c r="E133" s="7">
        <v>-0.13763061880140268</v>
      </c>
      <c r="F133" s="7">
        <v>1.2768420257684987E-3</v>
      </c>
      <c r="H133" s="7">
        <f t="array" ref="H133:K137">LINEST(INDEX('single component linest'!$S$3:$S$203,'two component linest'!B133):'single component linest'!$S$203,(INDEX('single component linest'!$R$3:$R$203,'two component linest'!B133):'single component linest'!$R$203)^{1,2,3}, TRUE, TRUE)</f>
        <v>2.2265462355547478E-3</v>
      </c>
      <c r="I133" s="7">
        <v>-0.10261549999577953</v>
      </c>
      <c r="J133" s="7">
        <v>2.7878442290223719</v>
      </c>
      <c r="K133" s="7">
        <v>-3.8279129693417504</v>
      </c>
      <c r="M133">
        <v>126</v>
      </c>
      <c r="O133" s="7">
        <f t="shared" ca="1" si="14"/>
        <v>1.3945580074928272</v>
      </c>
      <c r="P133" s="7">
        <f t="shared" ca="1" si="15"/>
        <v>0.10511635016431307</v>
      </c>
      <c r="Q133" s="7">
        <f t="shared" ca="1" si="16"/>
        <v>-7.3457506122344939E-3</v>
      </c>
      <c r="R133" s="7">
        <f t="shared" ca="1" si="17"/>
        <v>-1.0294068271016839</v>
      </c>
      <c r="S133" s="7">
        <f t="shared" ca="1" si="18"/>
        <v>0.99881253663976954</v>
      </c>
      <c r="T133" s="7">
        <f t="shared" ca="1" si="19"/>
        <v>0.16053510080677161</v>
      </c>
      <c r="U133" s="7">
        <f t="shared" ca="1" si="20"/>
        <v>2666.2992362082355</v>
      </c>
      <c r="W133" s="7">
        <f t="shared" ca="1" si="21"/>
        <v>2.3165082981514842</v>
      </c>
      <c r="X133" s="7">
        <f t="shared" ca="1" si="22"/>
        <v>-6.1017321487745829E-2</v>
      </c>
      <c r="Y133" s="7">
        <f t="shared" ca="1" si="23"/>
        <v>1.0152213168210648E-3</v>
      </c>
      <c r="Z133" s="7">
        <f t="shared" ca="1" si="24"/>
        <v>-2.0653410663666549</v>
      </c>
      <c r="AA133" s="7">
        <f t="shared" ca="1" si="25"/>
        <v>0.99999999960459862</v>
      </c>
      <c r="AB133" s="7">
        <f t="shared" ca="1" si="26"/>
        <v>2.2254932292640502E-5</v>
      </c>
      <c r="AC133" s="7">
        <f t="shared" ca="1" si="27"/>
        <v>90.187611155482514</v>
      </c>
    </row>
    <row r="134" spans="2:29" x14ac:dyDescent="0.35">
      <c r="C134" s="7">
        <v>7.4976430756916793E-4</v>
      </c>
      <c r="D134" s="7">
        <v>6.086285158669975E-3</v>
      </c>
      <c r="E134" s="7">
        <v>1.4239315827846859E-2</v>
      </c>
      <c r="F134" s="7">
        <v>1.021036293712132E-2</v>
      </c>
      <c r="H134" s="7">
        <v>2.3807543170235197E-5</v>
      </c>
      <c r="I134" s="7">
        <v>6.9923070661518337E-4</v>
      </c>
      <c r="J134" s="7">
        <v>6.5992164692718434E-3</v>
      </c>
      <c r="K134" s="7">
        <v>1.9902773429165001E-2</v>
      </c>
      <c r="M134">
        <v>127</v>
      </c>
      <c r="O134" s="7">
        <f t="shared" ca="1" si="14"/>
        <v>1.4046137354680468</v>
      </c>
      <c r="P134" s="7">
        <f t="shared" ca="1" si="15"/>
        <v>0.10286442158158017</v>
      </c>
      <c r="Q134" s="7">
        <f t="shared" ca="1" si="16"/>
        <v>-7.2064491242409406E-3</v>
      </c>
      <c r="R134" s="7">
        <f t="shared" ca="1" si="17"/>
        <v>-1.0399707435887304</v>
      </c>
      <c r="S134" s="7">
        <f t="shared" ca="1" si="18"/>
        <v>0.99881092676249328</v>
      </c>
      <c r="T134" s="7">
        <f t="shared" ca="1" si="19"/>
        <v>0.1610272549923584</v>
      </c>
      <c r="U134" s="7">
        <f t="shared" ca="1" si="20"/>
        <v>2700.8169136165088</v>
      </c>
      <c r="W134" s="7">
        <f t="shared" ca="1" si="21"/>
        <v>2.3139284699111147</v>
      </c>
      <c r="X134" s="7">
        <f t="shared" ca="1" si="22"/>
        <v>-6.0816860052523576E-2</v>
      </c>
      <c r="Y134" s="7">
        <f t="shared" ca="1" si="23"/>
        <v>1.0100403511633963E-3</v>
      </c>
      <c r="Z134" s="7">
        <f t="shared" ca="1" si="24"/>
        <v>-2.054298485238844</v>
      </c>
      <c r="AA134" s="7">
        <f t="shared" ca="1" si="25"/>
        <v>0.99999999964299668</v>
      </c>
      <c r="AB134" s="7">
        <f t="shared" ca="1" si="26"/>
        <v>2.0824234059691112E-5</v>
      </c>
      <c r="AC134" s="7">
        <f t="shared" ca="1" si="27"/>
        <v>86.243044172970201</v>
      </c>
    </row>
    <row r="135" spans="2:29" x14ac:dyDescent="0.35">
      <c r="C135" s="7">
        <v>0.99998305793104547</v>
      </c>
      <c r="D135" s="7">
        <v>1.0658737075819864E-2</v>
      </c>
      <c r="E135" s="7" t="e">
        <v>#N/A</v>
      </c>
      <c r="F135" s="7" t="e">
        <v>#N/A</v>
      </c>
      <c r="H135" s="7">
        <v>0.99999853630517355</v>
      </c>
      <c r="I135" s="7">
        <v>4.5096132244736072E-3</v>
      </c>
      <c r="J135" s="7" t="e">
        <v>#N/A</v>
      </c>
      <c r="K135" s="7" t="e">
        <v>#N/A</v>
      </c>
      <c r="M135">
        <v>128</v>
      </c>
      <c r="O135" s="7">
        <f t="shared" ca="1" si="14"/>
        <v>1.4145569904318533</v>
      </c>
      <c r="P135" s="7">
        <f t="shared" ca="1" si="15"/>
        <v>0.10064767275141839</v>
      </c>
      <c r="Q135" s="7">
        <f t="shared" ca="1" si="16"/>
        <v>-7.0699025969022458E-3</v>
      </c>
      <c r="R135" s="7">
        <f t="shared" ca="1" si="17"/>
        <v>-1.0504729148736862</v>
      </c>
      <c r="S135" s="7">
        <f t="shared" ca="1" si="18"/>
        <v>0.99880946876037613</v>
      </c>
      <c r="T135" s="7">
        <f t="shared" ca="1" si="19"/>
        <v>0.16150696431076081</v>
      </c>
      <c r="U135" s="7">
        <f t="shared" ca="1" si="20"/>
        <v>2735.4852441294661</v>
      </c>
      <c r="W135" s="7">
        <f t="shared" ca="1" si="21"/>
        <v>2.3113698559216247</v>
      </c>
      <c r="X135" s="7">
        <f t="shared" ca="1" si="22"/>
        <v>-6.0618348456460663E-2</v>
      </c>
      <c r="Y135" s="7">
        <f t="shared" ca="1" si="23"/>
        <v>1.0049171985551666E-3</v>
      </c>
      <c r="Z135" s="7">
        <f t="shared" ca="1" si="24"/>
        <v>-2.0433292826088096</v>
      </c>
      <c r="AA135" s="7">
        <f t="shared" ca="1" si="25"/>
        <v>0.99999999967797015</v>
      </c>
      <c r="AB135" s="7">
        <f t="shared" ca="1" si="26"/>
        <v>1.9473305534990447E-5</v>
      </c>
      <c r="AC135" s="7">
        <f t="shared" ca="1" si="27"/>
        <v>82.429222028945247</v>
      </c>
    </row>
    <row r="136" spans="2:29" x14ac:dyDescent="0.35">
      <c r="C136" s="7">
        <v>452514.79013523698</v>
      </c>
      <c r="D136" s="7">
        <v>23</v>
      </c>
      <c r="E136" s="7" t="e">
        <v>#N/A</v>
      </c>
      <c r="F136" s="7" t="e">
        <v>#N/A</v>
      </c>
      <c r="H136" s="7">
        <v>39170220.7163819</v>
      </c>
      <c r="I136" s="7">
        <v>172</v>
      </c>
      <c r="J136" s="7" t="e">
        <v>#N/A</v>
      </c>
      <c r="K136" s="7" t="e">
        <v>#N/A</v>
      </c>
      <c r="M136">
        <v>129</v>
      </c>
      <c r="O136" s="7">
        <f t="shared" ca="1" si="14"/>
        <v>1.4243890188536739</v>
      </c>
      <c r="P136" s="7">
        <f t="shared" ca="1" si="15"/>
        <v>9.8465472720857428E-2</v>
      </c>
      <c r="Q136" s="7">
        <f t="shared" ca="1" si="16"/>
        <v>-6.9360469373796847E-3</v>
      </c>
      <c r="R136" s="7">
        <f t="shared" ca="1" si="17"/>
        <v>-1.0609131285874609</v>
      </c>
      <c r="S136" s="7">
        <f t="shared" ca="1" si="18"/>
        <v>0.99880815904422726</v>
      </c>
      <c r="T136" s="7">
        <f t="shared" ca="1" si="19"/>
        <v>0.16197445463142937</v>
      </c>
      <c r="U136" s="7">
        <f t="shared" ca="1" si="20"/>
        <v>2770.3036483224978</v>
      </c>
      <c r="W136" s="7">
        <f t="shared" ca="1" si="21"/>
        <v>2.3088321423686846</v>
      </c>
      <c r="X136" s="7">
        <f t="shared" ca="1" si="22"/>
        <v>-6.0421755206683893E-2</v>
      </c>
      <c r="Y136" s="7">
        <f t="shared" ca="1" si="23"/>
        <v>9.9985085461009671E-4</v>
      </c>
      <c r="Z136" s="7">
        <f t="shared" ca="1" si="24"/>
        <v>-2.0324324872078043</v>
      </c>
      <c r="AA136" s="7">
        <f t="shared" ca="1" si="25"/>
        <v>0.99999999970980069</v>
      </c>
      <c r="AB136" s="7">
        <f t="shared" ca="1" si="26"/>
        <v>1.819824571606364E-5</v>
      </c>
      <c r="AC136" s="7">
        <f t="shared" ca="1" si="27"/>
        <v>78.74297221837287</v>
      </c>
    </row>
    <row r="137" spans="2:29" x14ac:dyDescent="0.35">
      <c r="C137" s="7">
        <v>154.22881860290155</v>
      </c>
      <c r="D137" s="7">
        <v>2.6129995491835107E-3</v>
      </c>
      <c r="E137" s="7" t="e">
        <v>#N/A</v>
      </c>
      <c r="F137" s="7" t="e">
        <v>#N/A</v>
      </c>
      <c r="H137" s="7">
        <v>2389.768675520032</v>
      </c>
      <c r="I137" s="7">
        <v>3.4978971667077256E-3</v>
      </c>
      <c r="J137" s="7" t="e">
        <v>#N/A</v>
      </c>
      <c r="K137" s="7" t="e">
        <v>#N/A</v>
      </c>
      <c r="M137">
        <v>130</v>
      </c>
      <c r="O137" s="7">
        <f t="shared" ref="O137:O200" ca="1" si="28">OFFSET($C$8,($M137-1)*5,2)</f>
        <v>1.4341110600987925</v>
      </c>
      <c r="P137" s="7">
        <f t="shared" ref="P137:P200" ca="1" si="29">OFFSET($C$8,($M137-1)*5,1)</f>
        <v>9.6317202826463971E-2</v>
      </c>
      <c r="Q137" s="7">
        <f t="shared" ref="Q137:Q200" ca="1" si="30">OFFSET($C$8,($M137-1)*5,0)</f>
        <v>-6.8048197637610615E-3</v>
      </c>
      <c r="R137" s="7">
        <f t="shared" ref="R137:R200" ca="1" si="31">OFFSET($C$8,($M137-1)*5,3)</f>
        <v>-1.071291197895472</v>
      </c>
      <c r="S137" s="7">
        <f t="shared" ref="S137:S200" ca="1" si="32">OFFSET($C$8,($M137-1)*5+2,0)</f>
        <v>0.99880699408505613</v>
      </c>
      <c r="T137" s="7">
        <f t="shared" ref="T137:T200" ca="1" si="33">OFFSET($C$8,($M137-1)*5+2,1)</f>
        <v>0.16242994775117689</v>
      </c>
      <c r="U137" s="7">
        <f t="shared" ref="U137:U200" ca="1" si="34">OFFSET($C$8,($M137-1)*5+4,0)</f>
        <v>2805.2715550520729</v>
      </c>
      <c r="W137" s="7">
        <f t="shared" ref="W137:W200" ca="1" si="35">OFFSET($H$8,($M137-1)*5,2)</f>
        <v>2.3063150219913688</v>
      </c>
      <c r="X137" s="7">
        <f t="shared" ref="X137:X200" ca="1" si="36">OFFSET($H$8,($M137-1)*5,1)</f>
        <v>-6.0227049511833386E-2</v>
      </c>
      <c r="Y137" s="7">
        <f t="shared" ref="Y137:Y200" ca="1" si="37">OFFSET($H$8,($M137-1)*5,0)</f>
        <v>9.9484033847500202E-4</v>
      </c>
      <c r="Z137" s="7">
        <f t="shared" ref="Z137:Z200" ca="1" si="38">OFFSET($H$8,($M137-1)*5,3)</f>
        <v>-2.0216071463202132</v>
      </c>
      <c r="AA137" s="7">
        <f t="shared" ref="AA137:AA200" ca="1" si="39">OFFSET($H$8,($M137-1)*5+2,0)</f>
        <v>0.99999999973874842</v>
      </c>
      <c r="AB137" s="7">
        <f t="shared" ref="AB137:AB200" ca="1" si="40">OFFSET($H$8,($M137-1)*5+2,1)</f>
        <v>1.6995328541975569E-5</v>
      </c>
      <c r="AC137" s="7">
        <f t="shared" ref="AC137:AC200" ca="1" si="41">OFFSET($H$8,($M137-1)*5+4,0)</f>
        <v>75.181186771807816</v>
      </c>
    </row>
    <row r="138" spans="2:29" x14ac:dyDescent="0.35">
      <c r="B138">
        <v>27</v>
      </c>
      <c r="C138" s="7">
        <f t="array" ref="C138:F142">LINEST('single component linest'!$S$3:INDEX('single component linest'!$S$3:$S$204,'two component linest'!B138+1),'single component linest'!$R$3:INDEX('single component linest'!$R$3:$R$204,'two component linest'!B138+1)^{1,2,3}, TRUE, TRUE)</f>
        <v>-5.5092563367934243E-2</v>
      </c>
      <c r="D138" s="7">
        <v>0.61350419729819317</v>
      </c>
      <c r="E138" s="7">
        <v>-0.12888879510686363</v>
      </c>
      <c r="F138" s="7">
        <v>-8.5624859289756827E-4</v>
      </c>
      <c r="H138" s="7">
        <f t="array" ref="H138:K142">LINEST(INDEX('single component linest'!$S$3:$S$203,'two component linest'!B138):'single component linest'!$S$203,(INDEX('single component linest'!$R$3:$R$203,'two component linest'!B138):'single component linest'!$R$203)^{1,2,3}, TRUE, TRUE)</f>
        <v>2.2013774971963184E-3</v>
      </c>
      <c r="I138" s="7">
        <v>-0.10182864327450082</v>
      </c>
      <c r="J138" s="7">
        <v>2.7798906009852415</v>
      </c>
      <c r="K138" s="7">
        <v>-3.8020550018176005</v>
      </c>
      <c r="M138">
        <v>131</v>
      </c>
      <c r="O138" s="7">
        <f t="shared" ca="1" si="28"/>
        <v>1.4437243459683529</v>
      </c>
      <c r="P138" s="7">
        <f t="shared" ca="1" si="29"/>
        <v>9.4202256476626237E-2</v>
      </c>
      <c r="Q138" s="7">
        <f t="shared" ca="1" si="30"/>
        <v>-6.6761603549253994E-3</v>
      </c>
      <c r="R138" s="7">
        <f t="shared" ca="1" si="31"/>
        <v>-1.0816069604458436</v>
      </c>
      <c r="S138" s="7">
        <f t="shared" ca="1" si="32"/>
        <v>0.99880597041410313</v>
      </c>
      <c r="T138" s="7">
        <f t="shared" ca="1" si="33"/>
        <v>0.16287366145505</v>
      </c>
      <c r="U138" s="7">
        <f t="shared" ca="1" si="34"/>
        <v>2840.3884012623025</v>
      </c>
      <c r="W138" s="7">
        <f t="shared" ca="1" si="35"/>
        <v>2.3038181939083588</v>
      </c>
      <c r="X138" s="7">
        <f t="shared" ca="1" si="36"/>
        <v>-6.0034201262375866E-2</v>
      </c>
      <c r="Y138" s="7">
        <f t="shared" ca="1" si="37"/>
        <v>9.8988469214154927E-4</v>
      </c>
      <c r="Z138" s="7">
        <f t="shared" ca="1" si="38"/>
        <v>-2.0108523253326256</v>
      </c>
      <c r="AA138" s="7">
        <f t="shared" ca="1" si="39"/>
        <v>0.99999999976505327</v>
      </c>
      <c r="AB138" s="7">
        <f t="shared" ca="1" si="40"/>
        <v>1.5860995102018097E-5</v>
      </c>
      <c r="AC138" s="7">
        <f t="shared" ca="1" si="41"/>
        <v>71.740820536364808</v>
      </c>
    </row>
    <row r="139" spans="2:29" x14ac:dyDescent="0.35">
      <c r="C139" s="7">
        <v>7.8635837835001638E-4</v>
      </c>
      <c r="D139" s="7">
        <v>6.5167212415138988E-3</v>
      </c>
      <c r="E139" s="7">
        <v>1.559836267515515E-2</v>
      </c>
      <c r="F139" s="7">
        <v>1.1448824326989487E-2</v>
      </c>
      <c r="H139" s="7">
        <v>2.3560361818793146E-5</v>
      </c>
      <c r="I139" s="7">
        <v>6.9502803560448658E-4</v>
      </c>
      <c r="J139" s="7">
        <v>6.5955089947819382E-3</v>
      </c>
      <c r="K139" s="7">
        <v>2.0027781075175121E-2</v>
      </c>
      <c r="M139">
        <v>132</v>
      </c>
      <c r="O139" s="7">
        <f t="shared" ca="1" si="28"/>
        <v>1.4532301002771095</v>
      </c>
      <c r="P139" s="7">
        <f t="shared" ca="1" si="29"/>
        <v>9.2120038934479925E-2</v>
      </c>
      <c r="Q139" s="7">
        <f t="shared" ca="1" si="30"/>
        <v>-6.5500096019138927E-3</v>
      </c>
      <c r="R139" s="7">
        <f t="shared" ca="1" si="31"/>
        <v>-1.0918602773556305</v>
      </c>
      <c r="S139" s="7">
        <f t="shared" ca="1" si="32"/>
        <v>0.9988050846227815</v>
      </c>
      <c r="T139" s="7">
        <f t="shared" ca="1" si="33"/>
        <v>0.1633058095775986</v>
      </c>
      <c r="U139" s="7">
        <f t="shared" ca="1" si="34"/>
        <v>2875.6536317976106</v>
      </c>
      <c r="W139" s="7">
        <f t="shared" ca="1" si="35"/>
        <v>2.3013413634516122</v>
      </c>
      <c r="X139" s="7">
        <f t="shared" ca="1" si="36"/>
        <v>-5.9843181011726622E-2</v>
      </c>
      <c r="Y139" s="7">
        <f t="shared" ca="1" si="37"/>
        <v>9.8498297978571884E-4</v>
      </c>
      <c r="Z139" s="7">
        <f t="shared" ca="1" si="38"/>
        <v>-2.0001671073043643</v>
      </c>
      <c r="AA139" s="7">
        <f t="shared" ca="1" si="39"/>
        <v>0.99999999978893672</v>
      </c>
      <c r="AB139" s="7">
        <f t="shared" ca="1" si="40"/>
        <v>1.4791846214845122E-5</v>
      </c>
      <c r="AC139" s="7">
        <f t="shared" ca="1" si="41"/>
        <v>68.418889514185196</v>
      </c>
    </row>
    <row r="140" spans="2:29" x14ac:dyDescent="0.35">
      <c r="C140" s="7">
        <v>0.99997931442820964</v>
      </c>
      <c r="D140" s="7">
        <v>1.1987201512416211E-2</v>
      </c>
      <c r="E140" s="7" t="e">
        <v>#N/A</v>
      </c>
      <c r="F140" s="7" t="e">
        <v>#N/A</v>
      </c>
      <c r="H140" s="7">
        <v>0.99999862914730342</v>
      </c>
      <c r="I140" s="7">
        <v>4.3117434933367177E-3</v>
      </c>
      <c r="J140" s="7" t="e">
        <v>#N/A</v>
      </c>
      <c r="K140" s="7" t="e">
        <v>#N/A</v>
      </c>
      <c r="M140">
        <v>133</v>
      </c>
      <c r="O140" s="7">
        <f t="shared" ca="1" si="28"/>
        <v>1.4626295384669195</v>
      </c>
      <c r="P140" s="7">
        <f t="shared" ca="1" si="29"/>
        <v>9.0069967101779655E-2</v>
      </c>
      <c r="Q140" s="7">
        <f t="shared" ca="1" si="30"/>
        <v>-6.4263099607667785E-3</v>
      </c>
      <c r="R140" s="7">
        <f t="shared" ca="1" si="31"/>
        <v>-1.1020510322350225</v>
      </c>
      <c r="S140" s="7">
        <f t="shared" ca="1" si="32"/>
        <v>0.99880433336254348</v>
      </c>
      <c r="T140" s="7">
        <f t="shared" ca="1" si="33"/>
        <v>0.16372660206444314</v>
      </c>
      <c r="U140" s="7">
        <f t="shared" ca="1" si="34"/>
        <v>2911.0666992212705</v>
      </c>
      <c r="W140" s="7">
        <f t="shared" ca="1" si="35"/>
        <v>2.2988842420062929</v>
      </c>
      <c r="X140" s="7">
        <f t="shared" ca="1" si="36"/>
        <v>-5.9653959958082946E-2</v>
      </c>
      <c r="Y140" s="7">
        <f t="shared" ca="1" si="37"/>
        <v>9.8013428713235816E-4</v>
      </c>
      <c r="Z140" s="7">
        <f t="shared" ca="1" si="38"/>
        <v>-1.9895505925544907</v>
      </c>
      <c r="AA140" s="7">
        <f t="shared" ca="1" si="39"/>
        <v>0.99999999981060295</v>
      </c>
      <c r="AB140" s="7">
        <f t="shared" ca="1" si="40"/>
        <v>1.3784635357866742E-5</v>
      </c>
      <c r="AC140" s="7">
        <f t="shared" ca="1" si="41"/>
        <v>65.212469256079373</v>
      </c>
    </row>
    <row r="141" spans="2:29" x14ac:dyDescent="0.35">
      <c r="C141" s="7">
        <v>386734.99560284434</v>
      </c>
      <c r="D141" s="7">
        <v>24</v>
      </c>
      <c r="E141" s="7" t="e">
        <v>#N/A</v>
      </c>
      <c r="F141" s="7" t="e">
        <v>#N/A</v>
      </c>
      <c r="H141" s="7">
        <v>41579902.787493818</v>
      </c>
      <c r="I141" s="7">
        <v>171</v>
      </c>
      <c r="J141" s="7" t="e">
        <v>#N/A</v>
      </c>
      <c r="K141" s="7" t="e">
        <v>#N/A</v>
      </c>
      <c r="M141">
        <v>134</v>
      </c>
      <c r="O141" s="7">
        <f t="shared" ca="1" si="28"/>
        <v>1.4719238672537078</v>
      </c>
      <c r="P141" s="7">
        <f t="shared" ca="1" si="29"/>
        <v>8.8051469304004024E-2</v>
      </c>
      <c r="Q141" s="7">
        <f t="shared" ca="1" si="30"/>
        <v>-6.3050054067866701E-3</v>
      </c>
      <c r="R141" s="7">
        <f t="shared" ca="1" si="31"/>
        <v>-1.1121791302473181</v>
      </c>
      <c r="S141" s="7">
        <f t="shared" ca="1" si="32"/>
        <v>0.99880371334467144</v>
      </c>
      <c r="T141" s="7">
        <f t="shared" ca="1" si="33"/>
        <v>0.16413624503397947</v>
      </c>
      <c r="U141" s="7">
        <f t="shared" ca="1" si="34"/>
        <v>2946.627063639588</v>
      </c>
      <c r="W141" s="7">
        <f t="shared" ca="1" si="35"/>
        <v>2.2964465468455706</v>
      </c>
      <c r="X141" s="7">
        <f t="shared" ca="1" si="36"/>
        <v>-5.9466509926071047E-2</v>
      </c>
      <c r="Y141" s="7">
        <f t="shared" ca="1" si="37"/>
        <v>9.7533772082120465E-4</v>
      </c>
      <c r="Z141" s="7">
        <f t="shared" ca="1" si="38"/>
        <v>-1.9790018982170898</v>
      </c>
      <c r="AA141" s="7">
        <f t="shared" ca="1" si="39"/>
        <v>0.99999999983024024</v>
      </c>
      <c r="AB141" s="7">
        <f t="shared" ca="1" si="40"/>
        <v>1.2836261920877245E-5</v>
      </c>
      <c r="AC141" s="7">
        <f t="shared" ca="1" si="41"/>
        <v>62.118693308135455</v>
      </c>
    </row>
    <row r="142" spans="2:29" x14ac:dyDescent="0.35">
      <c r="C142" s="7">
        <v>166.71333528465615</v>
      </c>
      <c r="D142" s="7">
        <v>3.4486320023825639E-3</v>
      </c>
      <c r="E142" s="7" t="e">
        <v>#N/A</v>
      </c>
      <c r="F142" s="7" t="e">
        <v>#N/A</v>
      </c>
      <c r="H142" s="7">
        <v>2319.0523778622442</v>
      </c>
      <c r="I142" s="7">
        <v>3.1790835638486896E-3</v>
      </c>
      <c r="J142" s="7" t="e">
        <v>#N/A</v>
      </c>
      <c r="K142" s="7" t="e">
        <v>#N/A</v>
      </c>
      <c r="M142">
        <v>135</v>
      </c>
      <c r="O142" s="7">
        <f t="shared" ca="1" si="28"/>
        <v>1.4811142843056055</v>
      </c>
      <c r="P142" s="7">
        <f t="shared" ca="1" si="29"/>
        <v>8.606398507701167E-2</v>
      </c>
      <c r="Q142" s="7">
        <f t="shared" ca="1" si="30"/>
        <v>-6.1860413901921882E-3</v>
      </c>
      <c r="R142" s="7">
        <f t="shared" ca="1" si="31"/>
        <v>-1.1222444972034729</v>
      </c>
      <c r="S142" s="7">
        <f t="shared" ca="1" si="32"/>
        <v>0.99880322134000543</v>
      </c>
      <c r="T142" s="7">
        <f t="shared" ca="1" si="33"/>
        <v>0.16453494083914902</v>
      </c>
      <c r="U142" s="7">
        <f t="shared" ca="1" si="34"/>
        <v>2982.334192531503</v>
      </c>
      <c r="W142" s="7">
        <f t="shared" ca="1" si="35"/>
        <v>2.2940280009880634</v>
      </c>
      <c r="X142" s="7">
        <f t="shared" ca="1" si="36"/>
        <v>-5.9280803350348611E-2</v>
      </c>
      <c r="Y142" s="7">
        <f t="shared" ca="1" si="37"/>
        <v>9.7059240782931691E-4</v>
      </c>
      <c r="Z142" s="7">
        <f t="shared" ca="1" si="38"/>
        <v>-1.9685201578845684</v>
      </c>
      <c r="AA142" s="7">
        <f t="shared" ca="1" si="39"/>
        <v>0.99999999984802213</v>
      </c>
      <c r="AB142" s="7">
        <f t="shared" ca="1" si="40"/>
        <v>1.1943764788200696E-5</v>
      </c>
      <c r="AC142" s="7">
        <f t="shared" ca="1" si="41"/>
        <v>59.134751709188933</v>
      </c>
    </row>
    <row r="143" spans="2:29" x14ac:dyDescent="0.35">
      <c r="B143">
        <v>28</v>
      </c>
      <c r="C143" s="7">
        <f t="array" ref="C143:F147">LINEST('single component linest'!$S$3:INDEX('single component linest'!$S$3:$S$204,'two component linest'!B143+1),'single component linest'!$R$3:INDEX('single component linest'!$R$3:$R$204,'two component linest'!B143+1)^{1,2,3}, TRUE, TRUE)</f>
        <v>-5.4308562986139793E-2</v>
      </c>
      <c r="D143" s="7">
        <v>0.60800202237922707</v>
      </c>
      <c r="E143" s="7">
        <v>-0.11914353761822061</v>
      </c>
      <c r="F143" s="7">
        <v>-3.3509350791609549E-3</v>
      </c>
      <c r="H143" s="7">
        <f t="array" ref="H143:K147">LINEST(INDEX('single component linest'!$S$3:$S$203,'two component linest'!B143):'single component linest'!$S$203,(INDEX('single component linest'!$R$3:$R$203,'two component linest'!B143):'single component linest'!$R$203)^{1,2,3}, TRUE, TRUE)</f>
        <v>2.176369241902214E-3</v>
      </c>
      <c r="I143" s="7">
        <v>-0.101044014459714</v>
      </c>
      <c r="J143" s="7">
        <v>2.77192447061819</v>
      </c>
      <c r="K143" s="7">
        <v>-3.7760129452412712</v>
      </c>
      <c r="M143">
        <v>136</v>
      </c>
      <c r="O143" s="7">
        <f t="shared" ca="1" si="28"/>
        <v>1.4902019779508009</v>
      </c>
      <c r="P143" s="7">
        <f t="shared" ca="1" si="29"/>
        <v>8.4106964955402527E-2</v>
      </c>
      <c r="Q143" s="7">
        <f t="shared" ca="1" si="30"/>
        <v>-6.0693647931197546E-3</v>
      </c>
      <c r="R143" s="7">
        <f t="shared" ca="1" si="31"/>
        <v>-1.1322470786905288</v>
      </c>
      <c r="S143" s="7">
        <f t="shared" ca="1" si="32"/>
        <v>0.99880285417860926</v>
      </c>
      <c r="T143" s="7">
        <f t="shared" ca="1" si="33"/>
        <v>0.16492288812913333</v>
      </c>
      <c r="U143" s="7">
        <f t="shared" ca="1" si="34"/>
        <v>3018.187560583413</v>
      </c>
      <c r="W143" s="7">
        <f t="shared" ca="1" si="35"/>
        <v>2.2916283330416793</v>
      </c>
      <c r="X143" s="7">
        <f t="shared" ca="1" si="36"/>
        <v>-5.9096813258358256E-2</v>
      </c>
      <c r="Y143" s="7">
        <f t="shared" ca="1" si="37"/>
        <v>9.6589749487764782E-4</v>
      </c>
      <c r="Z143" s="7">
        <f t="shared" ca="1" si="38"/>
        <v>-1.9581045211829631</v>
      </c>
      <c r="AA143" s="7">
        <f t="shared" ca="1" si="39"/>
        <v>0.99999999986410859</v>
      </c>
      <c r="AB143" s="7">
        <f t="shared" ca="1" si="40"/>
        <v>1.1104316206939678E-5</v>
      </c>
      <c r="AC143" s="7">
        <f t="shared" ca="1" si="41"/>
        <v>56.257889537143392</v>
      </c>
    </row>
    <row r="144" spans="2:29" x14ac:dyDescent="0.35">
      <c r="C144" s="7">
        <v>8.306410944286741E-4</v>
      </c>
      <c r="D144" s="7">
        <v>7.022295091241978E-3</v>
      </c>
      <c r="E144" s="7">
        <v>1.7181200230745333E-2</v>
      </c>
      <c r="F144" s="7">
        <v>1.2895001503513042E-2</v>
      </c>
      <c r="H144" s="7">
        <v>2.3287471442096359E-5</v>
      </c>
      <c r="I144" s="7">
        <v>6.8995177827314326E-4</v>
      </c>
      <c r="J144" s="7">
        <v>6.5823774936937052E-3</v>
      </c>
      <c r="K144" s="7">
        <v>2.0120985707446266E-2</v>
      </c>
      <c r="M144">
        <v>137</v>
      </c>
      <c r="O144" s="7">
        <f t="shared" ca="1" si="28"/>
        <v>1.4991881269129108</v>
      </c>
      <c r="P144" s="7">
        <f t="shared" ca="1" si="29"/>
        <v>8.217987026285585E-2</v>
      </c>
      <c r="Q144" s="7">
        <f t="shared" ca="1" si="30"/>
        <v>-5.9549238879385473E-3</v>
      </c>
      <c r="R144" s="7">
        <f t="shared" ca="1" si="31"/>
        <v>-1.1421868392322705</v>
      </c>
      <c r="S144" s="7">
        <f t="shared" ca="1" si="32"/>
        <v>0.99880260874938243</v>
      </c>
      <c r="T144" s="7">
        <f t="shared" ca="1" si="33"/>
        <v>0.16530028191091214</v>
      </c>
      <c r="U144" s="7">
        <f t="shared" ca="1" si="34"/>
        <v>3054.1866495290096</v>
      </c>
      <c r="W144" s="7">
        <f t="shared" ca="1" si="35"/>
        <v>2.2892472770674459</v>
      </c>
      <c r="X144" s="7">
        <f t="shared" ca="1" si="36"/>
        <v>-5.8914513254804353E-2</v>
      </c>
      <c r="Y144" s="7">
        <f t="shared" ca="1" si="37"/>
        <v>9.6125214788730842E-4</v>
      </c>
      <c r="Z144" s="7">
        <f t="shared" ca="1" si="38"/>
        <v>-1.9477541534252198</v>
      </c>
      <c r="AA144" s="7">
        <f t="shared" ca="1" si="39"/>
        <v>0.99999999987864685</v>
      </c>
      <c r="AB144" s="7">
        <f t="shared" ca="1" si="40"/>
        <v>1.0315215950503477E-5</v>
      </c>
      <c r="AC144" s="7">
        <f t="shared" ca="1" si="41"/>
        <v>53.485405502227913</v>
      </c>
    </row>
    <row r="145" spans="2:29" x14ac:dyDescent="0.35">
      <c r="C145" s="7">
        <v>0.99997447280539353</v>
      </c>
      <c r="D145" s="7">
        <v>1.3542108146918407E-2</v>
      </c>
      <c r="E145" s="7" t="e">
        <v>#N/A</v>
      </c>
      <c r="F145" s="7" t="e">
        <v>#N/A</v>
      </c>
      <c r="H145" s="7">
        <v>0.99999871891576975</v>
      </c>
      <c r="I145" s="7">
        <v>4.1184117149948383E-3</v>
      </c>
      <c r="J145" s="7" t="e">
        <v>#N/A</v>
      </c>
      <c r="K145" s="7" t="e">
        <v>#N/A</v>
      </c>
      <c r="M145">
        <v>138</v>
      </c>
      <c r="O145" s="7">
        <f t="shared" ca="1" si="28"/>
        <v>1.5080739000722334</v>
      </c>
      <c r="P145" s="7">
        <f t="shared" ca="1" si="29"/>
        <v>8.0282172904610469E-2</v>
      </c>
      <c r="Q145" s="7">
        <f t="shared" ca="1" si="30"/>
        <v>-5.8426682968403575E-3</v>
      </c>
      <c r="R145" s="7">
        <f t="shared" ca="1" si="31"/>
        <v>-1.1520637614808145</v>
      </c>
      <c r="S145" s="7">
        <f t="shared" ca="1" si="32"/>
        <v>0.99880248199962174</v>
      </c>
      <c r="T145" s="7">
        <f t="shared" ca="1" si="33"/>
        <v>0.16566731361060591</v>
      </c>
      <c r="U145" s="7">
        <f t="shared" ca="1" si="34"/>
        <v>3090.3309479939549</v>
      </c>
      <c r="W145" s="7">
        <f t="shared" ca="1" si="35"/>
        <v>2.2868845724384612</v>
      </c>
      <c r="X145" s="7">
        <f t="shared" ca="1" si="36"/>
        <v>-5.8733877505940578E-2</v>
      </c>
      <c r="Y145" s="7">
        <f t="shared" ca="1" si="37"/>
        <v>9.5665555143648572E-4</v>
      </c>
      <c r="Z145" s="7">
        <f t="shared" ca="1" si="38"/>
        <v>-1.9374682352346801</v>
      </c>
      <c r="AA145" s="7">
        <f t="shared" ca="1" si="39"/>
        <v>0.99999999989177224</v>
      </c>
      <c r="AB145" s="7">
        <f t="shared" ca="1" si="40"/>
        <v>9.5738857449291163E-6</v>
      </c>
      <c r="AC145" s="7">
        <f t="shared" ca="1" si="41"/>
        <v>50.814650585363211</v>
      </c>
    </row>
    <row r="146" spans="2:29" x14ac:dyDescent="0.35">
      <c r="C146" s="7">
        <v>326440.90881042497</v>
      </c>
      <c r="D146" s="7">
        <v>25</v>
      </c>
      <c r="E146" s="7" t="e">
        <v>#N/A</v>
      </c>
      <c r="F146" s="7" t="e">
        <v>#N/A</v>
      </c>
      <c r="H146" s="7">
        <v>44233308.576131865</v>
      </c>
      <c r="I146" s="7">
        <v>170</v>
      </c>
      <c r="J146" s="7" t="e">
        <v>#N/A</v>
      </c>
      <c r="K146" s="7" t="e">
        <v>#N/A</v>
      </c>
      <c r="M146">
        <v>139</v>
      </c>
      <c r="O146" s="7">
        <f t="shared" ca="1" si="28"/>
        <v>1.5168604562514276</v>
      </c>
      <c r="P146" s="7">
        <f t="shared" ca="1" si="29"/>
        <v>7.8413355162228887E-2</v>
      </c>
      <c r="Q146" s="7">
        <f t="shared" ca="1" si="30"/>
        <v>-5.7325489526665859E-3</v>
      </c>
      <c r="R146" s="7">
        <f t="shared" ca="1" si="31"/>
        <v>-1.1618778454384304</v>
      </c>
      <c r="S146" s="7">
        <f t="shared" ca="1" si="32"/>
        <v>0.99880247093453889</v>
      </c>
      <c r="T146" s="7">
        <f t="shared" ca="1" si="33"/>
        <v>0.16602417113447446</v>
      </c>
      <c r="U146" s="7">
        <f t="shared" ca="1" si="34"/>
        <v>3126.6199513452084</v>
      </c>
      <c r="W146" s="7">
        <f t="shared" ca="1" si="35"/>
        <v>2.2845399637000074</v>
      </c>
      <c r="X146" s="7">
        <f t="shared" ca="1" si="36"/>
        <v>-5.855488072412237E-2</v>
      </c>
      <c r="Y146" s="7">
        <f t="shared" ca="1" si="37"/>
        <v>9.5210690822935379E-4</v>
      </c>
      <c r="Z146" s="7">
        <f t="shared" ca="1" si="38"/>
        <v>-1.9272459621653635</v>
      </c>
      <c r="AA146" s="7">
        <f t="shared" ca="1" si="39"/>
        <v>0.99999999990360955</v>
      </c>
      <c r="AB146" s="7">
        <f t="shared" ca="1" si="40"/>
        <v>8.8778639502056249E-6</v>
      </c>
      <c r="AC146" s="7">
        <f t="shared" ca="1" si="41"/>
        <v>48.243026719891937</v>
      </c>
    </row>
    <row r="147" spans="2:29" x14ac:dyDescent="0.35">
      <c r="C147" s="7">
        <v>179.5967148869627</v>
      </c>
      <c r="D147" s="7">
        <v>4.5847173265708471E-3</v>
      </c>
      <c r="E147" s="7" t="e">
        <v>#N/A</v>
      </c>
      <c r="F147" s="7" t="e">
        <v>#N/A</v>
      </c>
      <c r="H147" s="7">
        <v>2250.7652479491503</v>
      </c>
      <c r="I147" s="7">
        <v>2.8834235592151429E-3</v>
      </c>
      <c r="J147" s="7" t="e">
        <v>#N/A</v>
      </c>
      <c r="K147" s="7" t="e">
        <v>#N/A</v>
      </c>
      <c r="M147">
        <v>140</v>
      </c>
      <c r="O147" s="7">
        <f t="shared" ca="1" si="28"/>
        <v>1.5255489440238958</v>
      </c>
      <c r="P147" s="7">
        <f t="shared" ca="1" si="29"/>
        <v>7.6572909490828206E-2</v>
      </c>
      <c r="Q147" s="7">
        <f t="shared" ca="1" si="30"/>
        <v>-5.6245180609384299E-3</v>
      </c>
      <c r="R147" s="7">
        <f t="shared" ca="1" si="31"/>
        <v>-1.1716291077083638</v>
      </c>
      <c r="S147" s="7">
        <f t="shared" ca="1" si="32"/>
        <v>0.99880257261673733</v>
      </c>
      <c r="T147" s="7">
        <f t="shared" ca="1" si="33"/>
        <v>0.16637103892960195</v>
      </c>
      <c r="U147" s="7">
        <f t="shared" ca="1" si="34"/>
        <v>3163.0531615447953</v>
      </c>
      <c r="W147" s="7">
        <f t="shared" ca="1" si="35"/>
        <v>2.2822132004467131</v>
      </c>
      <c r="X147" s="7">
        <f t="shared" ca="1" si="36"/>
        <v>-5.8377498153835215E-2</v>
      </c>
      <c r="Y147" s="7">
        <f t="shared" ca="1" si="37"/>
        <v>9.4760543860766594E-4</v>
      </c>
      <c r="Z147" s="7">
        <f t="shared" ca="1" si="38"/>
        <v>-1.9170865443885052</v>
      </c>
      <c r="AA147" s="7">
        <f t="shared" ca="1" si="39"/>
        <v>0.99999999991427313</v>
      </c>
      <c r="AB147" s="7">
        <f t="shared" ca="1" si="40"/>
        <v>8.2248004940172091E-6</v>
      </c>
      <c r="AC147" s="7">
        <f t="shared" ca="1" si="41"/>
        <v>45.767985515008519</v>
      </c>
    </row>
    <row r="148" spans="2:29" x14ac:dyDescent="0.35">
      <c r="B148">
        <v>29</v>
      </c>
      <c r="C148" s="7">
        <f t="array" ref="C148:F152">LINEST('single component linest'!$S$3:INDEX('single component linest'!$S$3:$S$204,'two component linest'!B148+1),'single component linest'!$R$3:INDEX('single component linest'!$R$3:$R$204,'two component linest'!B148+1)^{1,2,3}, TRUE, TRUE)</f>
        <v>-5.3483972465759762E-2</v>
      </c>
      <c r="D148" s="7">
        <v>0.60210210048283308</v>
      </c>
      <c r="E148" s="7">
        <v>-0.10846093465386231</v>
      </c>
      <c r="F148" s="7">
        <v>-6.2125180533647573E-3</v>
      </c>
      <c r="H148" s="7">
        <f t="array" ref="H148:K152">LINEST(INDEX('single component linest'!$S$3:$S$203,'two component linest'!B148):'single component linest'!$S$203,(INDEX('single component linest'!$R$3:$R$203,'two component linest'!B148):'single component linest'!$R$203)^{1,2,3}, TRUE, TRUE)</f>
        <v>2.1515914409885278E-3</v>
      </c>
      <c r="I148" s="7">
        <v>-0.10026389648913463</v>
      </c>
      <c r="J148" s="7">
        <v>2.7639699636700068</v>
      </c>
      <c r="K148" s="7">
        <v>-3.7498687653851905</v>
      </c>
      <c r="M148">
        <v>141</v>
      </c>
      <c r="O148" s="7">
        <f t="shared" ca="1" si="28"/>
        <v>1.5341405015435319</v>
      </c>
      <c r="P148" s="7">
        <f t="shared" ca="1" si="29"/>
        <v>7.4760338318865194E-2</v>
      </c>
      <c r="Q148" s="7">
        <f t="shared" ca="1" si="30"/>
        <v>-5.5185290630525166E-3</v>
      </c>
      <c r="R148" s="7">
        <f t="shared" ca="1" si="31"/>
        <v>-1.1813175807732965</v>
      </c>
      <c r="S148" s="7">
        <f t="shared" ca="1" si="32"/>
        <v>0.99880278416565071</v>
      </c>
      <c r="T148" s="7">
        <f t="shared" ca="1" si="33"/>
        <v>0.1667080980441118</v>
      </c>
      <c r="U148" s="7">
        <f t="shared" ca="1" si="34"/>
        <v>3199.6300870079499</v>
      </c>
      <c r="W148" s="7">
        <f t="shared" ca="1" si="35"/>
        <v>2.2799040371873298</v>
      </c>
      <c r="X148" s="7">
        <f t="shared" ca="1" si="36"/>
        <v>-5.8201705556934824E-2</v>
      </c>
      <c r="Y148" s="7">
        <f t="shared" ca="1" si="37"/>
        <v>9.4315038004705136E-4</v>
      </c>
      <c r="Z148" s="7">
        <f t="shared" ca="1" si="38"/>
        <v>-1.9069892063177667</v>
      </c>
      <c r="AA148" s="7">
        <f t="shared" ca="1" si="39"/>
        <v>0.99999999992386857</v>
      </c>
      <c r="AB148" s="7">
        <f t="shared" ca="1" si="40"/>
        <v>7.612452026575175E-6</v>
      </c>
      <c r="AC148" s="7">
        <f t="shared" ca="1" si="41"/>
        <v>43.387027019296831</v>
      </c>
    </row>
    <row r="149" spans="2:29" x14ac:dyDescent="0.35">
      <c r="C149" s="7">
        <v>8.7864230808241625E-4</v>
      </c>
      <c r="D149" s="7">
        <v>7.5723790507578317E-3</v>
      </c>
      <c r="E149" s="7">
        <v>1.8922141666349767E-2</v>
      </c>
      <c r="F149" s="7">
        <v>1.4508314961352228E-2</v>
      </c>
      <c r="H149" s="7">
        <v>2.29942964000334E-5</v>
      </c>
      <c r="I149" s="7">
        <v>6.8415750085849131E-4</v>
      </c>
      <c r="J149" s="7">
        <v>6.5612276508969806E-3</v>
      </c>
      <c r="K149" s="7">
        <v>2.018629802305711E-2</v>
      </c>
      <c r="M149">
        <v>142</v>
      </c>
      <c r="O149" s="7">
        <f t="shared" ca="1" si="28"/>
        <v>1.5426362563946057</v>
      </c>
      <c r="P149" s="7">
        <f t="shared" ca="1" si="29"/>
        <v>7.2975153850586463E-2</v>
      </c>
      <c r="Q149" s="7">
        <f t="shared" ca="1" si="30"/>
        <v>-5.4145366006081389E-3</v>
      </c>
      <c r="R149" s="7">
        <f t="shared" ca="1" si="31"/>
        <v>-1.1909433123010444</v>
      </c>
      <c r="S149" s="7">
        <f t="shared" ca="1" si="32"/>
        <v>0.99880310275695183</v>
      </c>
      <c r="T149" s="7">
        <f t="shared" ca="1" si="33"/>
        <v>0.16703552618690198</v>
      </c>
      <c r="U149" s="7">
        <f t="shared" ca="1" si="34"/>
        <v>3236.3502424653411</v>
      </c>
      <c r="W149" s="7">
        <f t="shared" ca="1" si="35"/>
        <v>2.2776122332294175</v>
      </c>
      <c r="X149" s="7">
        <f t="shared" ca="1" si="36"/>
        <v>-5.802747919956807E-2</v>
      </c>
      <c r="Y149" s="7">
        <f t="shared" ca="1" si="37"/>
        <v>9.3874098670075439E-4</v>
      </c>
      <c r="Z149" s="7">
        <f t="shared" ca="1" si="38"/>
        <v>-1.8969531863136022</v>
      </c>
      <c r="AA149" s="7">
        <f t="shared" ca="1" si="39"/>
        <v>0.99999999993249244</v>
      </c>
      <c r="AB149" s="7">
        <f t="shared" ca="1" si="40"/>
        <v>7.0386773055239434E-6</v>
      </c>
      <c r="AC149" s="7">
        <f t="shared" ca="1" si="41"/>
        <v>41.097698522857577</v>
      </c>
    </row>
    <row r="150" spans="2:29" x14ac:dyDescent="0.35">
      <c r="C150" s="7">
        <v>0.99996851500594219</v>
      </c>
      <c r="D150" s="7">
        <v>1.5282831737722475E-2</v>
      </c>
      <c r="E150" s="7" t="e">
        <v>#N/A</v>
      </c>
      <c r="F150" s="7" t="e">
        <v>#N/A</v>
      </c>
      <c r="H150" s="7">
        <v>0.99999880499755578</v>
      </c>
      <c r="I150" s="7">
        <v>3.9304846605969796E-3</v>
      </c>
      <c r="J150" s="7" t="e">
        <v>#N/A</v>
      </c>
      <c r="K150" s="7" t="e">
        <v>#N/A</v>
      </c>
      <c r="M150">
        <v>143</v>
      </c>
      <c r="O150" s="7">
        <f t="shared" ca="1" si="28"/>
        <v>1.5510373254602461</v>
      </c>
      <c r="P150" s="7">
        <f t="shared" ca="1" si="29"/>
        <v>7.1216877871264822E-2</v>
      </c>
      <c r="Q150" s="7">
        <f t="shared" ca="1" si="30"/>
        <v>-5.3124964808330113E-3</v>
      </c>
      <c r="R150" s="7">
        <f t="shared" ca="1" si="31"/>
        <v>-1.2005063644759435</v>
      </c>
      <c r="S150" s="7">
        <f t="shared" ca="1" si="32"/>
        <v>0.99880352562192953</v>
      </c>
      <c r="T150" s="7">
        <f t="shared" ca="1" si="33"/>
        <v>0.16735349778687655</v>
      </c>
      <c r="U150" s="7">
        <f t="shared" ca="1" si="34"/>
        <v>3273.2131488293635</v>
      </c>
      <c r="W150" s="7">
        <f t="shared" ca="1" si="35"/>
        <v>2.2753375525626347</v>
      </c>
      <c r="X150" s="7">
        <f t="shared" ca="1" si="36"/>
        <v>-5.7854795839132292E-2</v>
      </c>
      <c r="Y150" s="7">
        <f t="shared" ca="1" si="37"/>
        <v>9.3437652894871003E-4</v>
      </c>
      <c r="Z150" s="7">
        <f t="shared" ca="1" si="38"/>
        <v>-1.886977736374885</v>
      </c>
      <c r="AA150" s="7">
        <f t="shared" ca="1" si="39"/>
        <v>0.99999999994023347</v>
      </c>
      <c r="AB150" s="7">
        <f t="shared" ca="1" si="40"/>
        <v>6.5014327880114663E-6</v>
      </c>
      <c r="AC150" s="7">
        <f t="shared" ca="1" si="41"/>
        <v>38.897593396571779</v>
      </c>
    </row>
    <row r="151" spans="2:29" x14ac:dyDescent="0.35">
      <c r="C151" s="7">
        <v>275254.73820329644</v>
      </c>
      <c r="D151" s="7">
        <v>26</v>
      </c>
      <c r="E151" s="7" t="e">
        <v>#N/A</v>
      </c>
      <c r="F151" s="7" t="e">
        <v>#N/A</v>
      </c>
      <c r="H151" s="7">
        <v>47140711.964695483</v>
      </c>
      <c r="I151" s="7">
        <v>169</v>
      </c>
      <c r="J151" s="7" t="e">
        <v>#N/A</v>
      </c>
      <c r="K151" s="7" t="e">
        <v>#N/A</v>
      </c>
      <c r="M151">
        <v>144</v>
      </c>
      <c r="O151" s="7">
        <f t="shared" ca="1" si="28"/>
        <v>1.5593448148085589</v>
      </c>
      <c r="P151" s="7">
        <f t="shared" ca="1" si="29"/>
        <v>6.9485041555260696E-2</v>
      </c>
      <c r="Q151" s="7">
        <f t="shared" ca="1" si="30"/>
        <v>-5.212365643072669E-3</v>
      </c>
      <c r="R151" s="7">
        <f t="shared" ca="1" si="31"/>
        <v>-1.2100068133551503</v>
      </c>
      <c r="S151" s="7">
        <f t="shared" ca="1" si="32"/>
        <v>0.99880405004684103</v>
      </c>
      <c r="T151" s="7">
        <f t="shared" ca="1" si="33"/>
        <v>0.1676621840515688</v>
      </c>
      <c r="U151" s="7">
        <f t="shared" ca="1" si="34"/>
        <v>3310.218333064231</v>
      </c>
      <c r="W151" s="7">
        <f t="shared" ca="1" si="35"/>
        <v>2.273079763723302</v>
      </c>
      <c r="X151" s="7">
        <f t="shared" ca="1" si="36"/>
        <v>-5.7683632709962324E-2</v>
      </c>
      <c r="Y151" s="7">
        <f t="shared" ca="1" si="37"/>
        <v>9.3005629291888843E-4</v>
      </c>
      <c r="Z151" s="7">
        <f t="shared" ca="1" si="38"/>
        <v>-1.877062121741365</v>
      </c>
      <c r="AA151" s="7">
        <f t="shared" ca="1" si="39"/>
        <v>0.99999999994717326</v>
      </c>
      <c r="AB151" s="7">
        <f t="shared" ca="1" si="40"/>
        <v>5.9987684085790121E-6</v>
      </c>
      <c r="AC151" s="7">
        <f t="shared" ca="1" si="41"/>
        <v>36.784349967112902</v>
      </c>
    </row>
    <row r="152" spans="2:29" x14ac:dyDescent="0.35">
      <c r="C152" s="7">
        <v>192.86957413095109</v>
      </c>
      <c r="D152" s="7">
        <v>6.0726885940119713E-3</v>
      </c>
      <c r="E152" s="7" t="e">
        <v>#N/A</v>
      </c>
      <c r="F152" s="7" t="e">
        <v>#N/A</v>
      </c>
      <c r="H152" s="7">
        <v>2184.7895179413699</v>
      </c>
      <c r="I152" s="7">
        <v>2.6108319337547975E-3</v>
      </c>
      <c r="J152" s="7" t="e">
        <v>#N/A</v>
      </c>
      <c r="K152" s="7" t="e">
        <v>#N/A</v>
      </c>
      <c r="M152">
        <v>145</v>
      </c>
      <c r="O152" s="7">
        <f t="shared" ca="1" si="28"/>
        <v>1.5675598195952536</v>
      </c>
      <c r="P152" s="7">
        <f t="shared" ca="1" si="29"/>
        <v>6.7779185276985773E-2</v>
      </c>
      <c r="Q152" s="7">
        <f t="shared" ca="1" si="30"/>
        <v>-5.114102126311742E-3</v>
      </c>
      <c r="R152" s="7">
        <f t="shared" ca="1" si="31"/>
        <v>-1.2194447482494222</v>
      </c>
      <c r="S152" s="7">
        <f t="shared" ca="1" si="32"/>
        <v>0.99880467337224055</v>
      </c>
      <c r="T152" s="7">
        <f t="shared" ca="1" si="33"/>
        <v>0.16796175302516864</v>
      </c>
      <c r="U152" s="7">
        <f t="shared" ca="1" si="34"/>
        <v>3347.365328059836</v>
      </c>
      <c r="W152" s="7">
        <f t="shared" ca="1" si="35"/>
        <v>2.2708386397058615</v>
      </c>
      <c r="X152" s="7">
        <f t="shared" ca="1" si="36"/>
        <v>-5.7513967512714904E-2</v>
      </c>
      <c r="Y152" s="7">
        <f t="shared" ca="1" si="37"/>
        <v>9.2577958010617062E-4</v>
      </c>
      <c r="Z152" s="7">
        <f t="shared" ca="1" si="38"/>
        <v>-1.8672056206952323</v>
      </c>
      <c r="AA152" s="7">
        <f t="shared" ca="1" si="39"/>
        <v>0.99999999995338595</v>
      </c>
      <c r="AB152" s="7">
        <f t="shared" ca="1" si="40"/>
        <v>5.5288235710620286E-6</v>
      </c>
      <c r="AC152" s="7">
        <f t="shared" ca="1" si="41"/>
        <v>34.755650426380619</v>
      </c>
    </row>
    <row r="153" spans="2:29" x14ac:dyDescent="0.35">
      <c r="B153">
        <v>30</v>
      </c>
      <c r="C153" s="7">
        <f t="array" ref="C153:F157">LINEST('single component linest'!$S$3:INDEX('single component linest'!$S$3:$S$204,'two component linest'!B153+1),'single component linest'!$R$3:INDEX('single component linest'!$R$3:$R$204,'two component linest'!B153+1)^{1,2,3}, TRUE, TRUE)</f>
        <v>-5.262699522313468E-2</v>
      </c>
      <c r="D153" s="7">
        <v>0.59585474583526288</v>
      </c>
      <c r="E153" s="7">
        <v>-9.6905455700180387E-2</v>
      </c>
      <c r="F153" s="7">
        <v>-9.4440724101705342E-3</v>
      </c>
      <c r="H153" s="7">
        <f t="array" ref="H153:K157">LINEST(INDEX('single component linest'!$S$3:$S$203,'two component linest'!B153):'single component linest'!$S$203,(INDEX('single component linest'!$R$3:$R$203,'two component linest'!B153):'single component linest'!$R$203)^{1,2,3}, TRUE, TRUE)</f>
        <v>2.1270984519103039E-3</v>
      </c>
      <c r="I153" s="7">
        <v>-9.9490098640206179E-2</v>
      </c>
      <c r="J153" s="7">
        <v>2.7560466116969082</v>
      </c>
      <c r="K153" s="7">
        <v>-3.7236903438322577</v>
      </c>
      <c r="M153">
        <v>146</v>
      </c>
      <c r="O153" s="7">
        <f t="shared" ca="1" si="28"/>
        <v>1.5756834239814996</v>
      </c>
      <c r="P153" s="7">
        <f t="shared" ca="1" si="29"/>
        <v>6.6098858424840465E-2</v>
      </c>
      <c r="Q153" s="7">
        <f t="shared" ca="1" si="30"/>
        <v>-5.0176650376961241E-3</v>
      </c>
      <c r="R153" s="7">
        <f t="shared" ca="1" si="31"/>
        <v>-1.2288202711265965</v>
      </c>
      <c r="S153" s="7">
        <f t="shared" ca="1" si="32"/>
        <v>0.99880539299228877</v>
      </c>
      <c r="T153" s="7">
        <f t="shared" ca="1" si="33"/>
        <v>0.16825236964590573</v>
      </c>
      <c r="U153" s="7">
        <f t="shared" ca="1" si="34"/>
        <v>3384.6536725091473</v>
      </c>
      <c r="W153" s="7">
        <f t="shared" ca="1" si="35"/>
        <v>2.2686139578434412</v>
      </c>
      <c r="X153" s="7">
        <f t="shared" ca="1" si="36"/>
        <v>-5.7345778401545873E-2</v>
      </c>
      <c r="Y153" s="7">
        <f t="shared" ca="1" si="37"/>
        <v>9.2154570693954983E-4</v>
      </c>
      <c r="Z153" s="7">
        <f t="shared" ca="1" si="38"/>
        <v>-1.8574075242207839</v>
      </c>
      <c r="AA153" s="7">
        <f t="shared" ca="1" si="39"/>
        <v>0.99999999995894062</v>
      </c>
      <c r="AB153" s="7">
        <f t="shared" ca="1" si="40"/>
        <v>5.089823302282001E-6</v>
      </c>
      <c r="AC153" s="7">
        <f t="shared" ca="1" si="41"/>
        <v>32.809219774085214</v>
      </c>
    </row>
    <row r="154" spans="2:29" x14ac:dyDescent="0.35">
      <c r="C154" s="7">
        <v>9.2758783910991014E-4</v>
      </c>
      <c r="D154" s="7">
        <v>8.1441717643579749E-3</v>
      </c>
      <c r="E154" s="7">
        <v>2.0768833901147914E-2</v>
      </c>
      <c r="F154" s="7">
        <v>1.6254089617402014E-2</v>
      </c>
      <c r="H154" s="7">
        <v>2.2685377647983232E-5</v>
      </c>
      <c r="I154" s="7">
        <v>6.7777705733625983E-4</v>
      </c>
      <c r="J154" s="7">
        <v>6.5332681702358871E-3</v>
      </c>
      <c r="K154" s="7">
        <v>2.0227139011828946E-2</v>
      </c>
      <c r="M154">
        <v>147</v>
      </c>
      <c r="O154" s="7">
        <f t="shared" ca="1" si="28"/>
        <v>1.5837167010662996</v>
      </c>
      <c r="P154" s="7">
        <f t="shared" ca="1" si="29"/>
        <v>6.4443619218135947E-2</v>
      </c>
      <c r="Q154" s="7">
        <f t="shared" ca="1" si="30"/>
        <v>-4.9230145220240393E-3</v>
      </c>
      <c r="R154" s="7">
        <f t="shared" ca="1" si="31"/>
        <v>-1.2381334960377441</v>
      </c>
      <c r="S154" s="7">
        <f t="shared" ca="1" si="32"/>
        <v>0.99880620635404382</v>
      </c>
      <c r="T154" s="7">
        <f t="shared" ca="1" si="33"/>
        <v>0.16853419580274887</v>
      </c>
      <c r="U154" s="7">
        <f t="shared" ca="1" si="34"/>
        <v>3422.08291078912</v>
      </c>
      <c r="W154" s="7">
        <f t="shared" ca="1" si="35"/>
        <v>2.2664054997065524</v>
      </c>
      <c r="X154" s="7">
        <f t="shared" ca="1" si="36"/>
        <v>-5.7179043972786552E-2</v>
      </c>
      <c r="Y154" s="7">
        <f t="shared" ca="1" si="37"/>
        <v>9.1735400439088338E-4</v>
      </c>
      <c r="Z154" s="7">
        <f t="shared" ca="1" si="38"/>
        <v>-1.8476671357377681</v>
      </c>
      <c r="AA154" s="7">
        <f t="shared" ca="1" si="39"/>
        <v>0.99999999996389932</v>
      </c>
      <c r="AB154" s="7">
        <f t="shared" ca="1" si="40"/>
        <v>4.6800745855092742E-6</v>
      </c>
      <c r="AC154" s="7">
        <f t="shared" ca="1" si="41"/>
        <v>30.942824792268581</v>
      </c>
    </row>
    <row r="155" spans="2:29" x14ac:dyDescent="0.35">
      <c r="C155" s="7">
        <v>0.9999614391374112</v>
      </c>
      <c r="D155" s="7">
        <v>1.7174496318472114E-2</v>
      </c>
      <c r="E155" s="7" t="e">
        <v>#N/A</v>
      </c>
      <c r="F155" s="7" t="e">
        <v>#N/A</v>
      </c>
      <c r="H155" s="7">
        <v>0.99999888699982209</v>
      </c>
      <c r="I155" s="7">
        <v>3.7485659185641103E-3</v>
      </c>
      <c r="J155" s="7" t="e">
        <v>#N/A</v>
      </c>
      <c r="K155" s="7" t="e">
        <v>#N/A</v>
      </c>
      <c r="M155">
        <v>148</v>
      </c>
      <c r="O155" s="7">
        <f t="shared" ca="1" si="28"/>
        <v>1.5916607128322378</v>
      </c>
      <c r="P155" s="7">
        <f t="shared" ca="1" si="29"/>
        <v>6.2813034527052239E-2</v>
      </c>
      <c r="Q155" s="7">
        <f t="shared" ca="1" si="30"/>
        <v>-4.8301117321761771E-3</v>
      </c>
      <c r="R155" s="7">
        <f t="shared" ca="1" si="31"/>
        <v>-1.247384548564745</v>
      </c>
      <c r="S155" s="7">
        <f t="shared" ca="1" si="32"/>
        <v>0.99880711095673769</v>
      </c>
      <c r="T155" s="7">
        <f t="shared" ca="1" si="33"/>
        <v>0.16880739039140721</v>
      </c>
      <c r="U155" s="7">
        <f t="shared" ca="1" si="34"/>
        <v>3459.6525928448827</v>
      </c>
      <c r="W155" s="7">
        <f t="shared" ca="1" si="35"/>
        <v>2.2642130509858567</v>
      </c>
      <c r="X155" s="7">
        <f t="shared" ca="1" si="36"/>
        <v>-5.7013743252544637E-2</v>
      </c>
      <c r="Y155" s="7">
        <f t="shared" ca="1" si="37"/>
        <v>9.1320381756037044E-4</v>
      </c>
      <c r="Z155" s="7">
        <f t="shared" ca="1" si="38"/>
        <v>-1.8379837707584867</v>
      </c>
      <c r="AA155" s="7">
        <f t="shared" ca="1" si="39"/>
        <v>0.99999999996831945</v>
      </c>
      <c r="AB155" s="7">
        <f t="shared" ca="1" si="40"/>
        <v>4.2979628481347478E-6</v>
      </c>
      <c r="AC155" s="7">
        <f t="shared" ca="1" si="41"/>
        <v>29.154273050598515</v>
      </c>
    </row>
    <row r="156" spans="2:29" x14ac:dyDescent="0.35">
      <c r="C156" s="7">
        <v>233388.26851982792</v>
      </c>
      <c r="D156" s="7">
        <v>27</v>
      </c>
      <c r="E156" s="7" t="e">
        <v>#N/A</v>
      </c>
      <c r="F156" s="7" t="e">
        <v>#N/A</v>
      </c>
      <c r="H156" s="7">
        <v>50314401.36410784</v>
      </c>
      <c r="I156" s="7">
        <v>168</v>
      </c>
      <c r="J156" s="7" t="e">
        <v>#N/A</v>
      </c>
      <c r="K156" s="7" t="e">
        <v>#N/A</v>
      </c>
      <c r="M156">
        <v>149</v>
      </c>
      <c r="O156" s="7">
        <f t="shared" ca="1" si="28"/>
        <v>1.5995165101037474</v>
      </c>
      <c r="P156" s="7">
        <f t="shared" ca="1" si="29"/>
        <v>6.1206679695666712E-2</v>
      </c>
      <c r="Q156" s="7">
        <f t="shared" ca="1" si="30"/>
        <v>-4.7389188004570634E-3</v>
      </c>
      <c r="R156" s="7">
        <f t="shared" ca="1" si="31"/>
        <v>-1.2565735652885346</v>
      </c>
      <c r="S156" s="7">
        <f t="shared" ca="1" si="32"/>
        <v>0.99880810435104006</v>
      </c>
      <c r="T156" s="7">
        <f t="shared" ca="1" si="33"/>
        <v>0.16907210936961597</v>
      </c>
      <c r="U156" s="7">
        <f t="shared" ca="1" si="34"/>
        <v>3497.3622740772012</v>
      </c>
      <c r="W156" s="7">
        <f t="shared" ca="1" si="35"/>
        <v>2.2620364014124976</v>
      </c>
      <c r="X156" s="7">
        <f t="shared" ca="1" si="36"/>
        <v>-5.684985568726543E-2</v>
      </c>
      <c r="Y156" s="7">
        <f t="shared" ca="1" si="37"/>
        <v>9.0909450534016906E-4</v>
      </c>
      <c r="Z156" s="7">
        <f t="shared" ca="1" si="38"/>
        <v>-1.8283567567046171</v>
      </c>
      <c r="AA156" s="7">
        <f t="shared" ca="1" si="39"/>
        <v>0.9999999999722532</v>
      </c>
      <c r="AB156" s="7">
        <f t="shared" ca="1" si="40"/>
        <v>3.9419486208441379E-6</v>
      </c>
      <c r="AC156" s="7">
        <f t="shared" ca="1" si="41"/>
        <v>27.441411941323548</v>
      </c>
    </row>
    <row r="157" spans="2:29" x14ac:dyDescent="0.35">
      <c r="C157" s="7">
        <v>206.52293825085346</v>
      </c>
      <c r="D157" s="7">
        <v>7.9640097424167298E-3</v>
      </c>
      <c r="E157" s="7" t="e">
        <v>#N/A</v>
      </c>
      <c r="F157" s="7" t="e">
        <v>#N/A</v>
      </c>
      <c r="H157" s="7">
        <v>2121.0156316250491</v>
      </c>
      <c r="I157" s="7">
        <v>2.3606934028978259E-3</v>
      </c>
      <c r="J157" s="7" t="e">
        <v>#N/A</v>
      </c>
      <c r="K157" s="7" t="e">
        <v>#N/A</v>
      </c>
      <c r="M157">
        <v>150</v>
      </c>
      <c r="O157" s="7">
        <f t="shared" ca="1" si="28"/>
        <v>1.6072851325173092</v>
      </c>
      <c r="P157" s="7">
        <f t="shared" ca="1" si="29"/>
        <v>5.9624138368014001E-2</v>
      </c>
      <c r="Q157" s="7">
        <f t="shared" ca="1" si="30"/>
        <v>-4.6493988108155518E-3</v>
      </c>
      <c r="R157" s="7">
        <f t="shared" ca="1" si="31"/>
        <v>-1.2657006932777208</v>
      </c>
      <c r="S157" s="7">
        <f t="shared" ca="1" si="32"/>
        <v>0.99880918413830999</v>
      </c>
      <c r="T157" s="7">
        <f t="shared" ca="1" si="33"/>
        <v>0.16932850581166911</v>
      </c>
      <c r="U157" s="7">
        <f t="shared" ca="1" si="34"/>
        <v>3535.2115152330075</v>
      </c>
      <c r="W157" s="7">
        <f t="shared" ca="1" si="35"/>
        <v>2.259875344637281</v>
      </c>
      <c r="X157" s="7">
        <f t="shared" ca="1" si="36"/>
        <v>-5.6687361131297534E-2</v>
      </c>
      <c r="Y157" s="7">
        <f t="shared" ca="1" si="37"/>
        <v>9.0502544000596412E-4</v>
      </c>
      <c r="Z157" s="7">
        <f t="shared" ca="1" si="38"/>
        <v>-1.8187854325372612</v>
      </c>
      <c r="AA157" s="7">
        <f t="shared" ca="1" si="39"/>
        <v>0.99999999997574862</v>
      </c>
      <c r="AB157" s="7">
        <f t="shared" ca="1" si="40"/>
        <v>3.6105643268236432E-6</v>
      </c>
      <c r="AC157" s="7">
        <f t="shared" ca="1" si="41"/>
        <v>25.80212774282127</v>
      </c>
    </row>
    <row r="158" spans="2:29" x14ac:dyDescent="0.35">
      <c r="B158">
        <v>31</v>
      </c>
      <c r="C158" s="7">
        <f t="array" ref="C158:F162">LINEST('single component linest'!$S$3:INDEX('single component linest'!$S$3:$S$204,'two component linest'!B158+1),'single component linest'!$R$3:INDEX('single component linest'!$R$3:$R$204,'two component linest'!B158+1)^{1,2,3}, TRUE, TRUE)</f>
        <v>-5.1744780293414588E-2</v>
      </c>
      <c r="D158" s="7">
        <v>0.58930588542085638</v>
      </c>
      <c r="E158" s="7">
        <v>-8.4539569564225286E-2</v>
      </c>
      <c r="F158" s="7">
        <v>-1.3046670656098769E-2</v>
      </c>
      <c r="H158" s="7">
        <f t="array" ref="H158:K162">LINEST(INDEX('single component linest'!$S$3:$S$203,'two component linest'!B158):'single component linest'!$S$203,(INDEX('single component linest'!$R$3:$R$203,'two component linest'!B158):'single component linest'!$R$203)^{1,2,3}, TRUE, TRUE)</f>
        <v>2.1029320588415485E-3</v>
      </c>
      <c r="I158" s="7">
        <v>-9.8724045831293447E-2</v>
      </c>
      <c r="J158" s="7">
        <v>2.7481701830569429</v>
      </c>
      <c r="K158" s="7">
        <v>-3.6975338895608312</v>
      </c>
      <c r="M158">
        <v>151</v>
      </c>
      <c r="O158" s="7">
        <f t="shared" ca="1" si="28"/>
        <v>1.6149676085022928</v>
      </c>
      <c r="P158" s="7">
        <f t="shared" ca="1" si="29"/>
        <v>5.806500231727784E-2</v>
      </c>
      <c r="Q158" s="7">
        <f t="shared" ca="1" si="30"/>
        <v>-4.5615157719220145E-3</v>
      </c>
      <c r="R158" s="7">
        <f t="shared" ca="1" si="31"/>
        <v>-1.2747660895958512</v>
      </c>
      <c r="S158" s="7">
        <f t="shared" ca="1" si="32"/>
        <v>0.99881034796984092</v>
      </c>
      <c r="T158" s="7">
        <f t="shared" ca="1" si="33"/>
        <v>0.1695767299622005</v>
      </c>
      <c r="U158" s="7">
        <f t="shared" ca="1" si="34"/>
        <v>3573.1998822989644</v>
      </c>
      <c r="W158" s="7">
        <f t="shared" ca="1" si="35"/>
        <v>2.2577296781672729</v>
      </c>
      <c r="X158" s="7">
        <f t="shared" ca="1" si="36"/>
        <v>-5.6526239838901773E-2</v>
      </c>
      <c r="Y158" s="7">
        <f t="shared" ca="1" si="37"/>
        <v>9.0099600692355975E-4</v>
      </c>
      <c r="Z158" s="7">
        <f t="shared" ca="1" si="38"/>
        <v>-1.8092691486352068</v>
      </c>
      <c r="AA158" s="7">
        <f t="shared" ca="1" si="39"/>
        <v>0.99999999997884914</v>
      </c>
      <c r="AB158" s="7">
        <f t="shared" ca="1" si="40"/>
        <v>3.3024112319808977E-6</v>
      </c>
      <c r="AC158" s="7">
        <f t="shared" ca="1" si="41"/>
        <v>24.23434471072002</v>
      </c>
    </row>
    <row r="159" spans="2:29" x14ac:dyDescent="0.35">
      <c r="C159" s="7">
        <v>9.7563677468600685E-4</v>
      </c>
      <c r="D159" s="7">
        <v>8.721405788142407E-3</v>
      </c>
      <c r="E159" s="7">
        <v>2.2681148459630582E-2</v>
      </c>
      <c r="F159" s="7">
        <v>1.8103942042744261E-2</v>
      </c>
      <c r="H159" s="7">
        <v>2.2364511257179646E-5</v>
      </c>
      <c r="I159" s="7">
        <v>6.7092211932234574E-4</v>
      </c>
      <c r="J159" s="7">
        <v>6.4995380009724383E-3</v>
      </c>
      <c r="K159" s="7">
        <v>2.0246500185874889E-2</v>
      </c>
      <c r="M159">
        <v>152</v>
      </c>
      <c r="O159" s="7">
        <f t="shared" ca="1" si="28"/>
        <v>1.6225649552723354</v>
      </c>
      <c r="P159" s="7">
        <f t="shared" ca="1" si="29"/>
        <v>5.6528871278012247E-2</v>
      </c>
      <c r="Q159" s="7">
        <f t="shared" ca="1" si="30"/>
        <v>-4.4752345910697424E-3</v>
      </c>
      <c r="R159" s="7">
        <f t="shared" ca="1" si="31"/>
        <v>-1.2837699208279827</v>
      </c>
      <c r="S159" s="7">
        <f t="shared" ca="1" si="32"/>
        <v>0.99881159354609672</v>
      </c>
      <c r="T159" s="7">
        <f t="shared" ca="1" si="33"/>
        <v>0.16981692928917808</v>
      </c>
      <c r="U159" s="7">
        <f t="shared" ca="1" si="34"/>
        <v>3611.3269463978818</v>
      </c>
      <c r="W159" s="7">
        <f t="shared" ca="1" si="35"/>
        <v>2.2555992032543539</v>
      </c>
      <c r="X159" s="7">
        <f t="shared" ca="1" si="36"/>
        <v>-5.6366472452747118E-2</v>
      </c>
      <c r="Y159" s="7">
        <f t="shared" ca="1" si="37"/>
        <v>8.9700560417040824E-4</v>
      </c>
      <c r="Z159" s="7">
        <f t="shared" ca="1" si="38"/>
        <v>-1.799807266455681</v>
      </c>
      <c r="AA159" s="7">
        <f t="shared" ca="1" si="39"/>
        <v>0.99999999998159439</v>
      </c>
      <c r="AB159" s="7">
        <f t="shared" ca="1" si="40"/>
        <v>3.0161565123509895E-6</v>
      </c>
      <c r="AC159" s="7">
        <f t="shared" ca="1" si="41"/>
        <v>22.736024195614132</v>
      </c>
    </row>
    <row r="160" spans="2:29" x14ac:dyDescent="0.35">
      <c r="C160" s="7">
        <v>0.99995325722355843</v>
      </c>
      <c r="D160" s="7">
        <v>1.9188462330889347E-2</v>
      </c>
      <c r="E160" s="7" t="e">
        <v>#N/A</v>
      </c>
      <c r="F160" s="7" t="e">
        <v>#N/A</v>
      </c>
      <c r="H160" s="7">
        <v>0.999998964699499</v>
      </c>
      <c r="I160" s="7">
        <v>3.5730524199157313E-3</v>
      </c>
      <c r="J160" s="7" t="e">
        <v>#N/A</v>
      </c>
      <c r="K160" s="7" t="e">
        <v>#N/A</v>
      </c>
      <c r="M160">
        <v>153</v>
      </c>
      <c r="O160" s="7">
        <f t="shared" ca="1" si="28"/>
        <v>1.6300781788258707</v>
      </c>
      <c r="P160" s="7">
        <f t="shared" ca="1" si="29"/>
        <v>5.5015352781491306E-2</v>
      </c>
      <c r="Q160" s="7">
        <f t="shared" ca="1" si="30"/>
        <v>-4.3905210488794713E-3</v>
      </c>
      <c r="R160" s="7">
        <f t="shared" ca="1" si="31"/>
        <v>-1.2927123626242301</v>
      </c>
      <c r="S160" s="7">
        <f t="shared" ca="1" si="32"/>
        <v>0.99881291861594368</v>
      </c>
      <c r="T160" s="7">
        <f t="shared" ca="1" si="33"/>
        <v>0.17004924853615691</v>
      </c>
      <c r="U160" s="7">
        <f t="shared" ca="1" si="34"/>
        <v>3649.5922836879986</v>
      </c>
      <c r="W160" s="7">
        <f t="shared" ca="1" si="35"/>
        <v>2.2534837248062907</v>
      </c>
      <c r="X160" s="7">
        <f t="shared" ca="1" si="36"/>
        <v>-5.6208039994206725E-2</v>
      </c>
      <c r="Y160" s="7">
        <f t="shared" ca="1" si="37"/>
        <v>8.9305364220544116E-4</v>
      </c>
      <c r="Z160" s="7">
        <f t="shared" ca="1" si="38"/>
        <v>-1.7903991582896732</v>
      </c>
      <c r="AA160" s="7">
        <f t="shared" ca="1" si="39"/>
        <v>0.99999999998402067</v>
      </c>
      <c r="AB160" s="7">
        <f t="shared" ca="1" si="40"/>
        <v>2.7505304565269855E-6</v>
      </c>
      <c r="AC160" s="7">
        <f t="shared" ca="1" si="41"/>
        <v>21.305163786435418</v>
      </c>
    </row>
    <row r="161" spans="2:29" x14ac:dyDescent="0.35">
      <c r="C161" s="7">
        <v>199665.01303319502</v>
      </c>
      <c r="D161" s="7">
        <v>28</v>
      </c>
      <c r="E161" s="7" t="e">
        <v>#N/A</v>
      </c>
      <c r="F161" s="7" t="e">
        <v>#N/A</v>
      </c>
      <c r="H161" s="7">
        <v>53768552.201483071</v>
      </c>
      <c r="I161" s="7">
        <v>167</v>
      </c>
      <c r="J161" s="7" t="e">
        <v>#N/A</v>
      </c>
      <c r="K161" s="7" t="e">
        <v>#N/A</v>
      </c>
      <c r="M161">
        <v>154</v>
      </c>
      <c r="O161" s="7">
        <f t="shared" ca="1" si="28"/>
        <v>1.6375082739559115</v>
      </c>
      <c r="P161" s="7">
        <f t="shared" ca="1" si="29"/>
        <v>5.3524061994073419E-2</v>
      </c>
      <c r="Q161" s="7">
        <f t="shared" ca="1" si="30"/>
        <v>-4.3073417747768166E-3</v>
      </c>
      <c r="R161" s="7">
        <f t="shared" ca="1" si="31"/>
        <v>-1.3015935992615493</v>
      </c>
      <c r="S161" s="7">
        <f t="shared" ca="1" si="32"/>
        <v>0.99881432097587675</v>
      </c>
      <c r="T161" s="7">
        <f t="shared" ca="1" si="33"/>
        <v>0.17027382977368202</v>
      </c>
      <c r="U161" s="7">
        <f t="shared" ca="1" si="34"/>
        <v>3687.995475264911</v>
      </c>
      <c r="W161" s="7">
        <f t="shared" ca="1" si="35"/>
        <v>2.2513830512984891</v>
      </c>
      <c r="X161" s="7">
        <f t="shared" ca="1" si="36"/>
        <v>-5.6050923853808304E-2</v>
      </c>
      <c r="Y161" s="7">
        <f t="shared" ca="1" si="37"/>
        <v>8.8913954354576824E-4</v>
      </c>
      <c r="Z161" s="7">
        <f t="shared" ca="1" si="38"/>
        <v>-1.7810442070154218</v>
      </c>
      <c r="AA161" s="7">
        <f t="shared" ca="1" si="39"/>
        <v>0.99999999998616063</v>
      </c>
      <c r="AB161" s="7">
        <f t="shared" ca="1" si="40"/>
        <v>2.5043237899859202E-6</v>
      </c>
      <c r="AC161" s="7">
        <f t="shared" ca="1" si="41"/>
        <v>19.939796478581879</v>
      </c>
    </row>
    <row r="162" spans="2:29" x14ac:dyDescent="0.35">
      <c r="C162" s="7">
        <v>220.54822829867183</v>
      </c>
      <c r="D162" s="7">
        <v>1.0309518425470862E-2</v>
      </c>
      <c r="E162" s="7" t="e">
        <v>#N/A</v>
      </c>
      <c r="F162" s="7" t="e">
        <v>#N/A</v>
      </c>
      <c r="H162" s="7">
        <v>2059.3415061409714</v>
      </c>
      <c r="I162" s="7">
        <v>2.1320395004427659E-3</v>
      </c>
      <c r="J162" s="7" t="e">
        <v>#N/A</v>
      </c>
      <c r="K162" s="7" t="e">
        <v>#N/A</v>
      </c>
      <c r="M162">
        <v>155</v>
      </c>
      <c r="O162" s="7">
        <f t="shared" ca="1" si="28"/>
        <v>1.6448562242677163</v>
      </c>
      <c r="P162" s="7">
        <f t="shared" ca="1" si="29"/>
        <v>5.2054621558671854E-2</v>
      </c>
      <c r="Q162" s="7">
        <f t="shared" ca="1" si="30"/>
        <v>-4.2256642232227767E-3</v>
      </c>
      <c r="R162" s="7">
        <f t="shared" ca="1" si="31"/>
        <v>-1.3104138232213014</v>
      </c>
      <c r="S162" s="7">
        <f t="shared" ca="1" si="32"/>
        <v>0.99881579846924629</v>
      </c>
      <c r="T162" s="7">
        <f t="shared" ca="1" si="33"/>
        <v>0.17049081244994468</v>
      </c>
      <c r="U162" s="7">
        <f t="shared" ca="1" si="34"/>
        <v>3726.5361070661347</v>
      </c>
      <c r="W162" s="7">
        <f t="shared" ca="1" si="35"/>
        <v>2.2492969947132671</v>
      </c>
      <c r="X162" s="7">
        <f t="shared" ca="1" si="36"/>
        <v>-5.5895105783834942E-2</v>
      </c>
      <c r="Y162" s="7">
        <f t="shared" ca="1" si="37"/>
        <v>8.8526274249972744E-4</v>
      </c>
      <c r="Z162" s="7">
        <f t="shared" ca="1" si="38"/>
        <v>-1.771741805969886</v>
      </c>
      <c r="AA162" s="7">
        <f t="shared" ca="1" si="39"/>
        <v>0.99999999998804467</v>
      </c>
      <c r="AB162" s="7">
        <f t="shared" ca="1" si="40"/>
        <v>2.2763851217055061E-6</v>
      </c>
      <c r="AC162" s="7">
        <f t="shared" ca="1" si="41"/>
        <v>18.637989865940948</v>
      </c>
    </row>
    <row r="163" spans="2:29" x14ac:dyDescent="0.35">
      <c r="B163">
        <v>32</v>
      </c>
      <c r="C163" s="7">
        <f t="array" ref="C163:F167">LINEST('single component linest'!$S$3:INDEX('single component linest'!$S$3:$S$204,'two component linest'!B163+1),'single component linest'!$R$3:INDEX('single component linest'!$R$3:$R$204,'two component linest'!B163+1)^{1,2,3}, TRUE, TRUE)</f>
        <v>-5.0843545130348181E-2</v>
      </c>
      <c r="D163" s="7">
        <v>0.58249733970394324</v>
      </c>
      <c r="E163" s="7">
        <v>-7.1423472749571476E-2</v>
      </c>
      <c r="F163" s="7">
        <v>-1.7019597797479857E-2</v>
      </c>
      <c r="H163" s="7">
        <f t="array" ref="H163:K167">LINEST(INDEX('single component linest'!$S$3:$S$203,'two component linest'!B163):'single component linest'!$S$203,(INDEX('single component linest'!$R$3:$R$203,'two component linest'!B163):'single component linest'!$R$203)^{1,2,3}, TRUE, TRUE)</f>
        <v>2.0791239040543795E-3</v>
      </c>
      <c r="I163" s="7">
        <v>-9.7966850407821715E-2</v>
      </c>
      <c r="J163" s="7">
        <v>2.7403533554814592</v>
      </c>
      <c r="K163" s="7">
        <v>-3.6714459086547597</v>
      </c>
      <c r="M163">
        <v>156</v>
      </c>
      <c r="O163" s="7">
        <f t="shared" ca="1" si="28"/>
        <v>1.6521230022044007</v>
      </c>
      <c r="P163" s="7">
        <f t="shared" ca="1" si="29"/>
        <v>5.0606661439215529E-2</v>
      </c>
      <c r="Q163" s="7">
        <f t="shared" ca="1" si="30"/>
        <v>-4.1454566506688752E-3</v>
      </c>
      <c r="R163" s="7">
        <f t="shared" ca="1" si="31"/>
        <v>-1.3191732347832894</v>
      </c>
      <c r="S163" s="7">
        <f t="shared" ca="1" si="32"/>
        <v>0.99881734898547991</v>
      </c>
      <c r="T163" s="7">
        <f t="shared" ca="1" si="33"/>
        <v>0.17070033344059982</v>
      </c>
      <c r="U163" s="7">
        <f t="shared" ca="1" si="34"/>
        <v>3765.2137697782032</v>
      </c>
      <c r="W163" s="7">
        <f t="shared" ca="1" si="35"/>
        <v>2.2472253704231631</v>
      </c>
      <c r="X163" s="7">
        <f t="shared" ca="1" si="36"/>
        <v>-5.5740567886838371E-2</v>
      </c>
      <c r="Y163" s="7">
        <f t="shared" ca="1" si="37"/>
        <v>8.8142268480098076E-4</v>
      </c>
      <c r="Z163" s="7">
        <f t="shared" ca="1" si="38"/>
        <v>-1.7624913585663986</v>
      </c>
      <c r="AA163" s="7">
        <f t="shared" ca="1" si="39"/>
        <v>0.99999999998969957</v>
      </c>
      <c r="AB163" s="7">
        <f t="shared" ca="1" si="40"/>
        <v>2.065618488164448E-6</v>
      </c>
      <c r="AC163" s="7">
        <f t="shared" ca="1" si="41"/>
        <v>17.397845355979822</v>
      </c>
    </row>
    <row r="164" spans="2:29" x14ac:dyDescent="0.35">
      <c r="C164" s="7">
        <v>1.0216177717776015E-3</v>
      </c>
      <c r="D164" s="7">
        <v>9.2927484994796885E-3</v>
      </c>
      <c r="E164" s="7">
        <v>2.4628758196739885E-2</v>
      </c>
      <c r="F164" s="7">
        <v>2.0034912785257847E-2</v>
      </c>
      <c r="H164" s="7">
        <v>2.2034866748104312E-5</v>
      </c>
      <c r="I164" s="7">
        <v>6.6368722718208178E-4</v>
      </c>
      <c r="J164" s="7">
        <v>6.460930290072644E-3</v>
      </c>
      <c r="K164" s="7">
        <v>2.0246998172168948E-2</v>
      </c>
      <c r="M164">
        <v>157</v>
      </c>
      <c r="O164" s="7">
        <f t="shared" ca="1" si="28"/>
        <v>1.6593095690794919</v>
      </c>
      <c r="P164" s="7">
        <f t="shared" ca="1" si="29"/>
        <v>4.9179818768156421E-2</v>
      </c>
      <c r="Q164" s="7">
        <f t="shared" ca="1" si="30"/>
        <v>-4.0666880932174621E-3</v>
      </c>
      <c r="R164" s="7">
        <f t="shared" ca="1" si="31"/>
        <v>-1.3278720416350138</v>
      </c>
      <c r="S164" s="7">
        <f t="shared" ca="1" si="32"/>
        <v>0.99881897045930712</v>
      </c>
      <c r="T164" s="7">
        <f t="shared" ca="1" si="33"/>
        <v>0.17090252709780579</v>
      </c>
      <c r="U164" s="7">
        <f t="shared" ca="1" si="34"/>
        <v>3804.0280587462062</v>
      </c>
      <c r="W164" s="7">
        <f t="shared" ca="1" si="35"/>
        <v>2.2451679971237137</v>
      </c>
      <c r="X164" s="7">
        <f t="shared" ca="1" si="36"/>
        <v>-5.5587292607940292E-2</v>
      </c>
      <c r="Y164" s="7">
        <f t="shared" ca="1" si="37"/>
        <v>8.7761882733962176E-4</v>
      </c>
      <c r="Z164" s="7">
        <f t="shared" ca="1" si="38"/>
        <v>-1.753292278128336</v>
      </c>
      <c r="AA164" s="7">
        <f t="shared" ca="1" si="39"/>
        <v>0.99999999999115019</v>
      </c>
      <c r="AB164" s="7">
        <f t="shared" ca="1" si="40"/>
        <v>1.8709810136065389E-6</v>
      </c>
      <c r="AC164" s="7">
        <f t="shared" ca="1" si="41"/>
        <v>16.217497407109803</v>
      </c>
    </row>
    <row r="165" spans="2:29" x14ac:dyDescent="0.35">
      <c r="C165" s="7">
        <v>0.99994399305418569</v>
      </c>
      <c r="D165" s="7">
        <v>2.1301493095162688E-2</v>
      </c>
      <c r="E165" s="7" t="e">
        <v>#N/A</v>
      </c>
      <c r="F165" s="7" t="e">
        <v>#N/A</v>
      </c>
      <c r="H165" s="7">
        <v>0.99999903800254719</v>
      </c>
      <c r="I165" s="7">
        <v>3.4041798342787271E-3</v>
      </c>
      <c r="J165" s="7" t="e">
        <v>#N/A</v>
      </c>
      <c r="K165" s="7" t="e">
        <v>#N/A</v>
      </c>
      <c r="M165">
        <v>158</v>
      </c>
      <c r="O165" s="7">
        <f t="shared" ca="1" si="28"/>
        <v>1.6664168751160915</v>
      </c>
      <c r="P165" s="7">
        <f t="shared" ca="1" si="29"/>
        <v>4.7773737696959168E-2</v>
      </c>
      <c r="Q165" s="7">
        <f t="shared" ca="1" si="30"/>
        <v>-3.9893283449626794E-3</v>
      </c>
      <c r="R165" s="7">
        <f t="shared" ca="1" si="31"/>
        <v>-1.3365104584956824</v>
      </c>
      <c r="S165" s="7">
        <f t="shared" ca="1" si="32"/>
        <v>0.998820660869984</v>
      </c>
      <c r="T165" s="7">
        <f t="shared" ca="1" si="33"/>
        <v>0.1710975252984426</v>
      </c>
      <c r="U165" s="7">
        <f t="shared" ca="1" si="34"/>
        <v>3842.9785738856626</v>
      </c>
      <c r="W165" s="7">
        <f t="shared" ca="1" si="35"/>
        <v>2.2431246967893488</v>
      </c>
      <c r="X165" s="7">
        <f t="shared" ca="1" si="36"/>
        <v>-5.5435262728938124E-2</v>
      </c>
      <c r="Y165" s="7">
        <f t="shared" ca="1" si="37"/>
        <v>8.7385063794049721E-4</v>
      </c>
      <c r="Z165" s="7">
        <f t="shared" ca="1" si="38"/>
        <v>-1.7441439878221709</v>
      </c>
      <c r="AA165" s="7">
        <f t="shared" ca="1" si="39"/>
        <v>0.99999999999241851</v>
      </c>
      <c r="AB165" s="7">
        <f t="shared" ca="1" si="40"/>
        <v>1.6914806767694121E-6</v>
      </c>
      <c r="AC165" s="7">
        <f t="shared" ca="1" si="41"/>
        <v>15.095112787562947</v>
      </c>
    </row>
    <row r="166" spans="2:29" x14ac:dyDescent="0.35">
      <c r="C166" s="7">
        <v>172587.97325309159</v>
      </c>
      <c r="D166" s="7">
        <v>29</v>
      </c>
      <c r="E166" s="7" t="e">
        <v>#N/A</v>
      </c>
      <c r="F166" s="7" t="e">
        <v>#N/A</v>
      </c>
      <c r="H166" s="7">
        <v>57519154.48834347</v>
      </c>
      <c r="I166" s="7">
        <v>166</v>
      </c>
      <c r="J166" s="7" t="e">
        <v>#N/A</v>
      </c>
      <c r="K166" s="7" t="e">
        <v>#N/A</v>
      </c>
      <c r="M166">
        <v>159</v>
      </c>
      <c r="O166" s="7">
        <f t="shared" ca="1" si="28"/>
        <v>1.6734458594923078</v>
      </c>
      <c r="P166" s="7">
        <f t="shared" ca="1" si="29"/>
        <v>4.6388069249533544E-2</v>
      </c>
      <c r="Q166" s="7">
        <f t="shared" ca="1" si="30"/>
        <v>-3.9133479369902087E-3</v>
      </c>
      <c r="R166" s="7">
        <f t="shared" ca="1" si="31"/>
        <v>-1.345088706754793</v>
      </c>
      <c r="S166" s="7">
        <f t="shared" ca="1" si="32"/>
        <v>0.99882241824051932</v>
      </c>
      <c r="T166" s="7">
        <f t="shared" ca="1" si="33"/>
        <v>0.17128545749151361</v>
      </c>
      <c r="U166" s="7">
        <f t="shared" ca="1" si="34"/>
        <v>3882.0649195967299</v>
      </c>
      <c r="W166" s="7">
        <f t="shared" ca="1" si="35"/>
        <v>2.2410952945378688</v>
      </c>
      <c r="X166" s="7">
        <f t="shared" ca="1" si="36"/>
        <v>-5.528446135568621E-2</v>
      </c>
      <c r="Y166" s="7">
        <f t="shared" ca="1" si="37"/>
        <v>8.7011759497721008E-4</v>
      </c>
      <c r="Z166" s="7">
        <f t="shared" ca="1" si="38"/>
        <v>-1.7350459201777229</v>
      </c>
      <c r="AA166" s="7">
        <f t="shared" ca="1" si="39"/>
        <v>0.99999999999352485</v>
      </c>
      <c r="AB166" s="7">
        <f t="shared" ca="1" si="40"/>
        <v>1.5261741534182046E-6</v>
      </c>
      <c r="AC166" s="7">
        <f t="shared" ca="1" si="41"/>
        <v>14.028889855048826</v>
      </c>
    </row>
    <row r="167" spans="2:29" x14ac:dyDescent="0.35">
      <c r="C167" s="7">
        <v>234.93724672610432</v>
      </c>
      <c r="D167" s="7">
        <v>1.3158854634414645E-2</v>
      </c>
      <c r="E167" s="7" t="e">
        <v>#N/A</v>
      </c>
      <c r="F167" s="7" t="e">
        <v>#N/A</v>
      </c>
      <c r="H167" s="7">
        <v>1999.6718712954355</v>
      </c>
      <c r="I167" s="7">
        <v>1.9236810971222501E-3</v>
      </c>
      <c r="J167" s="7" t="e">
        <v>#N/A</v>
      </c>
      <c r="K167" s="7" t="e">
        <v>#N/A</v>
      </c>
      <c r="M167">
        <v>160</v>
      </c>
      <c r="O167" s="7">
        <f t="shared" ca="1" si="28"/>
        <v>1.680397450392175</v>
      </c>
      <c r="P167" s="7">
        <f t="shared" ca="1" si="29"/>
        <v>4.5022471178619815E-2</v>
      </c>
      <c r="Q167" s="7">
        <f t="shared" ca="1" si="30"/>
        <v>-3.8387181170160193E-3</v>
      </c>
      <c r="R167" s="7">
        <f t="shared" ca="1" si="31"/>
        <v>-1.3536070141242589</v>
      </c>
      <c r="S167" s="7">
        <f t="shared" ca="1" si="32"/>
        <v>0.99882424063690423</v>
      </c>
      <c r="T167" s="7">
        <f t="shared" ca="1" si="33"/>
        <v>0.17146645074476141</v>
      </c>
      <c r="U167" s="7">
        <f t="shared" ca="1" si="34"/>
        <v>3921.2867046805723</v>
      </c>
      <c r="W167" s="7">
        <f t="shared" ca="1" si="35"/>
        <v>2.2390796186249928</v>
      </c>
      <c r="X167" s="7">
        <f t="shared" ca="1" si="36"/>
        <v>-5.5134871915239567E-2</v>
      </c>
      <c r="Y167" s="7">
        <f t="shared" ca="1" si="37"/>
        <v>8.6641918723058661E-4</v>
      </c>
      <c r="Z167" s="7">
        <f t="shared" ca="1" si="38"/>
        <v>-1.725997517186487</v>
      </c>
      <c r="AA167" s="7">
        <f t="shared" ca="1" si="39"/>
        <v>0.99999999999448752</v>
      </c>
      <c r="AB167" s="7">
        <f t="shared" ca="1" si="40"/>
        <v>1.3741647770633959E-6</v>
      </c>
      <c r="AC167" s="7">
        <f t="shared" ca="1" si="41"/>
        <v>13.017057856490863</v>
      </c>
    </row>
    <row r="168" spans="2:29" x14ac:dyDescent="0.35">
      <c r="B168">
        <v>33</v>
      </c>
      <c r="C168" s="7">
        <f t="array" ref="C168:F172">LINEST('single component linest'!$S$3:INDEX('single component linest'!$S$3:$S$204,'two component linest'!B168+1),'single component linest'!$R$3:INDEX('single component linest'!$R$3:$R$204,'two component linest'!B168+1)^{1,2,3}, TRUE, TRUE)</f>
        <v>-4.9928685738195686E-2</v>
      </c>
      <c r="D168" s="7">
        <v>0.57546710912922461</v>
      </c>
      <c r="E168" s="7">
        <v>-5.7614905996404904E-2</v>
      </c>
      <c r="F168" s="7">
        <v>-2.1360555166778816E-2</v>
      </c>
      <c r="H168" s="7">
        <f t="array" ref="H168:K172">LINEST(INDEX('single component linest'!$S$3:$S$203,'two component linest'!B168):'single component linest'!$S$203,(INDEX('single component linest'!$R$3:$R$203,'two component linest'!B168):'single component linest'!$R$203)^{1,2,3}, TRUE, TRUE)</f>
        <v>2.0556974393303473E-3</v>
      </c>
      <c r="I168" s="7">
        <v>-9.7219370067981481E-2</v>
      </c>
      <c r="J168" s="7">
        <v>2.732606262537145</v>
      </c>
      <c r="K168" s="7">
        <v>-3.6454648193343888</v>
      </c>
      <c r="M168">
        <v>161</v>
      </c>
      <c r="O168" s="7">
        <f t="shared" ca="1" si="28"/>
        <v>1.6872725650618703</v>
      </c>
      <c r="P168" s="7">
        <f t="shared" ca="1" si="29"/>
        <v>4.3676607825062247E-2</v>
      </c>
      <c r="Q168" s="7">
        <f t="shared" ca="1" si="30"/>
        <v>-3.7654108296427359E-3</v>
      </c>
      <c r="R168" s="7">
        <f t="shared" ca="1" si="31"/>
        <v>-1.3620656143037806</v>
      </c>
      <c r="S168" s="7">
        <f t="shared" ca="1" si="32"/>
        <v>0.9988261261673459</v>
      </c>
      <c r="T168" s="7">
        <f t="shared" ca="1" si="33"/>
        <v>0.17164062979046843</v>
      </c>
      <c r="U168" s="7">
        <f t="shared" ca="1" si="34"/>
        <v>3960.6435422579102</v>
      </c>
      <c r="W168" s="7">
        <f t="shared" ca="1" si="35"/>
        <v>2.2370775003161922</v>
      </c>
      <c r="X168" s="7">
        <f t="shared" ca="1" si="36"/>
        <v>-5.4986478143948761E-2</v>
      </c>
      <c r="Y168" s="7">
        <f t="shared" ca="1" si="37"/>
        <v>8.6275491352524295E-4</v>
      </c>
      <c r="Z168" s="7">
        <f t="shared" ca="1" si="38"/>
        <v>-1.7169982298466113</v>
      </c>
      <c r="AA168" s="7">
        <f t="shared" ca="1" si="39"/>
        <v>0.99999999999532274</v>
      </c>
      <c r="AB168" s="7">
        <f t="shared" ca="1" si="40"/>
        <v>1.2346005631470481E-6</v>
      </c>
      <c r="AC168" s="7">
        <f t="shared" ca="1" si="41"/>
        <v>12.057876247166215</v>
      </c>
    </row>
    <row r="169" spans="2:29" x14ac:dyDescent="0.35">
      <c r="C169" s="7">
        <v>1.0648208626330114E-3</v>
      </c>
      <c r="D169" s="7">
        <v>9.85043505636919E-3</v>
      </c>
      <c r="E169" s="7">
        <v>2.658878086386696E-2</v>
      </c>
      <c r="F169" s="7">
        <v>2.2028367259087734E-2</v>
      </c>
      <c r="H169" s="7">
        <v>2.1699087296788759E-5</v>
      </c>
      <c r="I169" s="7">
        <v>6.5615240010219596E-4</v>
      </c>
      <c r="J169" s="7">
        <v>6.4182131770063738E-3</v>
      </c>
      <c r="K169" s="7">
        <v>2.0230923250105396E-2</v>
      </c>
      <c r="M169">
        <v>162</v>
      </c>
      <c r="O169" s="7">
        <f t="shared" ca="1" si="28"/>
        <v>1.6940721098708778</v>
      </c>
      <c r="P169" s="7">
        <f t="shared" ca="1" si="29"/>
        <v>4.2350149979930682E-2</v>
      </c>
      <c r="Q169" s="7">
        <f t="shared" ca="1" si="30"/>
        <v>-3.6933986972133518E-3</v>
      </c>
      <c r="R169" s="7">
        <f t="shared" ca="1" si="31"/>
        <v>-1.370464746659442</v>
      </c>
      <c r="S169" s="7">
        <f t="shared" ca="1" si="32"/>
        <v>0.99882807298150511</v>
      </c>
      <c r="T169" s="7">
        <f t="shared" ca="1" si="33"/>
        <v>0.17180811707045077</v>
      </c>
      <c r="U169" s="7">
        <f t="shared" ca="1" si="34"/>
        <v>4000.1350496895975</v>
      </c>
      <c r="W169" s="7">
        <f t="shared" ca="1" si="35"/>
        <v>2.2350887738792236</v>
      </c>
      <c r="X169" s="7">
        <f t="shared" ca="1" si="36"/>
        <v>-5.4839264084594136E-2</v>
      </c>
      <c r="Y169" s="7">
        <f t="shared" ca="1" si="37"/>
        <v>8.5912428259203903E-4</v>
      </c>
      <c r="Z169" s="7">
        <f t="shared" ca="1" si="38"/>
        <v>-1.7080475182455994</v>
      </c>
      <c r="AA169" s="7">
        <f t="shared" ca="1" si="39"/>
        <v>0.99999999999604572</v>
      </c>
      <c r="AB169" s="7">
        <f t="shared" ca="1" si="40"/>
        <v>1.1066723385768288E-6</v>
      </c>
      <c r="AC169" s="7">
        <f t="shared" ca="1" si="41"/>
        <v>11.149634028602867</v>
      </c>
    </row>
    <row r="170" spans="2:29" x14ac:dyDescent="0.35">
      <c r="C170" s="7">
        <v>0.99993368017894735</v>
      </c>
      <c r="D170" s="7">
        <v>2.3494662197487547E-2</v>
      </c>
      <c r="E170" s="7" t="e">
        <v>#N/A</v>
      </c>
      <c r="F170" s="7" t="e">
        <v>#N/A</v>
      </c>
      <c r="H170" s="7">
        <v>0.99999910691143568</v>
      </c>
      <c r="I170" s="7">
        <v>3.2420588479527132E-3</v>
      </c>
      <c r="J170" s="7" t="e">
        <v>#N/A</v>
      </c>
      <c r="K170" s="7" t="e">
        <v>#N/A</v>
      </c>
      <c r="M170">
        <v>163</v>
      </c>
      <c r="O170" s="7">
        <f t="shared" ca="1" si="28"/>
        <v>1.7007969803773417</v>
      </c>
      <c r="P170" s="7">
        <f t="shared" ca="1" si="29"/>
        <v>4.1042774749495033E-2</v>
      </c>
      <c r="Q170" s="7">
        <f t="shared" ca="1" si="30"/>
        <v>-3.6226550012449332E-3</v>
      </c>
      <c r="R170" s="7">
        <f t="shared" ca="1" si="31"/>
        <v>-1.3788046559137772</v>
      </c>
      <c r="S170" s="7">
        <f t="shared" ca="1" si="32"/>
        <v>0.9988300792697391</v>
      </c>
      <c r="T170" s="7">
        <f t="shared" ca="1" si="33"/>
        <v>0.17196903278028361</v>
      </c>
      <c r="U170" s="7">
        <f t="shared" ca="1" si="34"/>
        <v>4039.7608484992502</v>
      </c>
      <c r="W170" s="7">
        <f t="shared" ca="1" si="35"/>
        <v>2.2331132764110735</v>
      </c>
      <c r="X170" s="7">
        <f t="shared" ca="1" si="36"/>
        <v>-5.4693214071320662E-2</v>
      </c>
      <c r="Y170" s="7">
        <f t="shared" ca="1" si="37"/>
        <v>8.5552681263148295E-4</v>
      </c>
      <c r="Z170" s="7">
        <f t="shared" ca="1" si="38"/>
        <v>-1.6991448508951517</v>
      </c>
      <c r="AA170" s="7">
        <f t="shared" ca="1" si="39"/>
        <v>0.99999999999666911</v>
      </c>
      <c r="AB170" s="7">
        <f t="shared" ca="1" si="40"/>
        <v>9.8961192416776999E-7</v>
      </c>
      <c r="AC170" s="7">
        <f t="shared" ca="1" si="41"/>
        <v>10.290649104610019</v>
      </c>
    </row>
    <row r="171" spans="2:29" x14ac:dyDescent="0.35">
      <c r="C171" s="7">
        <v>150774.48405426086</v>
      </c>
      <c r="D171" s="7">
        <v>30</v>
      </c>
      <c r="E171" s="7" t="e">
        <v>#N/A</v>
      </c>
      <c r="F171" s="7" t="e">
        <v>#N/A</v>
      </c>
      <c r="H171" s="7">
        <v>61583982.90932107</v>
      </c>
      <c r="I171" s="7">
        <v>165</v>
      </c>
      <c r="J171" s="7" t="e">
        <v>#N/A</v>
      </c>
      <c r="K171" s="7" t="e">
        <v>#N/A</v>
      </c>
      <c r="M171">
        <v>164</v>
      </c>
      <c r="O171" s="7">
        <f t="shared" ca="1" si="28"/>
        <v>1.7074480613977778</v>
      </c>
      <c r="P171" s="7">
        <f t="shared" ca="1" si="29"/>
        <v>3.9754165422959648E-2</v>
      </c>
      <c r="Q171" s="7">
        <f t="shared" ca="1" si="30"/>
        <v>-3.5531536644216755E-3</v>
      </c>
      <c r="R171" s="7">
        <f t="shared" ca="1" si="31"/>
        <v>-1.3870855918485692</v>
      </c>
      <c r="S171" s="7">
        <f t="shared" ca="1" si="32"/>
        <v>0.99883214326235059</v>
      </c>
      <c r="T171" s="7">
        <f t="shared" ca="1" si="33"/>
        <v>0.17212349491268958</v>
      </c>
      <c r="U171" s="7">
        <f t="shared" ca="1" si="34"/>
        <v>4079.5205642977735</v>
      </c>
      <c r="W171" s="7">
        <f t="shared" ca="1" si="35"/>
        <v>2.2311508478825424</v>
      </c>
      <c r="X171" s="7">
        <f t="shared" ca="1" si="36"/>
        <v>-5.4548312730763014E-2</v>
      </c>
      <c r="Y171" s="7">
        <f t="shared" ca="1" si="37"/>
        <v>8.5196203127870863E-4</v>
      </c>
      <c r="Z171" s="7">
        <f t="shared" ca="1" si="38"/>
        <v>-1.6902897050414887</v>
      </c>
      <c r="AA171" s="7">
        <f t="shared" ca="1" si="39"/>
        <v>0.99999999999720535</v>
      </c>
      <c r="AB171" s="7">
        <f t="shared" ca="1" si="40"/>
        <v>8.8269042618001317E-7</v>
      </c>
      <c r="AC171" s="7">
        <f t="shared" ca="1" si="41"/>
        <v>9.4792676548449037</v>
      </c>
    </row>
    <row r="172" spans="2:29" x14ac:dyDescent="0.35">
      <c r="C172" s="7">
        <v>249.68216192136623</v>
      </c>
      <c r="D172" s="7">
        <v>1.6559974553221508E-2</v>
      </c>
      <c r="E172" s="7" t="e">
        <v>#N/A</v>
      </c>
      <c r="F172" s="7" t="e">
        <v>#N/A</v>
      </c>
      <c r="H172" s="7">
        <v>1941.9176776940294</v>
      </c>
      <c r="I172" s="7">
        <v>1.734306019642098E-3</v>
      </c>
      <c r="J172" s="7" t="e">
        <v>#N/A</v>
      </c>
      <c r="K172" s="7" t="e">
        <v>#N/A</v>
      </c>
      <c r="M172">
        <v>165</v>
      </c>
      <c r="O172" s="7">
        <f t="shared" ca="1" si="28"/>
        <v>1.7140262270804649</v>
      </c>
      <c r="P172" s="7">
        <f t="shared" ca="1" si="29"/>
        <v>3.8484011342944727E-2</v>
      </c>
      <c r="Q172" s="7">
        <f t="shared" ca="1" si="30"/>
        <v>-3.4848692331299956E-3</v>
      </c>
      <c r="R172" s="7">
        <f t="shared" ca="1" si="31"/>
        <v>-1.395307809018751</v>
      </c>
      <c r="S172" s="7">
        <f t="shared" ca="1" si="32"/>
        <v>0.99883426322884272</v>
      </c>
      <c r="T172" s="7">
        <f t="shared" ca="1" si="33"/>
        <v>0.17227161930018536</v>
      </c>
      <c r="U172" s="7">
        <f t="shared" ca="1" si="34"/>
        <v>4119.4138267098015</v>
      </c>
      <c r="W172" s="7">
        <f t="shared" ca="1" si="35"/>
        <v>2.2292013310397416</v>
      </c>
      <c r="X172" s="7">
        <f t="shared" ca="1" si="36"/>
        <v>-5.4404544972640544E-2</v>
      </c>
      <c r="Y172" s="7">
        <f t="shared" ca="1" si="37"/>
        <v>8.4842947531065221E-4</v>
      </c>
      <c r="Z172" s="7">
        <f t="shared" ca="1" si="38"/>
        <v>-1.6814815663287703</v>
      </c>
      <c r="AA172" s="7">
        <f t="shared" ca="1" si="39"/>
        <v>0.99999999999766509</v>
      </c>
      <c r="AB172" s="7">
        <f t="shared" ca="1" si="40"/>
        <v>7.8521657889595642E-7</v>
      </c>
      <c r="AC172" s="7">
        <f t="shared" ca="1" si="41"/>
        <v>8.7138635253394554</v>
      </c>
    </row>
    <row r="173" spans="2:29" x14ac:dyDescent="0.35">
      <c r="B173">
        <v>34</v>
      </c>
      <c r="C173" s="7">
        <f t="array" ref="C173:F177">LINEST('single component linest'!$S$3:INDEX('single component linest'!$S$3:$S$204,'two component linest'!B173+1),'single component linest'!$R$3:INDEX('single component linest'!$R$3:$R$204,'two component linest'!B173+1)^{1,2,3}, TRUE, TRUE)</f>
        <v>-4.9004874939513367E-2</v>
      </c>
      <c r="D173" s="7">
        <v>0.5682496581225297</v>
      </c>
      <c r="E173" s="7">
        <v>-4.3169040877650069E-2</v>
      </c>
      <c r="F173" s="7">
        <v>-2.6065851571649645E-2</v>
      </c>
      <c r="H173" s="7">
        <f t="array" ref="H173:K177">LINEST(INDEX('single component linest'!$S$3:$S$203,'two component linest'!B173):'single component linest'!$S$203,(INDEX('single component linest'!$R$3:$R$203,'two component linest'!B173):'single component linest'!$R$203)^{1,2,3}, TRUE, TRUE)</f>
        <v>2.0326694975115397E-3</v>
      </c>
      <c r="I173" s="7">
        <v>-9.6482254770543285E-2</v>
      </c>
      <c r="J173" s="7">
        <v>2.724936939253467</v>
      </c>
      <c r="K173" s="7">
        <v>-3.6196222810742325</v>
      </c>
      <c r="M173">
        <v>166</v>
      </c>
      <c r="O173" s="7">
        <f t="shared" ca="1" si="28"/>
        <v>1.7205323409821081</v>
      </c>
      <c r="P173" s="7">
        <f t="shared" ca="1" si="29"/>
        <v>3.7232007778700831E-2</v>
      </c>
      <c r="Q173" s="7">
        <f t="shared" ca="1" si="30"/>
        <v>-3.4177768605200601E-3</v>
      </c>
      <c r="R173" s="7">
        <f t="shared" ca="1" si="31"/>
        <v>-1.4034715664768851</v>
      </c>
      <c r="S173" s="7">
        <f t="shared" ca="1" si="32"/>
        <v>0.99883643747718154</v>
      </c>
      <c r="T173" s="7">
        <f t="shared" ca="1" si="33"/>
        <v>0.17241351965693241</v>
      </c>
      <c r="U173" s="7">
        <f t="shared" ca="1" si="34"/>
        <v>4159.4402693019319</v>
      </c>
      <c r="W173" s="7">
        <f t="shared" ca="1" si="35"/>
        <v>2.2272645713375727</v>
      </c>
      <c r="X173" s="7">
        <f t="shared" ca="1" si="36"/>
        <v>-5.426189598278109E-2</v>
      </c>
      <c r="Y173" s="7">
        <f t="shared" ca="1" si="37"/>
        <v>8.4492869041493486E-4</v>
      </c>
      <c r="Z173" s="7">
        <f t="shared" ca="1" si="38"/>
        <v>-1.6727199286035157</v>
      </c>
      <c r="AA173" s="7">
        <f t="shared" ca="1" si="39"/>
        <v>0.99999999999805755</v>
      </c>
      <c r="AB173" s="7">
        <f t="shared" ca="1" si="40"/>
        <v>6.9653516250209952E-7</v>
      </c>
      <c r="AC173" s="7">
        <f t="shared" ca="1" si="41"/>
        <v>7.992837635434336</v>
      </c>
    </row>
    <row r="174" spans="2:29" x14ac:dyDescent="0.35">
      <c r="C174" s="7">
        <v>1.1048479645848971E-3</v>
      </c>
      <c r="D174" s="7">
        <v>1.0389238082155463E-2</v>
      </c>
      <c r="E174" s="7">
        <v>2.8543888407592099E-2</v>
      </c>
      <c r="F174" s="7">
        <v>2.4069030369099485E-2</v>
      </c>
      <c r="H174" s="7">
        <v>2.1359374136844207E-5</v>
      </c>
      <c r="I174" s="7">
        <v>6.4838535463864117E-4</v>
      </c>
      <c r="J174" s="7">
        <v>6.3720476989635099E-3</v>
      </c>
      <c r="K174" s="7">
        <v>2.0200281988427524E-2</v>
      </c>
      <c r="M174">
        <v>167</v>
      </c>
      <c r="O174" s="7">
        <f t="shared" ca="1" si="28"/>
        <v>1.7269672561479359</v>
      </c>
      <c r="P174" s="7">
        <f t="shared" ca="1" si="29"/>
        <v>3.5997855801947039E-2</v>
      </c>
      <c r="Q174" s="7">
        <f t="shared" ca="1" si="30"/>
        <v>-3.3518522900734819E-3</v>
      </c>
      <c r="R174" s="7">
        <f t="shared" ca="1" si="31"/>
        <v>-1.4115771275091178</v>
      </c>
      <c r="S174" s="7">
        <f t="shared" ca="1" si="32"/>
        <v>0.99883866435306468</v>
      </c>
      <c r="T174" s="7">
        <f t="shared" ca="1" si="33"/>
        <v>0.17254930761981524</v>
      </c>
      <c r="U174" s="7">
        <f t="shared" ca="1" si="34"/>
        <v>4199.5995295127432</v>
      </c>
      <c r="W174" s="7">
        <f t="shared" ca="1" si="35"/>
        <v>2.2253404168724593</v>
      </c>
      <c r="X174" s="7">
        <f t="shared" ca="1" si="36"/>
        <v>-5.4120351216169434E-2</v>
      </c>
      <c r="Y174" s="7">
        <f t="shared" ca="1" si="37"/>
        <v>8.4145923096164534E-4</v>
      </c>
      <c r="Z174" s="7">
        <f t="shared" ca="1" si="38"/>
        <v>-1.6640042937115109</v>
      </c>
      <c r="AA174" s="7">
        <f t="shared" ca="1" si="39"/>
        <v>0.99999999999839173</v>
      </c>
      <c r="AB174" s="7">
        <f t="shared" ca="1" si="40"/>
        <v>6.1602548601124841E-7</v>
      </c>
      <c r="AC174" s="7">
        <f t="shared" ca="1" si="41"/>
        <v>7.3146174005882809</v>
      </c>
    </row>
    <row r="175" spans="2:29" x14ac:dyDescent="0.35">
      <c r="C175" s="7">
        <v>0.99992236007157986</v>
      </c>
      <c r="D175" s="7">
        <v>2.5752385697140313E-2</v>
      </c>
      <c r="E175" s="7" t="e">
        <v>#N/A</v>
      </c>
      <c r="F175" s="7" t="e">
        <v>#N/A</v>
      </c>
      <c r="H175" s="7">
        <v>0.99999917149944173</v>
      </c>
      <c r="I175" s="7">
        <v>3.0867040534418352E-3</v>
      </c>
      <c r="J175" s="7" t="e">
        <v>#N/A</v>
      </c>
      <c r="K175" s="7" t="e">
        <v>#N/A</v>
      </c>
      <c r="M175">
        <v>168</v>
      </c>
      <c r="O175" s="7">
        <f t="shared" ca="1" si="28"/>
        <v>1.7333318151944601</v>
      </c>
      <c r="P175" s="7">
        <f t="shared" ca="1" si="29"/>
        <v>3.4781262165353946E-2</v>
      </c>
      <c r="Q175" s="7">
        <f t="shared" ca="1" si="30"/>
        <v>-3.287071839664011E-3</v>
      </c>
      <c r="R175" s="7">
        <f t="shared" ca="1" si="31"/>
        <v>-1.4196247593806097</v>
      </c>
      <c r="S175" s="7">
        <f t="shared" ca="1" si="32"/>
        <v>0.99884094223919917</v>
      </c>
      <c r="T175" s="7">
        <f t="shared" ca="1" si="33"/>
        <v>0.17267909278875171</v>
      </c>
      <c r="U175" s="7">
        <f t="shared" ca="1" si="34"/>
        <v>4239.891248584503</v>
      </c>
      <c r="W175" s="7">
        <f t="shared" ca="1" si="35"/>
        <v>2.2234287183443855</v>
      </c>
      <c r="X175" s="7">
        <f t="shared" ca="1" si="36"/>
        <v>-5.3979896392200528E-2</v>
      </c>
      <c r="Y175" s="7">
        <f t="shared" ca="1" si="37"/>
        <v>8.3802065983067553E-4</v>
      </c>
      <c r="Z175" s="7">
        <f t="shared" ca="1" si="38"/>
        <v>-1.6553341714252676</v>
      </c>
      <c r="AA175" s="7">
        <f t="shared" ca="1" si="39"/>
        <v>0.99999999999867484</v>
      </c>
      <c r="AB175" s="7">
        <f t="shared" ca="1" si="40"/>
        <v>5.4309993747384455E-7</v>
      </c>
      <c r="AC175" s="7">
        <f t="shared" ca="1" si="41"/>
        <v>6.6776561705508275</v>
      </c>
    </row>
    <row r="176" spans="2:29" x14ac:dyDescent="0.35">
      <c r="C176" s="7">
        <v>133082.69680718082</v>
      </c>
      <c r="D176" s="7">
        <v>31</v>
      </c>
      <c r="E176" s="7" t="e">
        <v>#N/A</v>
      </c>
      <c r="F176" s="7" t="e">
        <v>#N/A</v>
      </c>
      <c r="H176" s="7">
        <v>65982600.529288247</v>
      </c>
      <c r="I176" s="7">
        <v>164</v>
      </c>
      <c r="J176" s="7" t="e">
        <v>#N/A</v>
      </c>
      <c r="K176" s="7" t="e">
        <v>#N/A</v>
      </c>
      <c r="M176">
        <v>169</v>
      </c>
      <c r="O176" s="7">
        <f t="shared" ca="1" si="28"/>
        <v>1.739626850394888</v>
      </c>
      <c r="P176" s="7">
        <f t="shared" ca="1" si="29"/>
        <v>3.3581939183600272E-2</v>
      </c>
      <c r="Q176" s="7">
        <f t="shared" ca="1" si="30"/>
        <v>-3.2234123860940961E-3</v>
      </c>
      <c r="R176" s="7">
        <f t="shared" ca="1" si="31"/>
        <v>-1.4276147330911386</v>
      </c>
      <c r="S176" s="7">
        <f t="shared" ca="1" si="32"/>
        <v>0.99884326955458635</v>
      </c>
      <c r="T176" s="7">
        <f t="shared" ca="1" si="33"/>
        <v>0.17280298276626241</v>
      </c>
      <c r="U176" s="7">
        <f t="shared" ca="1" si="34"/>
        <v>4280.3150714965677</v>
      </c>
      <c r="W176" s="7">
        <f t="shared" ca="1" si="35"/>
        <v>2.2215293289034221</v>
      </c>
      <c r="X176" s="7">
        <f t="shared" ca="1" si="36"/>
        <v>-5.3840517481516449E-2</v>
      </c>
      <c r="Y176" s="7">
        <f t="shared" ca="1" si="37"/>
        <v>8.346125480350455E-4</v>
      </c>
      <c r="Z176" s="7">
        <f t="shared" ca="1" si="38"/>
        <v>-1.646709078843938</v>
      </c>
      <c r="AA176" s="7">
        <f t="shared" ca="1" si="39"/>
        <v>0.99999999999891398</v>
      </c>
      <c r="AB176" s="7">
        <f t="shared" ca="1" si="40"/>
        <v>4.7720258471803842E-7</v>
      </c>
      <c r="AC176" s="7">
        <f t="shared" ca="1" si="41"/>
        <v>6.0804326824057489</v>
      </c>
    </row>
    <row r="177" spans="2:29" x14ac:dyDescent="0.35">
      <c r="C177" s="7">
        <v>264.77549220639594</v>
      </c>
      <c r="D177" s="7">
        <v>2.0558746441922588E-2</v>
      </c>
      <c r="E177" s="7" t="e">
        <v>#N/A</v>
      </c>
      <c r="F177" s="7" t="e">
        <v>#N/A</v>
      </c>
      <c r="H177" s="7">
        <v>1885.9955658806616</v>
      </c>
      <c r="I177" s="7">
        <v>1.5625496738196183E-3</v>
      </c>
      <c r="J177" s="7" t="e">
        <v>#N/A</v>
      </c>
      <c r="K177" s="7" t="e">
        <v>#N/A</v>
      </c>
      <c r="M177">
        <v>170</v>
      </c>
      <c r="O177" s="7">
        <f t="shared" ca="1" si="28"/>
        <v>1.7458531837669218</v>
      </c>
      <c r="P177" s="7">
        <f t="shared" ca="1" si="29"/>
        <v>3.2399604616954313E-2</v>
      </c>
      <c r="Q177" s="7">
        <f t="shared" ca="1" si="30"/>
        <v>-3.1608513500917873E-3</v>
      </c>
      <c r="R177" s="7">
        <f t="shared" ca="1" si="31"/>
        <v>-1.4355473231401681</v>
      </c>
      <c r="S177" s="7">
        <f t="shared" ca="1" si="32"/>
        <v>0.99884564475381554</v>
      </c>
      <c r="T177" s="7">
        <f t="shared" ca="1" si="33"/>
        <v>0.17292108319629187</v>
      </c>
      <c r="U177" s="7">
        <f t="shared" ca="1" si="34"/>
        <v>4320.8706469003337</v>
      </c>
      <c r="W177" s="7">
        <f t="shared" ca="1" si="35"/>
        <v>2.2196421042906915</v>
      </c>
      <c r="X177" s="7">
        <f t="shared" ca="1" si="36"/>
        <v>-5.3702200714520171E-2</v>
      </c>
      <c r="Y177" s="7">
        <f t="shared" ca="1" si="37"/>
        <v>8.3123447487628373E-4</v>
      </c>
      <c r="Z177" s="7">
        <f t="shared" ca="1" si="38"/>
        <v>-1.6381285411266155</v>
      </c>
      <c r="AA177" s="7">
        <f t="shared" ca="1" si="39"/>
        <v>0.99999999999911482</v>
      </c>
      <c r="AB177" s="7">
        <f t="shared" ca="1" si="40"/>
        <v>4.178078578405358E-7</v>
      </c>
      <c r="AC177" s="7">
        <f t="shared" ca="1" si="41"/>
        <v>5.5214505280117336</v>
      </c>
    </row>
    <row r="178" spans="2:29" x14ac:dyDescent="0.35">
      <c r="B178">
        <v>35</v>
      </c>
      <c r="C178" s="7">
        <f t="array" ref="C178:F182">LINEST('single component linest'!$S$3:INDEX('single component linest'!$S$3:$S$204,'two component linest'!B178+1),'single component linest'!$R$3:INDEX('single component linest'!$R$3:$R$204,'two component linest'!B178+1)^{1,2,3}, TRUE, TRUE)</f>
        <v>-4.8076149712165464E-2</v>
      </c>
      <c r="D178" s="7">
        <v>0.56087619093110364</v>
      </c>
      <c r="E178" s="7">
        <v>-2.8138421648618912E-2</v>
      </c>
      <c r="F178" s="7">
        <v>-3.1130580900613936E-2</v>
      </c>
      <c r="H178" s="7">
        <f t="array" ref="H178:K182">LINEST(INDEX('single component linest'!$S$3:$S$203,'two component linest'!B178):'single component linest'!$S$203,(INDEX('single component linest'!$R$3:$R$203,'two component linest'!B178):'single component linest'!$R$203)^{1,2,3}, TRUE, TRUE)</f>
        <v>2.0100515621418332E-3</v>
      </c>
      <c r="I178" s="7">
        <v>-9.5755984847086389E-2</v>
      </c>
      <c r="J178" s="7">
        <v>2.7173516867846015</v>
      </c>
      <c r="K178" s="7">
        <v>-3.5939442923004346</v>
      </c>
      <c r="M178">
        <v>171</v>
      </c>
      <c r="O178" s="7">
        <f t="shared" ca="1" si="28"/>
        <v>1.7520116271626456</v>
      </c>
      <c r="P178" s="7">
        <f t="shared" ca="1" si="29"/>
        <v>3.1233981557355486E-2</v>
      </c>
      <c r="Q178" s="7">
        <f t="shared" ca="1" si="30"/>
        <v>-3.0993666817544889E-3</v>
      </c>
      <c r="R178" s="7">
        <f t="shared" ca="1" si="31"/>
        <v>-1.4434228073009603</v>
      </c>
      <c r="S178" s="7">
        <f t="shared" ca="1" si="32"/>
        <v>0.99884806632636691</v>
      </c>
      <c r="T178" s="7">
        <f t="shared" ca="1" si="33"/>
        <v>0.17303349780227872</v>
      </c>
      <c r="U178" s="7">
        <f t="shared" ca="1" si="34"/>
        <v>4361.5576270557985</v>
      </c>
      <c r="W178" s="7">
        <f t="shared" ca="1" si="35"/>
        <v>2.2177669025737976</v>
      </c>
      <c r="X178" s="7">
        <f t="shared" ca="1" si="36"/>
        <v>-5.356493256017264E-2</v>
      </c>
      <c r="Y178" s="7">
        <f t="shared" ca="1" si="37"/>
        <v>8.2788602737448051E-4</v>
      </c>
      <c r="Z178" s="7">
        <f t="shared" ca="1" si="38"/>
        <v>-1.6295920903822383</v>
      </c>
      <c r="AA178" s="7">
        <f t="shared" ca="1" si="39"/>
        <v>0.9999999999992828</v>
      </c>
      <c r="AB178" s="7">
        <f t="shared" ca="1" si="40"/>
        <v>3.6441925569121661E-7</v>
      </c>
      <c r="AC178" s="7">
        <f t="shared" ca="1" si="41"/>
        <v>4.999237635382932</v>
      </c>
    </row>
    <row r="179" spans="2:29" x14ac:dyDescent="0.35">
      <c r="C179" s="7">
        <v>1.1415097778585956E-3</v>
      </c>
      <c r="D179" s="7">
        <v>1.0905729516739276E-2</v>
      </c>
      <c r="E179" s="7">
        <v>3.0480895479599344E-2</v>
      </c>
      <c r="F179" s="7">
        <v>2.6144232102657313E-2</v>
      </c>
      <c r="H179" s="7">
        <v>2.1017557427048776E-5</v>
      </c>
      <c r="I179" s="7">
        <v>6.4044338327935973E-4</v>
      </c>
      <c r="J179" s="7">
        <v>6.3230031301643678E-3</v>
      </c>
      <c r="K179" s="7">
        <v>2.0156834415727912E-2</v>
      </c>
      <c r="M179">
        <v>172</v>
      </c>
      <c r="O179" s="7">
        <f t="shared" ca="1" si="28"/>
        <v>1.7581029823604022</v>
      </c>
      <c r="P179" s="7">
        <f t="shared" ca="1" si="29"/>
        <v>3.0084798316921967E-2</v>
      </c>
      <c r="Q179" s="7">
        <f t="shared" ca="1" si="30"/>
        <v>-3.0389368464233471E-3</v>
      </c>
      <c r="R179" s="7">
        <f t="shared" ca="1" si="31"/>
        <v>-1.451241466403717</v>
      </c>
      <c r="S179" s="7">
        <f t="shared" ca="1" si="32"/>
        <v>0.99885053279592162</v>
      </c>
      <c r="T179" s="7">
        <f t="shared" ca="1" si="33"/>
        <v>0.17314032842450661</v>
      </c>
      <c r="U179" s="7">
        <f t="shared" ca="1" si="34"/>
        <v>4402.3756677696038</v>
      </c>
      <c r="W179" s="7">
        <f t="shared" ca="1" si="35"/>
        <v>2.2159035842455248</v>
      </c>
      <c r="X179" s="7">
        <f t="shared" ca="1" si="36"/>
        <v>-5.3428699731495617E-2</v>
      </c>
      <c r="Y179" s="7">
        <f t="shared" ca="1" si="37"/>
        <v>8.2456680035284627E-4</v>
      </c>
      <c r="Z179" s="7">
        <f t="shared" ca="1" si="38"/>
        <v>-1.6210992662068202</v>
      </c>
      <c r="AA179" s="7">
        <f t="shared" ca="1" si="39"/>
        <v>0.99999999999942246</v>
      </c>
      <c r="AB179" s="7">
        <f t="shared" ca="1" si="40"/>
        <v>3.1656813205191913E-7</v>
      </c>
      <c r="AC179" s="7">
        <f t="shared" ca="1" si="41"/>
        <v>4.51234576357104</v>
      </c>
    </row>
    <row r="180" spans="2:29" x14ac:dyDescent="0.35">
      <c r="C180" s="7">
        <v>0.99991008047668428</v>
      </c>
      <c r="D180" s="7">
        <v>2.8061663985015993E-2</v>
      </c>
      <c r="E180" s="7" t="e">
        <v>#N/A</v>
      </c>
      <c r="F180" s="7" t="e">
        <v>#N/A</v>
      </c>
      <c r="H180" s="7">
        <v>0.99999923189052009</v>
      </c>
      <c r="I180" s="7">
        <v>2.9380568932525523E-3</v>
      </c>
      <c r="J180" s="7" t="e">
        <v>#N/A</v>
      </c>
      <c r="K180" s="7" t="e">
        <v>#N/A</v>
      </c>
      <c r="M180">
        <v>173</v>
      </c>
      <c r="O180" s="7">
        <f t="shared" ca="1" si="28"/>
        <v>1.7641280411582183</v>
      </c>
      <c r="P180" s="7">
        <f t="shared" ca="1" si="29"/>
        <v>2.8951788318886559E-2</v>
      </c>
      <c r="Q180" s="7">
        <f t="shared" ca="1" si="30"/>
        <v>-2.9795408109772902E-3</v>
      </c>
      <c r="R180" s="7">
        <f t="shared" ca="1" si="31"/>
        <v>-1.4590035841267821</v>
      </c>
      <c r="S180" s="7">
        <f t="shared" ca="1" si="32"/>
        <v>0.99885304271968423</v>
      </c>
      <c r="T180" s="7">
        <f t="shared" ca="1" si="33"/>
        <v>0.17324167505674615</v>
      </c>
      <c r="U180" s="7">
        <f t="shared" ca="1" si="34"/>
        <v>4443.3244283345566</v>
      </c>
      <c r="W180" s="7">
        <f t="shared" ca="1" si="35"/>
        <v>2.2140520121402743</v>
      </c>
      <c r="X180" s="7">
        <f t="shared" ca="1" si="36"/>
        <v>-5.3293489177759008E-2</v>
      </c>
      <c r="Y180" s="7">
        <f t="shared" ca="1" si="37"/>
        <v>8.2127639619835279E-4</v>
      </c>
      <c r="Z180" s="7">
        <f t="shared" ca="1" si="38"/>
        <v>-1.6126496153898668</v>
      </c>
      <c r="AA180" s="7">
        <f t="shared" ca="1" si="39"/>
        <v>0.99999999999953837</v>
      </c>
      <c r="AB180" s="7">
        <f t="shared" ca="1" si="40"/>
        <v>2.7381251862962533E-7</v>
      </c>
      <c r="AC180" s="7">
        <f t="shared" ca="1" si="41"/>
        <v>4.0593500106249518</v>
      </c>
    </row>
    <row r="181" spans="2:29" x14ac:dyDescent="0.35">
      <c r="C181" s="7">
        <v>118613.92422679921</v>
      </c>
      <c r="D181" s="7">
        <v>32</v>
      </c>
      <c r="E181" s="7" t="e">
        <v>#N/A</v>
      </c>
      <c r="F181" s="7" t="e">
        <v>#N/A</v>
      </c>
      <c r="H181" s="7">
        <v>70736389.82670629</v>
      </c>
      <c r="I181" s="7">
        <v>163</v>
      </c>
      <c r="J181" s="7" t="e">
        <v>#N/A</v>
      </c>
      <c r="K181" s="7" t="e">
        <v>#N/A</v>
      </c>
      <c r="M181">
        <v>174</v>
      </c>
      <c r="O181" s="7">
        <f t="shared" ca="1" si="28"/>
        <v>1.7700875854688867</v>
      </c>
      <c r="P181" s="7">
        <f t="shared" ca="1" si="29"/>
        <v>2.7834689990862641E-2</v>
      </c>
      <c r="Q181" s="7">
        <f t="shared" ca="1" si="30"/>
        <v>-2.9211580305303119E-3</v>
      </c>
      <c r="R181" s="7">
        <f t="shared" ca="1" si="31"/>
        <v>-1.466709446796405</v>
      </c>
      <c r="S181" s="7">
        <f t="shared" ca="1" si="32"/>
        <v>0.99885559468771101</v>
      </c>
      <c r="T181" s="7">
        <f t="shared" ca="1" si="33"/>
        <v>0.17333763588218062</v>
      </c>
      <c r="U181" s="7">
        <f t="shared" ca="1" si="34"/>
        <v>4484.4035714705551</v>
      </c>
      <c r="W181" s="7">
        <f t="shared" ca="1" si="35"/>
        <v>2.2122120513673602</v>
      </c>
      <c r="X181" s="7">
        <f t="shared" ca="1" si="36"/>
        <v>-5.3159288077944407E-2</v>
      </c>
      <c r="Y181" s="7">
        <f t="shared" ca="1" si="37"/>
        <v>8.1801442465481689E-4</v>
      </c>
      <c r="Z181" s="7">
        <f t="shared" ca="1" si="38"/>
        <v>-1.6042426916957186</v>
      </c>
      <c r="AA181" s="7">
        <f t="shared" ca="1" si="39"/>
        <v>0.99999999999963352</v>
      </c>
      <c r="AB181" s="7">
        <f t="shared" ca="1" si="40"/>
        <v>2.357359994811121E-7</v>
      </c>
      <c r="AC181" s="7">
        <f t="shared" ca="1" si="41"/>
        <v>3.6388483342205733</v>
      </c>
    </row>
    <row r="182" spans="2:29" x14ac:dyDescent="0.35">
      <c r="C182" s="7">
        <v>280.21008966829305</v>
      </c>
      <c r="D182" s="7">
        <v>2.51986235394542E-2</v>
      </c>
      <c r="E182" s="7" t="e">
        <v>#N/A</v>
      </c>
      <c r="F182" s="7" t="e">
        <v>#N/A</v>
      </c>
      <c r="H182" s="7">
        <v>1831.8273895426096</v>
      </c>
      <c r="I182" s="7">
        <v>1.4070450642021809E-3</v>
      </c>
      <c r="J182" s="7" t="e">
        <v>#N/A</v>
      </c>
      <c r="K182" s="7" t="e">
        <v>#N/A</v>
      </c>
      <c r="M182">
        <v>175</v>
      </c>
      <c r="O182" s="7">
        <f t="shared" ca="1" si="28"/>
        <v>1.7759823874163549</v>
      </c>
      <c r="P182" s="7">
        <f t="shared" ca="1" si="29"/>
        <v>2.6733246660430542E-2</v>
      </c>
      <c r="Q182" s="7">
        <f t="shared" ca="1" si="30"/>
        <v>-2.863768435521258E-3</v>
      </c>
      <c r="R182" s="7">
        <f t="shared" ca="1" si="31"/>
        <v>-1.4743593431943598</v>
      </c>
      <c r="S182" s="7">
        <f t="shared" ca="1" si="32"/>
        <v>0.99885818732225018</v>
      </c>
      <c r="T182" s="7">
        <f t="shared" ca="1" si="33"/>
        <v>0.17342830730862605</v>
      </c>
      <c r="U182" s="7">
        <f t="shared" ca="1" si="34"/>
        <v>4525.612763266915</v>
      </c>
      <c r="W182" s="7">
        <f t="shared" ca="1" si="35"/>
        <v>2.2103835691255798</v>
      </c>
      <c r="X182" s="7">
        <f t="shared" ca="1" si="36"/>
        <v>-5.3026083825639385E-2</v>
      </c>
      <c r="Y182" s="7">
        <f t="shared" ca="1" si="37"/>
        <v>8.1478050241011956E-4</v>
      </c>
      <c r="Z182" s="7">
        <f t="shared" ca="1" si="38"/>
        <v>-1.5958780550973057</v>
      </c>
      <c r="AA182" s="7">
        <f t="shared" ca="1" si="39"/>
        <v>0.99999999999971134</v>
      </c>
      <c r="AB182" s="7">
        <f t="shared" ca="1" si="40"/>
        <v>2.0194662526629773E-7</v>
      </c>
      <c r="AC182" s="7">
        <f t="shared" ca="1" si="41"/>
        <v>3.2494610845679945</v>
      </c>
    </row>
    <row r="183" spans="2:29" x14ac:dyDescent="0.35">
      <c r="B183">
        <v>36</v>
      </c>
      <c r="C183" s="7">
        <f t="array" ref="C183:F187">LINEST('single component linest'!$S$3:INDEX('single component linest'!$S$3:$S$204,'two component linest'!B183+1),'single component linest'!$R$3:INDEX('single component linest'!$R$3:$R$204,'two component linest'!B183+1)^{1,2,3}, TRUE, TRUE)</f>
        <v>-4.714598857534142E-2</v>
      </c>
      <c r="D183" s="7">
        <v>0.55337491558313978</v>
      </c>
      <c r="E183" s="7">
        <v>-1.2572950295068223E-2</v>
      </c>
      <c r="F183" s="7">
        <v>-3.6548785873805834E-2</v>
      </c>
      <c r="H183" s="7">
        <f t="array" ref="H183:K187">LINEST(INDEX('single component linest'!$S$3:$S$203,'two component linest'!B183):'single component linest'!$S$203,(INDEX('single component linest'!$R$3:$R$203,'two component linest'!B183):'single component linest'!$R$203)^{1,2,3}, TRUE, TRUE)</f>
        <v>1.9878507961658301E-3</v>
      </c>
      <c r="I183" s="7">
        <v>-9.504090206364782E-2</v>
      </c>
      <c r="J183" s="7">
        <v>2.709855371791333</v>
      </c>
      <c r="K183" s="7">
        <v>-3.5684521000189564</v>
      </c>
      <c r="M183">
        <v>176</v>
      </c>
      <c r="O183" s="7">
        <f t="shared" ca="1" si="28"/>
        <v>1.7818132094331838</v>
      </c>
      <c r="P183" s="7">
        <f t="shared" ca="1" si="29"/>
        <v>2.5647206452997472E-2</v>
      </c>
      <c r="Q183" s="7">
        <f t="shared" ca="1" si="30"/>
        <v>-2.8073524191830615E-3</v>
      </c>
      <c r="R183" s="7">
        <f t="shared" ca="1" si="31"/>
        <v>-1.4819535643727346</v>
      </c>
      <c r="S183" s="7">
        <f t="shared" ca="1" si="32"/>
        <v>0.99886081927709114</v>
      </c>
      <c r="T183" s="7">
        <f t="shared" ca="1" si="33"/>
        <v>0.17351378400307998</v>
      </c>
      <c r="U183" s="7">
        <f t="shared" ca="1" si="34"/>
        <v>4566.951673126011</v>
      </c>
      <c r="W183" s="7">
        <f t="shared" ca="1" si="35"/>
        <v>2.2085664350191401</v>
      </c>
      <c r="X183" s="7">
        <f t="shared" ca="1" si="36"/>
        <v>-5.289386405050242E-2</v>
      </c>
      <c r="Y183" s="7">
        <f t="shared" ca="1" si="37"/>
        <v>8.1157425357268403E-4</v>
      </c>
      <c r="Z183" s="7">
        <f t="shared" ca="1" si="38"/>
        <v>-1.5875552733010752</v>
      </c>
      <c r="AA183" s="7">
        <f t="shared" ca="1" si="39"/>
        <v>0.99999999999977451</v>
      </c>
      <c r="AB183" s="7">
        <f t="shared" ca="1" si="40"/>
        <v>1.7207589556179982E-7</v>
      </c>
      <c r="AC183" s="7">
        <f t="shared" ca="1" si="41"/>
        <v>2.8898305492175669</v>
      </c>
    </row>
    <row r="184" spans="2:29" x14ac:dyDescent="0.35">
      <c r="C184" s="7">
        <v>1.1747557434456108E-3</v>
      </c>
      <c r="D184" s="7">
        <v>1.1397761197456046E-2</v>
      </c>
      <c r="E184" s="7">
        <v>3.2389732790821107E-2</v>
      </c>
      <c r="F184" s="7">
        <v>2.8243343194664917E-2</v>
      </c>
      <c r="H184" s="7">
        <v>2.0675155655380852E-5</v>
      </c>
      <c r="I184" s="7">
        <v>6.323749417408395E-4</v>
      </c>
      <c r="J184" s="7">
        <v>6.271570083772912E-3</v>
      </c>
      <c r="K184" s="7">
        <v>2.0102126272063536E-2</v>
      </c>
      <c r="M184">
        <v>177</v>
      </c>
      <c r="O184" s="7">
        <f t="shared" ca="1" si="28"/>
        <v>1.787580804359213</v>
      </c>
      <c r="P184" s="7">
        <f t="shared" ca="1" si="29"/>
        <v>2.4576322191858738E-2</v>
      </c>
      <c r="Q184" s="7">
        <f t="shared" ca="1" si="30"/>
        <v>-2.7518908253784972E-3</v>
      </c>
      <c r="R184" s="7">
        <f t="shared" ca="1" si="31"/>
        <v>-1.4894924034767563</v>
      </c>
      <c r="S184" s="7">
        <f t="shared" ca="1" si="32"/>
        <v>0.99886348923692281</v>
      </c>
      <c r="T184" s="7">
        <f t="shared" ca="1" si="33"/>
        <v>0.17359415892558022</v>
      </c>
      <c r="U184" s="7">
        <f t="shared" ca="1" si="34"/>
        <v>4608.4199737082654</v>
      </c>
      <c r="W184" s="7">
        <f t="shared" ca="1" si="35"/>
        <v>2.2067605205684684</v>
      </c>
      <c r="X184" s="7">
        <f t="shared" ca="1" si="36"/>
        <v>-5.2762616581107112E-2</v>
      </c>
      <c r="Y184" s="7">
        <f t="shared" ca="1" si="37"/>
        <v>8.0839530872577341E-4</v>
      </c>
      <c r="Z184" s="7">
        <f t="shared" ca="1" si="38"/>
        <v>-1.5792739195874548</v>
      </c>
      <c r="AA184" s="7">
        <f t="shared" ca="1" si="39"/>
        <v>0.99999999999982558</v>
      </c>
      <c r="AB184" s="7">
        <f t="shared" ca="1" si="40"/>
        <v>1.4577774770088157E-7</v>
      </c>
      <c r="AC184" s="7">
        <f t="shared" ca="1" si="41"/>
        <v>2.558620509399522</v>
      </c>
    </row>
    <row r="185" spans="2:29" x14ac:dyDescent="0.35">
      <c r="C185" s="7">
        <v>0.99989689394105064</v>
      </c>
      <c r="D185" s="7">
        <v>3.0411514891553509E-2</v>
      </c>
      <c r="E185" s="7" t="e">
        <v>#N/A</v>
      </c>
      <c r="F185" s="7" t="e">
        <v>#N/A</v>
      </c>
      <c r="H185" s="7">
        <v>0.9999992882436628</v>
      </c>
      <c r="I185" s="7">
        <v>2.7960038396888402E-3</v>
      </c>
      <c r="J185" s="7" t="e">
        <v>#N/A</v>
      </c>
      <c r="K185" s="7" t="e">
        <v>#N/A</v>
      </c>
      <c r="M185">
        <v>178</v>
      </c>
      <c r="O185" s="7">
        <f t="shared" ca="1" si="28"/>
        <v>1.7932859155407592</v>
      </c>
      <c r="P185" s="7">
        <f t="shared" ca="1" si="29"/>
        <v>2.3520351300476583E-2</v>
      </c>
      <c r="Q185" s="7">
        <f t="shared" ca="1" si="30"/>
        <v>-2.6973649367931203E-3</v>
      </c>
      <c r="R185" s="7">
        <f t="shared" ca="1" si="31"/>
        <v>-1.4969761555736345</v>
      </c>
      <c r="S185" s="7">
        <f t="shared" ca="1" si="32"/>
        <v>0.99886619591670289</v>
      </c>
      <c r="T185" s="7">
        <f t="shared" ca="1" si="33"/>
        <v>0.17366952336241184</v>
      </c>
      <c r="U185" s="7">
        <f t="shared" ca="1" si="34"/>
        <v>4650.0173408783066</v>
      </c>
      <c r="W185" s="7">
        <f t="shared" ca="1" si="35"/>
        <v>2.2049656992306113</v>
      </c>
      <c r="X185" s="7">
        <f t="shared" ca="1" si="36"/>
        <v>-5.2632329445018181E-2</v>
      </c>
      <c r="Y185" s="7">
        <f t="shared" ca="1" si="37"/>
        <v>8.0524330488853919E-4</v>
      </c>
      <c r="Z185" s="7">
        <f t="shared" ca="1" si="38"/>
        <v>-1.5710335729762197</v>
      </c>
      <c r="AA185" s="7">
        <f t="shared" ca="1" si="39"/>
        <v>0.99999999999986644</v>
      </c>
      <c r="AB185" s="7">
        <f t="shared" ca="1" si="40"/>
        <v>1.2272761051867245E-7</v>
      </c>
      <c r="AC185" s="7">
        <f t="shared" ca="1" si="41"/>
        <v>2.2545158075459577</v>
      </c>
    </row>
    <row r="186" spans="2:29" x14ac:dyDescent="0.35">
      <c r="C186" s="7">
        <v>106675.26181706565</v>
      </c>
      <c r="D186" s="7">
        <v>33</v>
      </c>
      <c r="E186" s="7" t="e">
        <v>#N/A</v>
      </c>
      <c r="F186" s="7" t="e">
        <v>#N/A</v>
      </c>
      <c r="H186" s="7">
        <v>75868606.644021168</v>
      </c>
      <c r="I186" s="7">
        <v>162</v>
      </c>
      <c r="J186" s="7" t="e">
        <v>#N/A</v>
      </c>
      <c r="K186" s="7" t="e">
        <v>#N/A</v>
      </c>
      <c r="M186">
        <v>179</v>
      </c>
      <c r="O186" s="7">
        <f t="shared" ca="1" si="28"/>
        <v>1.7989292769309049</v>
      </c>
      <c r="P186" s="7">
        <f t="shared" ca="1" si="29"/>
        <v>2.247905570685086E-2</v>
      </c>
      <c r="Q186" s="7">
        <f t="shared" ca="1" si="30"/>
        <v>-2.6437564634708569E-3</v>
      </c>
      <c r="R186" s="7">
        <f t="shared" ca="1" si="31"/>
        <v>-1.5044051174893589</v>
      </c>
      <c r="S186" s="7">
        <f t="shared" ca="1" si="32"/>
        <v>0.99886893806103672</v>
      </c>
      <c r="T186" s="7">
        <f t="shared" ca="1" si="33"/>
        <v>0.17373996695863916</v>
      </c>
      <c r="U186" s="7">
        <f t="shared" ca="1" si="34"/>
        <v>4691.7434536524624</v>
      </c>
      <c r="W186" s="7">
        <f t="shared" ca="1" si="35"/>
        <v>2.2031818470477087</v>
      </c>
      <c r="X186" s="7">
        <f t="shared" ca="1" si="36"/>
        <v>-5.2502990914417971E-2</v>
      </c>
      <c r="Y186" s="7">
        <f t="shared" ca="1" si="37"/>
        <v>8.021178865782986E-4</v>
      </c>
      <c r="Z186" s="7">
        <f t="shared" ca="1" si="38"/>
        <v>-1.5628338212786081</v>
      </c>
      <c r="AA186" s="7">
        <f t="shared" ca="1" si="39"/>
        <v>0.99999999999989875</v>
      </c>
      <c r="AB186" s="7">
        <f t="shared" ca="1" si="40"/>
        <v>1.0262151207312786E-7</v>
      </c>
      <c r="AC186" s="7">
        <f t="shared" ca="1" si="41"/>
        <v>1.9762219256556453</v>
      </c>
    </row>
    <row r="187" spans="2:29" x14ac:dyDescent="0.35">
      <c r="C187" s="7">
        <v>295.97912409826881</v>
      </c>
      <c r="D187" s="7">
        <v>3.0520387853972972E-2</v>
      </c>
      <c r="E187" s="7" t="e">
        <v>#N/A</v>
      </c>
      <c r="F187" s="7" t="e">
        <v>#N/A</v>
      </c>
      <c r="H187" s="7">
        <v>1779.3397866448397</v>
      </c>
      <c r="I187" s="7">
        <v>1.2664572703918672E-3</v>
      </c>
      <c r="J187" s="7" t="e">
        <v>#N/A</v>
      </c>
      <c r="K187" s="7" t="e">
        <v>#N/A</v>
      </c>
      <c r="M187">
        <v>180</v>
      </c>
      <c r="O187" s="7">
        <f t="shared" ca="1" si="28"/>
        <v>1.8045116131900507</v>
      </c>
      <c r="P187" s="7">
        <f t="shared" ca="1" si="29"/>
        <v>2.1452201750016449E-2</v>
      </c>
      <c r="Q187" s="7">
        <f t="shared" ca="1" si="30"/>
        <v>-2.5910475316843419E-3</v>
      </c>
      <c r="R187" s="7">
        <f t="shared" ca="1" si="31"/>
        <v>-1.5117795876509055</v>
      </c>
      <c r="S187" s="7">
        <f t="shared" ca="1" si="32"/>
        <v>0.99887171444356504</v>
      </c>
      <c r="T187" s="7">
        <f t="shared" ca="1" si="33"/>
        <v>0.17380557775001926</v>
      </c>
      <c r="U187" s="7">
        <f t="shared" ca="1" si="34"/>
        <v>4733.5979941473652</v>
      </c>
      <c r="W187" s="7">
        <f t="shared" ca="1" si="35"/>
        <v>2.2014088416156343</v>
      </c>
      <c r="X187" s="7">
        <f t="shared" ca="1" si="36"/>
        <v>-5.2374589429823114E-2</v>
      </c>
      <c r="Y187" s="7">
        <f t="shared" ca="1" si="37"/>
        <v>7.990187039244403E-4</v>
      </c>
      <c r="Z187" s="7">
        <f t="shared" ca="1" si="38"/>
        <v>-1.5546742564358427</v>
      </c>
      <c r="AA187" s="7">
        <f t="shared" ca="1" si="39"/>
        <v>0.99999999999992417</v>
      </c>
      <c r="AB187" s="7">
        <f t="shared" ca="1" si="40"/>
        <v>8.5175175925004904E-8</v>
      </c>
      <c r="AC187" s="7">
        <f t="shared" ca="1" si="41"/>
        <v>1.7224645741741178</v>
      </c>
    </row>
    <row r="188" spans="2:29" x14ac:dyDescent="0.35">
      <c r="B188">
        <v>37</v>
      </c>
      <c r="C188" s="7">
        <f t="array" ref="C188:F192">LINEST('single component linest'!$S$3:INDEX('single component linest'!$S$3:$S$204,'two component linest'!B188+1),'single component linest'!$R$3:INDEX('single component linest'!$R$3:$R$204,'two component linest'!B188+1)^{1,2,3}, TRUE, TRUE)</f>
        <v>-4.6217379997145522E-2</v>
      </c>
      <c r="D188" s="7">
        <v>0.54577129367243993</v>
      </c>
      <c r="E188" s="7">
        <v>3.4800950043897255E-3</v>
      </c>
      <c r="F188" s="7">
        <v>-4.2313608029410865E-2</v>
      </c>
      <c r="H188" s="7">
        <f t="array" ref="H188:K192">LINEST(INDEX('single component linest'!$S$3:$S$203,'two component linest'!B188):'single component linest'!$S$203,(INDEX('single component linest'!$R$3:$R$203,'two component linest'!B188):'single component linest'!$R$203)^{1,2,3}, TRUE, TRUE)</f>
        <v>1.9660708775944107E-3</v>
      </c>
      <c r="I188" s="7">
        <v>-9.4337235008399994E-2</v>
      </c>
      <c r="J188" s="7">
        <v>2.7024516729823378</v>
      </c>
      <c r="K188" s="7">
        <v>-3.5431629560127331</v>
      </c>
      <c r="M188">
        <v>181</v>
      </c>
      <c r="O188" s="7">
        <f t="shared" ca="1" si="28"/>
        <v>1.8100336397872365</v>
      </c>
      <c r="P188" s="7">
        <f t="shared" ca="1" si="29"/>
        <v>2.0439560088560425E-2</v>
      </c>
      <c r="Q188" s="7">
        <f t="shared" ca="1" si="30"/>
        <v>-2.5392206731272636E-3</v>
      </c>
      <c r="R188" s="7">
        <f t="shared" ca="1" si="31"/>
        <v>-1.5190998659357735</v>
      </c>
      <c r="S188" s="7">
        <f t="shared" ca="1" si="32"/>
        <v>0.99887452386636322</v>
      </c>
      <c r="T188" s="7">
        <f t="shared" ca="1" si="33"/>
        <v>0.17386644219424291</v>
      </c>
      <c r="U188" s="7">
        <f t="shared" ca="1" si="34"/>
        <v>4775.5806475297377</v>
      </c>
      <c r="W188" s="7">
        <f t="shared" ca="1" si="35"/>
        <v>2.1996465626772927</v>
      </c>
      <c r="X188" s="7">
        <f t="shared" ca="1" si="36"/>
        <v>-5.2247113641786955E-2</v>
      </c>
      <c r="Y188" s="7">
        <f t="shared" ca="1" si="37"/>
        <v>7.9594541363816717E-4</v>
      </c>
      <c r="Z188" s="7">
        <f t="shared" ca="1" si="38"/>
        <v>-1.546554477313884</v>
      </c>
      <c r="AA188" s="7">
        <f t="shared" ca="1" si="39"/>
        <v>0.99999999999994404</v>
      </c>
      <c r="AB188" s="7">
        <f t="shared" ca="1" si="40"/>
        <v>7.0123198749470636E-8</v>
      </c>
      <c r="AC188" s="7">
        <f t="shared" ca="1" si="41"/>
        <v>1.491989291074139</v>
      </c>
    </row>
    <row r="189" spans="2:29" x14ac:dyDescent="0.35">
      <c r="C189" s="7">
        <v>1.204626600871183E-3</v>
      </c>
      <c r="D189" s="7">
        <v>1.1864100090032116E-2</v>
      </c>
      <c r="E189" s="7">
        <v>3.4262703620619207E-2</v>
      </c>
      <c r="F189" s="7">
        <v>3.0357358055717275E-2</v>
      </c>
      <c r="H189" s="7">
        <v>2.0333425400421428E-5</v>
      </c>
      <c r="I189" s="7">
        <v>6.2422098885658633E-4</v>
      </c>
      <c r="J189" s="7">
        <v>6.2181716851731636E-3</v>
      </c>
      <c r="K189" s="7">
        <v>2.0037516913564458E-2</v>
      </c>
      <c r="M189">
        <v>182</v>
      </c>
      <c r="O189" s="7">
        <f t="shared" ca="1" si="28"/>
        <v>1.8154960631015138</v>
      </c>
      <c r="P189" s="7">
        <f t="shared" ca="1" si="29"/>
        <v>1.9440905611179907E-2</v>
      </c>
      <c r="Q189" s="7">
        <f t="shared" ca="1" si="30"/>
        <v>-2.4882588144206439E-3</v>
      </c>
      <c r="R189" s="7">
        <f t="shared" ca="1" si="31"/>
        <v>-1.5263662535266809</v>
      </c>
      <c r="S189" s="7">
        <f t="shared" ca="1" si="32"/>
        <v>0.99887736515935077</v>
      </c>
      <c r="T189" s="7">
        <f t="shared" ca="1" si="33"/>
        <v>0.17392264520158787</v>
      </c>
      <c r="U189" s="7">
        <f t="shared" ca="1" si="34"/>
        <v>4817.6911019673225</v>
      </c>
      <c r="W189" s="7">
        <f t="shared" ca="1" si="35"/>
        <v>2.1978948920653902</v>
      </c>
      <c r="X189" s="7">
        <f t="shared" ca="1" si="36"/>
        <v>-5.2120552405366241E-2</v>
      </c>
      <c r="Y189" s="7">
        <f t="shared" ca="1" si="37"/>
        <v>7.9289767883938497E-4</v>
      </c>
      <c r="Z189" s="7">
        <f t="shared" ca="1" si="38"/>
        <v>-1.5384740895130387</v>
      </c>
      <c r="AA189" s="7">
        <f t="shared" ca="1" si="39"/>
        <v>0.99999999999995914</v>
      </c>
      <c r="AB189" s="7">
        <f t="shared" ca="1" si="40"/>
        <v>5.7218243617509E-8</v>
      </c>
      <c r="AC189" s="7">
        <f t="shared" ca="1" si="41"/>
        <v>1.2835610508314037</v>
      </c>
    </row>
    <row r="190" spans="2:29" x14ac:dyDescent="0.35">
      <c r="C190" s="7">
        <v>0.99988285652458075</v>
      </c>
      <c r="D190" s="7">
        <v>3.2792555694810523E-2</v>
      </c>
      <c r="E190" s="7" t="e">
        <v>#N/A</v>
      </c>
      <c r="F190" s="7" t="e">
        <v>#N/A</v>
      </c>
      <c r="H190" s="7">
        <v>0.9999993407408484</v>
      </c>
      <c r="I190" s="7">
        <v>2.660390767837098E-3</v>
      </c>
      <c r="J190" s="7" t="e">
        <v>#N/A</v>
      </c>
      <c r="K190" s="7" t="e">
        <v>#N/A</v>
      </c>
      <c r="M190">
        <v>183</v>
      </c>
      <c r="O190" s="7">
        <f t="shared" ca="1" si="28"/>
        <v>1.8208995805238408</v>
      </c>
      <c r="P190" s="7">
        <f t="shared" ca="1" si="29"/>
        <v>1.8456017349170406E-2</v>
      </c>
      <c r="Q190" s="7">
        <f t="shared" ca="1" si="30"/>
        <v>-2.4381452669206341E-3</v>
      </c>
      <c r="R190" s="7">
        <f t="shared" ca="1" si="31"/>
        <v>-1.5335790527728186</v>
      </c>
      <c r="S190" s="7">
        <f t="shared" ca="1" si="32"/>
        <v>0.99888023717970797</v>
      </c>
      <c r="T190" s="7">
        <f t="shared" ca="1" si="33"/>
        <v>0.17397427016496209</v>
      </c>
      <c r="U190" s="7">
        <f t="shared" ca="1" si="34"/>
        <v>4859.9290485808633</v>
      </c>
      <c r="W190" s="7">
        <f t="shared" ca="1" si="35"/>
        <v>2.1961537132898217</v>
      </c>
      <c r="X190" s="7">
        <f t="shared" ca="1" si="36"/>
        <v>-5.1994894748997544E-2</v>
      </c>
      <c r="Y190" s="7">
        <f t="shared" ca="1" si="37"/>
        <v>7.8987516826962121E-4</v>
      </c>
      <c r="Z190" s="7">
        <f t="shared" ca="1" si="38"/>
        <v>-1.5304327035330672</v>
      </c>
      <c r="AA190" s="7">
        <f t="shared" ca="1" si="39"/>
        <v>0.9999999999999708</v>
      </c>
      <c r="AB190" s="7">
        <f t="shared" ca="1" si="40"/>
        <v>4.6230260519101357E-8</v>
      </c>
      <c r="AC190" s="7">
        <f t="shared" ca="1" si="41"/>
        <v>1.0959638830017504</v>
      </c>
    </row>
    <row r="191" spans="2:29" x14ac:dyDescent="0.35">
      <c r="C191" s="7">
        <v>96736.123516181091</v>
      </c>
      <c r="D191" s="7">
        <v>34</v>
      </c>
      <c r="E191" s="7" t="e">
        <v>#N/A</v>
      </c>
      <c r="F191" s="7" t="e">
        <v>#N/A</v>
      </c>
      <c r="H191" s="7">
        <v>81404454.007179812</v>
      </c>
      <c r="I191" s="7">
        <v>161</v>
      </c>
      <c r="J191" s="7" t="e">
        <v>#N/A</v>
      </c>
      <c r="K191" s="7" t="e">
        <v>#N/A</v>
      </c>
      <c r="M191">
        <v>184</v>
      </c>
      <c r="O191" s="7">
        <f t="shared" ca="1" si="28"/>
        <v>1.8262448805588447</v>
      </c>
      <c r="P191" s="7">
        <f t="shared" ca="1" si="29"/>
        <v>1.7484678390876515E-2</v>
      </c>
      <c r="Q191" s="7">
        <f t="shared" ca="1" si="30"/>
        <v>-2.3888637168213724E-3</v>
      </c>
      <c r="R191" s="7">
        <f t="shared" ca="1" si="31"/>
        <v>-1.5407385670560543</v>
      </c>
      <c r="S191" s="7">
        <f t="shared" ca="1" si="32"/>
        <v>0.99888313881130608</v>
      </c>
      <c r="T191" s="7">
        <f t="shared" ca="1" si="33"/>
        <v>0.17402139898930216</v>
      </c>
      <c r="U191" s="7">
        <f t="shared" ca="1" si="34"/>
        <v>4902.2941813971547</v>
      </c>
      <c r="W191" s="7">
        <f t="shared" ca="1" si="35"/>
        <v>2.1944229105282647</v>
      </c>
      <c r="X191" s="7">
        <f t="shared" ca="1" si="36"/>
        <v>-5.1870129800527465E-2</v>
      </c>
      <c r="Y191" s="7">
        <f t="shared" ca="1" si="37"/>
        <v>7.8687755447989002E-4</v>
      </c>
      <c r="Z191" s="7">
        <f t="shared" ca="1" si="38"/>
        <v>-1.5224299301682676</v>
      </c>
      <c r="AA191" s="7">
        <f t="shared" ca="1" si="39"/>
        <v>0.99999999999997946</v>
      </c>
      <c r="AB191" s="7">
        <f t="shared" ca="1" si="40"/>
        <v>3.6945732406698323E-8</v>
      </c>
      <c r="AC191" s="7">
        <f t="shared" ca="1" si="41"/>
        <v>0.92800050011622282</v>
      </c>
    </row>
    <row r="192" spans="2:29" x14ac:dyDescent="0.35">
      <c r="C192" s="7">
        <v>312.07606723468319</v>
      </c>
      <c r="D192" s="7">
        <v>3.6561958105906497E-2</v>
      </c>
      <c r="E192" s="7" t="e">
        <v>#N/A</v>
      </c>
      <c r="F192" s="7" t="e">
        <v>#N/A</v>
      </c>
      <c r="H192" s="7">
        <v>1728.4637930799267</v>
      </c>
      <c r="I192" s="7">
        <v>1.1395063250524511E-3</v>
      </c>
      <c r="J192" s="7" t="e">
        <v>#N/A</v>
      </c>
      <c r="K192" s="7" t="e">
        <v>#N/A</v>
      </c>
      <c r="M192">
        <v>185</v>
      </c>
      <c r="O192" s="7">
        <f t="shared" ca="1" si="28"/>
        <v>1.8315326429269301</v>
      </c>
      <c r="P192" s="7">
        <f t="shared" ca="1" si="29"/>
        <v>1.6526675797988881E-2</v>
      </c>
      <c r="Q192" s="7">
        <f t="shared" ca="1" si="30"/>
        <v>-2.3403982155405421E-3</v>
      </c>
      <c r="R192" s="7">
        <f t="shared" ca="1" si="31"/>
        <v>-1.5478451006632747</v>
      </c>
      <c r="S192" s="7">
        <f t="shared" ca="1" si="32"/>
        <v>0.99888606896414611</v>
      </c>
      <c r="T192" s="7">
        <f t="shared" ca="1" si="33"/>
        <v>0.17406411212042242</v>
      </c>
      <c r="U192" s="7">
        <f t="shared" ca="1" si="34"/>
        <v>4944.7861973031731</v>
      </c>
      <c r="W192" s="7">
        <f t="shared" ca="1" si="35"/>
        <v>2.1927023730435358</v>
      </c>
      <c r="X192" s="7">
        <f t="shared" ca="1" si="36"/>
        <v>-5.1746247104441354E-2</v>
      </c>
      <c r="Y192" s="7">
        <f t="shared" ca="1" si="37"/>
        <v>7.8390452141795795E-4</v>
      </c>
      <c r="Z192" s="7">
        <f t="shared" ca="1" si="38"/>
        <v>-1.5144654009942431</v>
      </c>
      <c r="AA192" s="7">
        <f t="shared" ca="1" si="39"/>
        <v>0.99999999999998579</v>
      </c>
      <c r="AB192" s="7">
        <f t="shared" ca="1" si="40"/>
        <v>2.9167022990393769E-8</v>
      </c>
      <c r="AC192" s="7">
        <f t="shared" ca="1" si="41"/>
        <v>0.7784919346202428</v>
      </c>
    </row>
    <row r="193" spans="2:29" x14ac:dyDescent="0.35">
      <c r="B193">
        <v>38</v>
      </c>
      <c r="C193" s="7">
        <f t="array" ref="C193:F197">LINEST('single component linest'!$S$3:INDEX('single component linest'!$S$3:$S$204,'two component linest'!B193+1),'single component linest'!$R$3:INDEX('single component linest'!$R$3:$R$204,'two component linest'!B193+1)^{1,2,3}, TRUE, TRUE)</f>
        <v>-4.5292882755952904E-2</v>
      </c>
      <c r="D193" s="7">
        <v>0.5380882747111847</v>
      </c>
      <c r="E193" s="7">
        <v>1.9976015915893583E-2</v>
      </c>
      <c r="F193" s="7">
        <v>-4.8417424320137847E-2</v>
      </c>
      <c r="H193" s="7">
        <f t="array" ref="H193:K197">LINEST(INDEX('single component linest'!$S$3:$S$203,'two component linest'!B193):'single component linest'!$S$203,(INDEX('single component linest'!$R$3:$R$203,'two component linest'!B193):'single component linest'!$R$203)^{1,2,3}, TRUE, TRUE)</f>
        <v>1.9447126799547779E-3</v>
      </c>
      <c r="I193" s="7">
        <v>-9.3645119896253612E-2</v>
      </c>
      <c r="J193" s="7">
        <v>2.6951432847242369</v>
      </c>
      <c r="K193" s="7">
        <v>-3.5180907474058598</v>
      </c>
      <c r="M193">
        <v>186</v>
      </c>
      <c r="O193" s="7">
        <f t="shared" ca="1" si="28"/>
        <v>1.8367635386661989</v>
      </c>
      <c r="P193" s="7">
        <f t="shared" ca="1" si="29"/>
        <v>1.5581800523701506E-2</v>
      </c>
      <c r="Q193" s="7">
        <f t="shared" ca="1" si="30"/>
        <v>-2.292733170380801E-3</v>
      </c>
      <c r="R193" s="7">
        <f t="shared" ca="1" si="31"/>
        <v>-1.5548989586635109</v>
      </c>
      <c r="S193" s="7">
        <f t="shared" ca="1" si="32"/>
        <v>0.99888902657380574</v>
      </c>
      <c r="T193" s="7">
        <f t="shared" ca="1" si="33"/>
        <v>0.17410248857326552</v>
      </c>
      <c r="U193" s="7">
        <f t="shared" ca="1" si="34"/>
        <v>4987.4047960011512</v>
      </c>
      <c r="W193" s="7">
        <f t="shared" ca="1" si="35"/>
        <v>2.1909919872782151</v>
      </c>
      <c r="X193" s="7">
        <f t="shared" ca="1" si="36"/>
        <v>-5.1623236051017804E-2</v>
      </c>
      <c r="Y193" s="7">
        <f t="shared" ca="1" si="37"/>
        <v>7.8095575068384143E-4</v>
      </c>
      <c r="Z193" s="7">
        <f t="shared" ca="1" si="38"/>
        <v>-1.506538731864504</v>
      </c>
      <c r="AA193" s="7">
        <f t="shared" ca="1" si="39"/>
        <v>0.99999999999999034</v>
      </c>
      <c r="AB193" s="7">
        <f t="shared" ca="1" si="40"/>
        <v>2.2711600556288101E-8</v>
      </c>
      <c r="AC193" s="7">
        <f t="shared" ca="1" si="41"/>
        <v>0.64627718459169403</v>
      </c>
    </row>
    <row r="194" spans="2:29" x14ac:dyDescent="0.35">
      <c r="C194" s="7">
        <v>1.2312221705787338E-3</v>
      </c>
      <c r="D194" s="7">
        <v>1.2304170605284923E-2</v>
      </c>
      <c r="E194" s="7">
        <v>3.6093941781707238E-2</v>
      </c>
      <c r="F194" s="7">
        <v>3.2478585353880027E-2</v>
      </c>
      <c r="H194" s="7">
        <v>1.9993403016706385E-5</v>
      </c>
      <c r="I194" s="7">
        <v>6.160161174486381E-4</v>
      </c>
      <c r="J194" s="7">
        <v>6.163173095075994E-3</v>
      </c>
      <c r="K194" s="7">
        <v>1.9964203420140131E-2</v>
      </c>
      <c r="M194">
        <v>187</v>
      </c>
      <c r="O194" s="7">
        <f t="shared" ca="1" si="28"/>
        <v>1.8419382302341678</v>
      </c>
      <c r="P194" s="7">
        <f t="shared" ca="1" si="29"/>
        <v>1.4649847332690145E-2</v>
      </c>
      <c r="Q194" s="7">
        <f t="shared" ca="1" si="30"/>
        <v>-2.2458533354588069E-3</v>
      </c>
      <c r="R194" s="7">
        <f t="shared" ca="1" si="31"/>
        <v>-1.5619004467900028</v>
      </c>
      <c r="S194" s="7">
        <f t="shared" ca="1" si="32"/>
        <v>0.99889201060089949</v>
      </c>
      <c r="T194" s="7">
        <f t="shared" ca="1" si="33"/>
        <v>0.17413660595959909</v>
      </c>
      <c r="U194" s="7">
        <f t="shared" ca="1" si="34"/>
        <v>5030.1496799646184</v>
      </c>
      <c r="W194" s="7">
        <f t="shared" ca="1" si="35"/>
        <v>2.1892916431479565</v>
      </c>
      <c r="X194" s="7">
        <f t="shared" ca="1" si="36"/>
        <v>-5.1501086328766141E-2</v>
      </c>
      <c r="Y194" s="7">
        <f t="shared" ca="1" si="37"/>
        <v>7.7803093236553068E-4</v>
      </c>
      <c r="Z194" s="7">
        <f t="shared" ca="1" si="38"/>
        <v>-1.4986495520733754</v>
      </c>
      <c r="AA194" s="7">
        <f t="shared" ca="1" si="39"/>
        <v>0.99999999999999367</v>
      </c>
      <c r="AB194" s="7">
        <f t="shared" ca="1" si="40"/>
        <v>1.7411453583344542E-8</v>
      </c>
      <c r="AC194" s="7">
        <f t="shared" ca="1" si="41"/>
        <v>0.53021286798376144</v>
      </c>
    </row>
    <row r="195" spans="2:29" x14ac:dyDescent="0.35">
      <c r="C195" s="7">
        <v>0.99986802668135022</v>
      </c>
      <c r="D195" s="7">
        <v>3.5196694193156811E-2</v>
      </c>
      <c r="E195" s="7" t="e">
        <v>#N/A</v>
      </c>
      <c r="F195" s="7" t="e">
        <v>#N/A</v>
      </c>
      <c r="H195" s="7">
        <v>0.99999938957783807</v>
      </c>
      <c r="I195" s="7">
        <v>2.5310342917375913E-3</v>
      </c>
      <c r="J195" s="7" t="e">
        <v>#N/A</v>
      </c>
      <c r="K195" s="7" t="e">
        <v>#N/A</v>
      </c>
      <c r="M195">
        <v>188</v>
      </c>
      <c r="O195" s="7">
        <f t="shared" ca="1" si="28"/>
        <v>1.8470573716094971</v>
      </c>
      <c r="P195" s="7">
        <f t="shared" ca="1" si="29"/>
        <v>1.3730614722825458E-2</v>
      </c>
      <c r="Q195" s="7">
        <f t="shared" ca="1" si="30"/>
        <v>-2.1997438028913473E-3</v>
      </c>
      <c r="R195" s="7">
        <f t="shared" ca="1" si="31"/>
        <v>-1.5688498713274437</v>
      </c>
      <c r="S195" s="7">
        <f t="shared" ca="1" si="32"/>
        <v>0.99889502003054542</v>
      </c>
      <c r="T195" s="7">
        <f t="shared" ca="1" si="33"/>
        <v>0.17416654051512731</v>
      </c>
      <c r="U195" s="7">
        <f t="shared" ca="1" si="34"/>
        <v>5073.0205543954789</v>
      </c>
      <c r="W195" s="7">
        <f t="shared" ca="1" si="35"/>
        <v>2.1876012371200568</v>
      </c>
      <c r="X195" s="7">
        <f t="shared" ca="1" si="36"/>
        <v>-5.1379788143635821E-2</v>
      </c>
      <c r="Y195" s="7">
        <f t="shared" ca="1" si="37"/>
        <v>7.7512977023589638E-4</v>
      </c>
      <c r="Z195" s="7">
        <f t="shared" ca="1" si="38"/>
        <v>-1.4907975187522049</v>
      </c>
      <c r="AA195" s="7">
        <f t="shared" ca="1" si="39"/>
        <v>0.999999999999996</v>
      </c>
      <c r="AB195" s="7">
        <f t="shared" ca="1" si="40"/>
        <v>1.3112477398678108E-8</v>
      </c>
      <c r="AC195" s="7">
        <f t="shared" ca="1" si="41"/>
        <v>0.42917288514462654</v>
      </c>
    </row>
    <row r="196" spans="2:29" x14ac:dyDescent="0.35">
      <c r="C196" s="7">
        <v>88390.040481639051</v>
      </c>
      <c r="D196" s="7">
        <v>35</v>
      </c>
      <c r="E196" s="7" t="e">
        <v>#N/A</v>
      </c>
      <c r="F196" s="7" t="e">
        <v>#N/A</v>
      </c>
      <c r="H196" s="7">
        <v>87371173.757270664</v>
      </c>
      <c r="I196" s="7">
        <v>160</v>
      </c>
      <c r="J196" s="7" t="e">
        <v>#N/A</v>
      </c>
      <c r="K196" s="7" t="e">
        <v>#N/A</v>
      </c>
      <c r="M196">
        <v>189</v>
      </c>
      <c r="O196" s="7">
        <f t="shared" ca="1" si="28"/>
        <v>1.8521216083933763</v>
      </c>
      <c r="P196" s="7">
        <f t="shared" ca="1" si="29"/>
        <v>1.2823904848626427E-2</v>
      </c>
      <c r="Q196" s="7">
        <f t="shared" ca="1" si="30"/>
        <v>-2.1543899942323363E-3</v>
      </c>
      <c r="R196" s="7">
        <f t="shared" ca="1" si="31"/>
        <v>-1.5757475390038218</v>
      </c>
      <c r="S196" s="7">
        <f t="shared" ca="1" si="32"/>
        <v>0.99889805387184449</v>
      </c>
      <c r="T196" s="7">
        <f t="shared" ca="1" si="33"/>
        <v>0.17419236712607067</v>
      </c>
      <c r="U196" s="7">
        <f t="shared" ca="1" si="34"/>
        <v>5116.0171271819017</v>
      </c>
      <c r="W196" s="7">
        <f t="shared" ca="1" si="35"/>
        <v>2.1859206622380007</v>
      </c>
      <c r="X196" s="7">
        <f t="shared" ca="1" si="36"/>
        <v>-5.1259331501312018E-2</v>
      </c>
      <c r="Y196" s="7">
        <f t="shared" ca="1" si="37"/>
        <v>7.7225196453641542E-4</v>
      </c>
      <c r="Z196" s="7">
        <f t="shared" ca="1" si="38"/>
        <v>-1.4829822706425748</v>
      </c>
      <c r="AA196" s="7">
        <f t="shared" ca="1" si="39"/>
        <v>0.99999999999999756</v>
      </c>
      <c r="AB196" s="7">
        <f t="shared" ca="1" si="40"/>
        <v>9.6738014583532105E-9</v>
      </c>
      <c r="AC196" s="7">
        <f t="shared" ca="1" si="41"/>
        <v>0.34204808937606901</v>
      </c>
    </row>
    <row r="197" spans="2:29" x14ac:dyDescent="0.35">
      <c r="C197" s="7">
        <v>328.49467744835789</v>
      </c>
      <c r="D197" s="7">
        <v>4.335825487443095E-2</v>
      </c>
      <c r="E197" s="7" t="e">
        <v>#N/A</v>
      </c>
      <c r="F197" s="7" t="e">
        <v>#N/A</v>
      </c>
      <c r="H197" s="7">
        <v>1679.1344940649183</v>
      </c>
      <c r="I197" s="7">
        <v>1.0249815337522578E-3</v>
      </c>
      <c r="J197" s="7" t="e">
        <v>#N/A</v>
      </c>
      <c r="K197" s="7" t="e">
        <v>#N/A</v>
      </c>
      <c r="M197">
        <v>190</v>
      </c>
      <c r="O197" s="7">
        <f t="shared" ca="1" si="28"/>
        <v>1.8571315779105213</v>
      </c>
      <c r="P197" s="7">
        <f t="shared" ca="1" si="29"/>
        <v>1.1929523446410016E-2</v>
      </c>
      <c r="Q197" s="7">
        <f t="shared" ca="1" si="30"/>
        <v>-2.1097776521528172E-3</v>
      </c>
      <c r="R197" s="7">
        <f t="shared" ca="1" si="31"/>
        <v>-1.5825937568864603</v>
      </c>
      <c r="S197" s="7">
        <f t="shared" ca="1" si="32"/>
        <v>0.99890111115736679</v>
      </c>
      <c r="T197" s="7">
        <f t="shared" ca="1" si="33"/>
        <v>0.17421415935521242</v>
      </c>
      <c r="U197" s="7">
        <f t="shared" ca="1" si="34"/>
        <v>5159.1391088571572</v>
      </c>
      <c r="W197" s="7">
        <f t="shared" ca="1" si="35"/>
        <v>2.1842498075877743</v>
      </c>
      <c r="X197" s="7">
        <f t="shared" ca="1" si="36"/>
        <v>-5.1139706169596504E-2</v>
      </c>
      <c r="Y197" s="7">
        <f t="shared" ca="1" si="37"/>
        <v>7.6939721108817071E-4</v>
      </c>
      <c r="Z197" s="7">
        <f t="shared" ca="1" si="38"/>
        <v>-1.4752034255595254</v>
      </c>
      <c r="AA197" s="7">
        <f t="shared" ca="1" si="39"/>
        <v>0.99999999999999856</v>
      </c>
      <c r="AB197" s="7">
        <f t="shared" ca="1" si="40"/>
        <v>6.9672209227005762E-9</v>
      </c>
      <c r="AC197" s="7">
        <f t="shared" ca="1" si="41"/>
        <v>0.26774596530100619</v>
      </c>
    </row>
    <row r="198" spans="2:29" x14ac:dyDescent="0.35">
      <c r="B198">
        <v>39</v>
      </c>
      <c r="C198" s="7">
        <f t="array" ref="C198:F202">LINEST('single component linest'!$S$3:INDEX('single component linest'!$S$3:$S$204,'two component linest'!B198+1),'single component linest'!$R$3:INDEX('single component linest'!$R$3:$R$204,'two component linest'!B198+1)^{1,2,3}, TRUE, TRUE)</f>
        <v>-4.4374679128201186E-2</v>
      </c>
      <c r="D198" s="7">
        <v>0.53034651453799131</v>
      </c>
      <c r="E198" s="7">
        <v>3.6872630868371219E-2</v>
      </c>
      <c r="F198" s="7">
        <v>-5.485197088793381E-2</v>
      </c>
      <c r="H198" s="7">
        <f t="array" ref="H198:K202">LINEST(INDEX('single component linest'!$S$3:$S$203,'two component linest'!B198):'single component linest'!$S$203,(INDEX('single component linest'!$R$3:$R$203,'two component linest'!B198):'single component linest'!$R$203)^{1,2,3}, TRUE, TRUE)</f>
        <v>1.923774827494229E-3</v>
      </c>
      <c r="I198" s="7">
        <v>-9.2964617658206822E-2</v>
      </c>
      <c r="J198" s="7">
        <v>2.6879320856437956</v>
      </c>
      <c r="K198" s="7">
        <v>-3.4932465239799977</v>
      </c>
      <c r="M198">
        <v>191</v>
      </c>
      <c r="O198" s="7">
        <f t="shared" ca="1" si="28"/>
        <v>1.8620879093098595</v>
      </c>
      <c r="P198" s="7">
        <f t="shared" ca="1" si="29"/>
        <v>1.1047279761084768E-2</v>
      </c>
      <c r="Q198" s="7">
        <f t="shared" ca="1" si="30"/>
        <v>-2.0658928323555939E-3</v>
      </c>
      <c r="R198" s="7">
        <f t="shared" ca="1" si="31"/>
        <v>-1.5893888322827259</v>
      </c>
      <c r="S198" s="7">
        <f t="shared" ca="1" si="32"/>
        <v>0.99890419094264926</v>
      </c>
      <c r="T198" s="7">
        <f t="shared" ca="1" si="33"/>
        <v>0.17423198946740767</v>
      </c>
      <c r="U198" s="7">
        <f t="shared" ca="1" si="34"/>
        <v>5202.3862125593469</v>
      </c>
      <c r="W198" s="7">
        <f t="shared" ca="1" si="35"/>
        <v>2.1825885836864467</v>
      </c>
      <c r="X198" s="7">
        <f t="shared" ca="1" si="36"/>
        <v>-5.1020903494788772E-2</v>
      </c>
      <c r="Y198" s="7">
        <f t="shared" ca="1" si="37"/>
        <v>7.6656524460162051E-4</v>
      </c>
      <c r="Z198" s="7">
        <f t="shared" ca="1" si="38"/>
        <v>-1.46746069866392</v>
      </c>
      <c r="AA198" s="7">
        <f t="shared" ca="1" si="39"/>
        <v>0.99999999999999922</v>
      </c>
      <c r="AB198" s="7">
        <f t="shared" ca="1" si="40"/>
        <v>4.8767451755080128E-9</v>
      </c>
      <c r="AC198" s="7">
        <f t="shared" ca="1" si="41"/>
        <v>0.20519031481697109</v>
      </c>
    </row>
    <row r="199" spans="2:29" x14ac:dyDescent="0.35">
      <c r="C199" s="7">
        <v>1.2546793773453942E-3</v>
      </c>
      <c r="D199" s="7">
        <v>1.2717870807556049E-2</v>
      </c>
      <c r="E199" s="7">
        <v>3.7879011586754545E-2</v>
      </c>
      <c r="F199" s="7">
        <v>3.4600415614133892E-2</v>
      </c>
      <c r="H199" s="7">
        <v>1.9655939571794771E-5</v>
      </c>
      <c r="I199" s="7">
        <v>6.0778950915740847E-4</v>
      </c>
      <c r="J199" s="7">
        <v>6.1068896269462674E-3</v>
      </c>
      <c r="K199" s="7">
        <v>1.988324141068246E-2</v>
      </c>
      <c r="M199">
        <v>192</v>
      </c>
      <c r="O199" s="7">
        <f t="shared" ca="1" si="28"/>
        <v>1.866991223664852</v>
      </c>
      <c r="P199" s="7">
        <f t="shared" ca="1" si="29"/>
        <v>1.0176986474551461E-2</v>
      </c>
      <c r="Q199" s="7">
        <f t="shared" ca="1" si="30"/>
        <v>-2.0227218957175413E-3</v>
      </c>
      <c r="R199" s="7">
        <f t="shared" ca="1" si="31"/>
        <v>-1.5961330726449563</v>
      </c>
      <c r="S199" s="7">
        <f t="shared" ca="1" si="32"/>
        <v>0.99890729230570241</v>
      </c>
      <c r="T199" s="7">
        <f t="shared" ca="1" si="33"/>
        <v>0.17424592845455592</v>
      </c>
      <c r="U199" s="7">
        <f t="shared" ca="1" si="34"/>
        <v>5245.7581539919656</v>
      </c>
      <c r="W199" s="7">
        <f t="shared" ca="1" si="35"/>
        <v>2.1809368708175674</v>
      </c>
      <c r="X199" s="7">
        <f t="shared" ca="1" si="36"/>
        <v>-5.0902912703651833E-2</v>
      </c>
      <c r="Y199" s="7">
        <f t="shared" ca="1" si="37"/>
        <v>7.6375575044268604E-4</v>
      </c>
      <c r="Z199" s="7">
        <f t="shared" ca="1" si="38"/>
        <v>-1.4597536618596929</v>
      </c>
      <c r="AA199" s="7">
        <f t="shared" ca="1" si="39"/>
        <v>0.99999999999999967</v>
      </c>
      <c r="AB199" s="7">
        <f t="shared" ca="1" si="40"/>
        <v>3.2978819244914427E-9</v>
      </c>
      <c r="AC199" s="7">
        <f t="shared" ca="1" si="41"/>
        <v>0.15332095042003432</v>
      </c>
    </row>
    <row r="200" spans="2:29" x14ac:dyDescent="0.35">
      <c r="C200" s="7">
        <v>0.99985246429862729</v>
      </c>
      <c r="D200" s="7">
        <v>3.7616897822421273E-2</v>
      </c>
      <c r="E200" s="7" t="e">
        <v>#N/A</v>
      </c>
      <c r="F200" s="7" t="e">
        <v>#N/A</v>
      </c>
      <c r="H200" s="7">
        <v>0.99999943495722032</v>
      </c>
      <c r="I200" s="7">
        <v>2.4077306803065232E-3</v>
      </c>
      <c r="J200" s="7" t="e">
        <v>#N/A</v>
      </c>
      <c r="K200" s="7" t="e">
        <v>#N/A</v>
      </c>
      <c r="M200">
        <v>193</v>
      </c>
      <c r="O200" s="7">
        <f t="shared" ca="1" si="28"/>
        <v>1.8718421340731366</v>
      </c>
      <c r="P200" s="7">
        <f t="shared" ca="1" si="29"/>
        <v>9.3184596357034806E-3</v>
      </c>
      <c r="Q200" s="7">
        <f t="shared" ca="1" si="30"/>
        <v>-1.9802515006531801E-3</v>
      </c>
      <c r="R200" s="7">
        <f t="shared" ca="1" si="31"/>
        <v>-1.6028267854790417</v>
      </c>
      <c r="S200" s="7">
        <f t="shared" ca="1" si="32"/>
        <v>0.99891041434652639</v>
      </c>
      <c r="T200" s="7">
        <f t="shared" ca="1" si="33"/>
        <v>0.17425604606011161</v>
      </c>
      <c r="U200" s="7">
        <f t="shared" ca="1" si="34"/>
        <v>5289.254651385274</v>
      </c>
      <c r="W200" s="7">
        <f t="shared" ca="1" si="35"/>
        <v>2.1792945753539379</v>
      </c>
      <c r="X200" s="7">
        <f t="shared" ca="1" si="36"/>
        <v>-5.0785724931486038E-2</v>
      </c>
      <c r="Y200" s="7">
        <f t="shared" ca="1" si="37"/>
        <v>7.6096846065068426E-4</v>
      </c>
      <c r="Z200" s="7">
        <f t="shared" ca="1" si="38"/>
        <v>-1.4520820062841753</v>
      </c>
      <c r="AA200" s="7">
        <f t="shared" ca="1" si="39"/>
        <v>0.99999999999999978</v>
      </c>
      <c r="AB200" s="7">
        <f t="shared" ca="1" si="40"/>
        <v>2.1372930328168286E-9</v>
      </c>
      <c r="AC200" s="7">
        <f t="shared" ca="1" si="41"/>
        <v>0.11109339569209578</v>
      </c>
    </row>
    <row r="201" spans="2:29" x14ac:dyDescent="0.35">
      <c r="C201" s="7">
        <v>81324.245317868656</v>
      </c>
      <c r="D201" s="7">
        <v>36</v>
      </c>
      <c r="E201" s="7" t="e">
        <v>#N/A</v>
      </c>
      <c r="F201" s="7" t="e">
        <v>#N/A</v>
      </c>
      <c r="H201" s="7">
        <v>93798154.682476357</v>
      </c>
      <c r="I201" s="7">
        <v>159</v>
      </c>
      <c r="J201" s="7" t="e">
        <v>#N/A</v>
      </c>
      <c r="K201" s="7" t="e">
        <v>#N/A</v>
      </c>
      <c r="M201">
        <v>194</v>
      </c>
      <c r="O201" s="7">
        <f t="shared" ref="O201:O207" ca="1" si="42">OFFSET($C$8,($M201-1)*5,2)</f>
        <v>1.8766412457557646</v>
      </c>
      <c r="P201" s="7">
        <f t="shared" ref="P201:P207" ca="1" si="43">OFFSET($C$8,($M201-1)*5,1)</f>
        <v>8.4715185919602438E-3</v>
      </c>
      <c r="Q201" s="7">
        <f t="shared" ref="Q201:Q207" ca="1" si="44">OFFSET($C$8,($M201-1)*5,0)</f>
        <v>-1.9384685956921283E-3</v>
      </c>
      <c r="R201" s="7">
        <f t="shared" ref="R201:R207" ca="1" si="45">OFFSET($C$8,($M201-1)*5,3)</f>
        <v>-1.6094702782571519</v>
      </c>
      <c r="S201" s="7">
        <f t="shared" ref="S201:S207" ca="1" si="46">OFFSET($C$8,($M201-1)*5+2,0)</f>
        <v>0.99891355618663613</v>
      </c>
      <c r="T201" s="7">
        <f t="shared" ref="T201:T207" ca="1" si="47">OFFSET($C$8,($M201-1)*5+2,1)</f>
        <v>0.17426241080305913</v>
      </c>
      <c r="U201" s="7">
        <f t="shared" ref="U201:U207" ca="1" si="48">OFFSET($C$8,($M201-1)*5+4,0)</f>
        <v>5332.8754254584637</v>
      </c>
      <c r="W201" s="7">
        <f t="shared" ref="W201:W207" ca="1" si="49">OFFSET($H$8,($M201-1)*5,2)</f>
        <v>2.177661618590959</v>
      </c>
      <c r="X201" s="7">
        <f t="shared" ref="X201:X207" ca="1" si="50">OFFSET($H$8,($M201-1)*5,1)</f>
        <v>-5.0669332417445687E-2</v>
      </c>
      <c r="Y201" s="7">
        <f t="shared" ref="Y201:Y207" ca="1" si="51">OFFSET($H$8,($M201-1)*5,0)</f>
        <v>7.5820313460759996E-4</v>
      </c>
      <c r="Z201" s="7">
        <f t="shared" ref="Z201:Z207" ca="1" si="52">OFFSET($H$8,($M201-1)*5,3)</f>
        <v>-1.444445490650208</v>
      </c>
      <c r="AA201" s="7">
        <f t="shared" ref="AA201:AA207" ca="1" si="53">OFFSET($H$8,($M201-1)*5+2,0)</f>
        <v>1</v>
      </c>
      <c r="AB201" s="7">
        <f t="shared" ref="AB201:AB207" ca="1" si="54">OFFSET($H$8,($M201-1)*5+2,1)</f>
        <v>1.3122525190129199E-9</v>
      </c>
      <c r="AC201" s="7">
        <f t="shared" ref="AC201:AC207" ca="1" si="55">OFFSET($H$8,($M201-1)*5+4,0)</f>
        <v>7.7478592749269021E-2</v>
      </c>
    </row>
    <row r="202" spans="2:29" x14ac:dyDescent="0.35">
      <c r="C202" s="7">
        <v>345.22898496404412</v>
      </c>
      <c r="D202" s="7">
        <v>5.0941116064169373E-2</v>
      </c>
      <c r="E202" s="7" t="e">
        <v>#N/A</v>
      </c>
      <c r="F202" s="7" t="e">
        <v>#N/A</v>
      </c>
      <c r="H202" s="7">
        <v>1631.290709087735</v>
      </c>
      <c r="I202" s="7">
        <v>9.2174955759340073E-4</v>
      </c>
      <c r="J202" s="7" t="e">
        <v>#N/A</v>
      </c>
      <c r="K202" s="7" t="e">
        <v>#N/A</v>
      </c>
      <c r="M202">
        <v>195</v>
      </c>
      <c r="O202" s="7">
        <f t="shared" ca="1" si="42"/>
        <v>1.88138915615585</v>
      </c>
      <c r="P202" s="7">
        <f t="shared" ca="1" si="43"/>
        <v>7.6359859223066769E-3</v>
      </c>
      <c r="Q202" s="7">
        <f t="shared" ca="1" si="44"/>
        <v>-1.8973604122635138E-3</v>
      </c>
      <c r="R202" s="7">
        <f t="shared" ca="1" si="45"/>
        <v>-1.616063858334162</v>
      </c>
      <c r="S202" s="7">
        <f t="shared" ca="1" si="46"/>
        <v>0.99891671696859541</v>
      </c>
      <c r="T202" s="7">
        <f t="shared" ca="1" si="47"/>
        <v>0.17426509000140597</v>
      </c>
      <c r="U202" s="7">
        <f t="shared" ca="1" si="48"/>
        <v>5376.6201993826671</v>
      </c>
      <c r="W202" s="7">
        <f t="shared" ca="1" si="49"/>
        <v>2.1760378702864176</v>
      </c>
      <c r="X202" s="7">
        <f t="shared" ca="1" si="50"/>
        <v>-5.0553723767493751E-2</v>
      </c>
      <c r="Y202" s="7">
        <f t="shared" ca="1" si="51"/>
        <v>7.5545944648893002E-4</v>
      </c>
      <c r="Z202" s="7">
        <f t="shared" ca="1" si="52"/>
        <v>-1.436843630429891</v>
      </c>
      <c r="AA202" s="7">
        <f t="shared" ca="1" si="53"/>
        <v>1</v>
      </c>
      <c r="AB202" s="7">
        <f t="shared" ca="1" si="54"/>
        <v>7.5008732385438144E-10</v>
      </c>
      <c r="AC202" s="7">
        <f t="shared" ca="1" si="55"/>
        <v>5.1462616457535984E-2</v>
      </c>
    </row>
    <row r="203" spans="2:29" x14ac:dyDescent="0.35">
      <c r="B203">
        <v>40</v>
      </c>
      <c r="C203" s="7">
        <f t="array" ref="C203:F207">LINEST('single component linest'!$S$3:INDEX('single component linest'!$S$3:$S$204,'two component linest'!B203+1),'single component linest'!$R$3:INDEX('single component linest'!$R$3:$R$204,'two component linest'!B203+1)^{1,2,3}, TRUE, TRUE)</f>
        <v>-4.3464621706068039E-2</v>
      </c>
      <c r="D203" s="7">
        <v>0.52256457779323651</v>
      </c>
      <c r="E203" s="7">
        <v>5.4130197976906158E-2</v>
      </c>
      <c r="F203" s="7">
        <v>-6.1608454709309868E-2</v>
      </c>
      <c r="H203" s="7">
        <f t="array" ref="H203:K207">LINEST(INDEX('single component linest'!$S$3:$S$203,'two component linest'!B203):'single component linest'!$S$203,(INDEX('single component linest'!$R$3:$R$203,'two component linest'!B203):'single component linest'!$R$203)^{1,2,3}, TRUE, TRUE)</f>
        <v>1.9032541489902501E-3</v>
      </c>
      <c r="I203" s="7">
        <v>-9.2295728008828889E-2</v>
      </c>
      <c r="J203" s="7">
        <v>2.680819278585675</v>
      </c>
      <c r="K203" s="7">
        <v>-3.4686389403496607</v>
      </c>
      <c r="M203">
        <v>196</v>
      </c>
      <c r="O203" s="7">
        <f t="shared" ca="1" si="42"/>
        <v>1.8860864550365828</v>
      </c>
      <c r="P203" s="7">
        <f t="shared" ca="1" si="43"/>
        <v>6.8116873718167131E-3</v>
      </c>
      <c r="Q203" s="7">
        <f t="shared" ca="1" si="44"/>
        <v>-1.8569144576819708E-3</v>
      </c>
      <c r="R203" s="7">
        <f t="shared" ca="1" si="45"/>
        <v>-1.6226078328678279</v>
      </c>
      <c r="S203" s="7">
        <f t="shared" ca="1" si="46"/>
        <v>0.99891989585556062</v>
      </c>
      <c r="T203" s="7">
        <f t="shared" ca="1" si="47"/>
        <v>0.17426414979521257</v>
      </c>
      <c r="U203" s="7">
        <f t="shared" ca="1" si="48"/>
        <v>5420.4886987446871</v>
      </c>
      <c r="W203" s="7">
        <f t="shared" ca="1" si="49"/>
        <v>2.1744232352008419</v>
      </c>
      <c r="X203" s="7">
        <f t="shared" ca="1" si="50"/>
        <v>-5.0438890124889564E-2</v>
      </c>
      <c r="Y203" s="7">
        <f t="shared" ca="1" si="51"/>
        <v>7.5273713191188957E-4</v>
      </c>
      <c r="Z203" s="7">
        <f t="shared" ca="1" si="52"/>
        <v>-1.4292761024073291</v>
      </c>
      <c r="AA203" s="7">
        <f t="shared" ca="1" si="53"/>
        <v>1</v>
      </c>
      <c r="AB203" s="7">
        <f t="shared" ca="1" si="54"/>
        <v>3.8782331489140054E-10</v>
      </c>
      <c r="AC203" s="7">
        <f t="shared" ca="1" si="55"/>
        <v>3.2046395227293509E-2</v>
      </c>
    </row>
    <row r="204" spans="2:29" x14ac:dyDescent="0.35">
      <c r="C204" s="7">
        <v>1.275157197306956E-3</v>
      </c>
      <c r="D204" s="7">
        <v>1.3105439885696601E-2</v>
      </c>
      <c r="E204" s="7">
        <v>3.9614608218210896E-2</v>
      </c>
      <c r="F204" s="7">
        <v>3.6717143712055464E-2</v>
      </c>
      <c r="H204" s="7">
        <v>1.9321730151620768E-5</v>
      </c>
      <c r="I204" s="7">
        <v>5.9956574127188105E-4</v>
      </c>
      <c r="J204" s="7">
        <v>6.0495936703961663E-3</v>
      </c>
      <c r="K204" s="7">
        <v>1.9795563017103286E-2</v>
      </c>
      <c r="M204">
        <v>197</v>
      </c>
      <c r="O204" s="7">
        <f t="shared" ca="1" si="42"/>
        <v>1.8907337245785156</v>
      </c>
      <c r="P204" s="7">
        <f t="shared" ca="1" si="43"/>
        <v>5.9984517876210605E-3</v>
      </c>
      <c r="Q204" s="7">
        <f t="shared" ca="1" si="44"/>
        <v>-1.8171185083284819E-3</v>
      </c>
      <c r="R204" s="7">
        <f t="shared" ca="1" si="45"/>
        <v>-1.6291025087418793</v>
      </c>
      <c r="S204" s="7">
        <f t="shared" ca="1" si="46"/>
        <v>0.9989230920308344</v>
      </c>
      <c r="T204" s="7">
        <f t="shared" ca="1" si="47"/>
        <v>0.1742596551691202</v>
      </c>
      <c r="U204" s="7">
        <f t="shared" ca="1" si="48"/>
        <v>5464.4806515114396</v>
      </c>
      <c r="W204" s="7">
        <f t="shared" ca="1" si="49"/>
        <v>2.1728176957711036</v>
      </c>
      <c r="X204" s="7">
        <f t="shared" ca="1" si="50"/>
        <v>-5.0324828190409211E-2</v>
      </c>
      <c r="Y204" s="7">
        <f t="shared" ca="1" si="51"/>
        <v>7.5003605918117443E-4</v>
      </c>
      <c r="Z204" s="7">
        <f t="shared" ca="1" si="52"/>
        <v>-1.4217429456449682</v>
      </c>
      <c r="AA204" s="7">
        <f t="shared" ca="1" si="53"/>
        <v>1</v>
      </c>
      <c r="AB204" s="7">
        <f t="shared" ca="1" si="54"/>
        <v>1.7172717969851504E-10</v>
      </c>
      <c r="AC204" s="7">
        <f t="shared" ca="1" si="55"/>
        <v>1.8245438204498376E-2</v>
      </c>
    </row>
    <row r="205" spans="2:29" x14ac:dyDescent="0.35">
      <c r="C205" s="7">
        <v>0.99983622988023513</v>
      </c>
      <c r="D205" s="7">
        <v>4.0047018335580435E-2</v>
      </c>
      <c r="E205" s="7" t="e">
        <v>#N/A</v>
      </c>
      <c r="F205" s="7" t="e">
        <v>#N/A</v>
      </c>
      <c r="H205" s="7">
        <v>0.99999947708321701</v>
      </c>
      <c r="I205" s="7">
        <v>2.2902628456076407E-3</v>
      </c>
      <c r="J205" s="7" t="e">
        <v>#N/A</v>
      </c>
      <c r="K205" s="7" t="e">
        <v>#N/A</v>
      </c>
      <c r="M205">
        <v>198</v>
      </c>
      <c r="O205" s="7">
        <f t="shared" ca="1" si="42"/>
        <v>1.895331539476282</v>
      </c>
      <c r="P205" s="7">
        <f t="shared" ca="1" si="43"/>
        <v>5.1961110562747529E-3</v>
      </c>
      <c r="Q205" s="7">
        <f t="shared" ca="1" si="44"/>
        <v>-1.7779606030196606E-3</v>
      </c>
      <c r="R205" s="7">
        <f t="shared" ca="1" si="45"/>
        <v>-1.6355481924932456</v>
      </c>
      <c r="S205" s="7">
        <f t="shared" ca="1" si="46"/>
        <v>0.99892630469742494</v>
      </c>
      <c r="T205" s="7">
        <f t="shared" ca="1" si="47"/>
        <v>0.17425166997446978</v>
      </c>
      <c r="U205" s="7">
        <f t="shared" ca="1" si="48"/>
        <v>5508.5957879952039</v>
      </c>
      <c r="W205" s="7">
        <f t="shared" ca="1" si="49"/>
        <v>2.1712210894134056</v>
      </c>
      <c r="X205" s="7">
        <f t="shared" ca="1" si="50"/>
        <v>-5.0211524394099594E-2</v>
      </c>
      <c r="Y205" s="7">
        <f t="shared" ca="1" si="51"/>
        <v>7.4735585428891804E-4</v>
      </c>
      <c r="Z205" s="7">
        <f t="shared" ca="1" si="52"/>
        <v>-1.4142435170621672</v>
      </c>
      <c r="AA205" s="7">
        <f t="shared" ca="1" si="53"/>
        <v>1</v>
      </c>
      <c r="AB205" s="7">
        <f t="shared" ca="1" si="54"/>
        <v>0</v>
      </c>
      <c r="AC205" s="7">
        <f t="shared" ca="1" si="55"/>
        <v>9.0895686824805366E-3</v>
      </c>
    </row>
    <row r="206" spans="2:29" x14ac:dyDescent="0.35">
      <c r="C206" s="7">
        <v>75296.479721428972</v>
      </c>
      <c r="D206" s="7">
        <v>37</v>
      </c>
      <c r="E206" s="7" t="e">
        <v>#N/A</v>
      </c>
      <c r="F206" s="7" t="e">
        <v>#N/A</v>
      </c>
      <c r="H206" s="7">
        <v>100717056.39489722</v>
      </c>
      <c r="I206" s="7">
        <v>158</v>
      </c>
      <c r="J206" s="7" t="e">
        <v>#N/A</v>
      </c>
      <c r="K206" s="7" t="e">
        <v>#N/A</v>
      </c>
      <c r="M206">
        <v>199</v>
      </c>
      <c r="O206" s="7">
        <f t="shared" ca="1" si="42"/>
        <v>1.8998804670344396</v>
      </c>
      <c r="P206" s="7">
        <f t="shared" ca="1" si="43"/>
        <v>4.4045000425228381E-3</v>
      </c>
      <c r="Q206" s="7">
        <f t="shared" ca="1" si="44"/>
        <v>-1.7394290365613154E-3</v>
      </c>
      <c r="R206" s="7">
        <f t="shared" ca="1" si="45"/>
        <v>-1.6419451902417321</v>
      </c>
      <c r="S206" s="7">
        <f t="shared" ca="1" si="46"/>
        <v>0.99892953307761756</v>
      </c>
      <c r="T206" s="7">
        <f t="shared" ca="1" si="47"/>
        <v>0.17424025695092243</v>
      </c>
      <c r="U206" s="7">
        <f t="shared" ca="1" si="48"/>
        <v>5552.8338408194968</v>
      </c>
      <c r="W206" s="7">
        <f t="shared" ca="1" si="49"/>
        <v>0</v>
      </c>
      <c r="X206" s="7">
        <f t="shared" ca="1" si="50"/>
        <v>0.10370290560566763</v>
      </c>
      <c r="Y206" s="7">
        <f t="shared" ca="1" si="51"/>
        <v>-2.8895533526097509E-3</v>
      </c>
      <c r="Z206" s="7">
        <f t="shared" ca="1" si="52"/>
        <v>8.795306249604991</v>
      </c>
      <c r="AA206" s="7">
        <f t="shared" ca="1" si="53"/>
        <v>1</v>
      </c>
      <c r="AB206" s="7">
        <f t="shared" ca="1" si="54"/>
        <v>0</v>
      </c>
      <c r="AC206" s="7">
        <f t="shared" ca="1" si="55"/>
        <v>3.6226635638397916E-3</v>
      </c>
    </row>
    <row r="207" spans="2:29" x14ac:dyDescent="0.35">
      <c r="C207" s="7">
        <v>362.27327767841285</v>
      </c>
      <c r="D207" s="7">
        <v>5.9339256070101681E-2</v>
      </c>
      <c r="E207" s="7" t="e">
        <v>#N/A</v>
      </c>
      <c r="F207" s="7" t="e">
        <v>#N/A</v>
      </c>
      <c r="H207" s="7">
        <v>1584.8747067095048</v>
      </c>
      <c r="I207" s="7">
        <v>8.287580165113876E-4</v>
      </c>
      <c r="J207" s="7" t="e">
        <v>#N/A</v>
      </c>
      <c r="K207" s="7" t="e">
        <v>#N/A</v>
      </c>
      <c r="M207">
        <v>200</v>
      </c>
      <c r="O207" s="7">
        <f t="shared" ca="1" si="42"/>
        <v>1.9043810672627093</v>
      </c>
      <c r="P207" s="7">
        <f t="shared" ca="1" si="43"/>
        <v>3.6234565293891598E-3</v>
      </c>
      <c r="Q207" s="7">
        <f t="shared" ca="1" si="44"/>
        <v>-1.7015123534783142E-3</v>
      </c>
      <c r="R207" s="7">
        <f t="shared" ca="1" si="45"/>
        <v>-1.6482938076233522</v>
      </c>
      <c r="S207" s="7">
        <f t="shared" ca="1" si="46"/>
        <v>0.99893277641255251</v>
      </c>
      <c r="T207" s="7">
        <f t="shared" ca="1" si="47"/>
        <v>0.17422547774765723</v>
      </c>
      <c r="U207" s="7">
        <f t="shared" ca="1" si="48"/>
        <v>5597.1945448856623</v>
      </c>
      <c r="W207" s="7">
        <f t="shared" ca="1" si="49"/>
        <v>0</v>
      </c>
      <c r="X207" s="7">
        <f t="shared" ca="1" si="50"/>
        <v>0</v>
      </c>
      <c r="Y207" s="7">
        <f t="shared" ca="1" si="51"/>
        <v>2.0051720145231838E-3</v>
      </c>
      <c r="Z207" s="7">
        <f t="shared" ca="1" si="52"/>
        <v>15.69151337415647</v>
      </c>
      <c r="AA207" s="7">
        <f t="shared" ca="1" si="53"/>
        <v>1</v>
      </c>
      <c r="AB207" s="7">
        <f t="shared" ca="1" si="54"/>
        <v>0</v>
      </c>
      <c r="AC207" s="7">
        <f t="shared" ca="1" si="55"/>
        <v>9.0239870732279159E-4</v>
      </c>
    </row>
    <row r="208" spans="2:29" x14ac:dyDescent="0.35">
      <c r="B208">
        <v>41</v>
      </c>
      <c r="C208" s="7">
        <f t="array" ref="C208:F212">LINEST('single component linest'!$S$3:INDEX('single component linest'!$S$3:$S$204,'two component linest'!B208+1),'single component linest'!$R$3:INDEX('single component linest'!$R$3:$R$204,'two component linest'!B208+1)^{1,2,3}, TRUE, TRUE)</f>
        <v>-4.2564274575815637E-2</v>
      </c>
      <c r="D208" s="7">
        <v>0.51475912483492503</v>
      </c>
      <c r="E208" s="7">
        <v>7.1711328071417113E-2</v>
      </c>
      <c r="F208" s="7">
        <v>-6.8677653876995315E-2</v>
      </c>
      <c r="H208" s="7">
        <f t="array" ref="H208:K212">LINEST(INDEX('single component linest'!$S$3:$S$203,'two component linest'!B208):'single component linest'!$S$203,(INDEX('single component linest'!$R$3:$R$203,'two component linest'!B208):'single component linest'!$R$203)^{1,2,3}, TRUE, TRUE)</f>
        <v>1.8831460492240251E-3</v>
      </c>
      <c r="I208" s="7">
        <v>-9.1638401048014753E-2</v>
      </c>
      <c r="J208" s="7">
        <v>2.6738055070555915</v>
      </c>
      <c r="K208" s="7">
        <v>-3.4442746276948122</v>
      </c>
    </row>
    <row r="209" spans="2:11" x14ac:dyDescent="0.35">
      <c r="C209" s="7">
        <v>1.2928263236002618E-3</v>
      </c>
      <c r="D209" s="7">
        <v>1.3467361542563937E-2</v>
      </c>
      <c r="E209" s="7">
        <v>4.1298329785219745E-2</v>
      </c>
      <c r="F209" s="7">
        <v>3.8823830730211083E-2</v>
      </c>
      <c r="H209" s="7">
        <v>1.8991338467521468E-5</v>
      </c>
      <c r="I209" s="7">
        <v>5.9136546922581299E-4</v>
      </c>
      <c r="J209" s="7">
        <v>5.9915206018010744E-3</v>
      </c>
      <c r="K209" s="7">
        <v>1.9701992413898983E-2</v>
      </c>
    </row>
    <row r="210" spans="2:11" x14ac:dyDescent="0.35">
      <c r="C210" s="7">
        <v>0.99981938386014479</v>
      </c>
      <c r="D210" s="7">
        <v>4.2481656229752834E-2</v>
      </c>
      <c r="E210" s="7" t="e">
        <v>#N/A</v>
      </c>
      <c r="F210" s="7" t="e">
        <v>#N/A</v>
      </c>
      <c r="H210" s="7">
        <v>0.9999995161578662</v>
      </c>
      <c r="I210" s="7">
        <v>2.1784057964422568E-3</v>
      </c>
      <c r="J210" s="7" t="e">
        <v>#N/A</v>
      </c>
      <c r="K210" s="7" t="e">
        <v>#N/A</v>
      </c>
    </row>
    <row r="211" spans="2:11" x14ac:dyDescent="0.35">
      <c r="C211" s="7">
        <v>70117.64769407321</v>
      </c>
      <c r="D211" s="7">
        <v>38</v>
      </c>
      <c r="E211" s="7" t="e">
        <v>#N/A</v>
      </c>
      <c r="F211" s="7" t="e">
        <v>#N/A</v>
      </c>
      <c r="H211" s="7">
        <v>108161948.6289072</v>
      </c>
      <c r="I211" s="7">
        <v>157</v>
      </c>
      <c r="J211" s="7" t="e">
        <v>#N/A</v>
      </c>
      <c r="K211" s="7" t="e">
        <v>#N/A</v>
      </c>
    </row>
    <row r="212" spans="2:11" x14ac:dyDescent="0.35">
      <c r="C212" s="7">
        <v>379.62208760975204</v>
      </c>
      <c r="D212" s="7">
        <v>6.8578262408870119E-2</v>
      </c>
      <c r="E212" s="7" t="e">
        <v>#N/A</v>
      </c>
      <c r="F212" s="7" t="e">
        <v>#N/A</v>
      </c>
      <c r="H212" s="7">
        <v>1539.8319459717789</v>
      </c>
      <c r="I212" s="7">
        <v>7.4503593479379598E-4</v>
      </c>
      <c r="J212" s="7" t="e">
        <v>#N/A</v>
      </c>
      <c r="K212" s="7" t="e">
        <v>#N/A</v>
      </c>
    </row>
    <row r="213" spans="2:11" x14ac:dyDescent="0.35">
      <c r="B213">
        <v>42</v>
      </c>
      <c r="C213" s="7">
        <f t="array" ref="C213:F217">LINEST('single component linest'!$S$3:INDEX('single component linest'!$S$3:$S$204,'two component linest'!B213+1),'single component linest'!$R$3:INDEX('single component linest'!$R$3:$R$204,'two component linest'!B213+1)^{1,2,3}, TRUE, TRUE)</f>
        <v>-4.1674949515471668E-2</v>
      </c>
      <c r="D213" s="7">
        <v>0.50694508370854308</v>
      </c>
      <c r="E213" s="7">
        <v>8.9580891095512025E-2</v>
      </c>
      <c r="F213" s="7">
        <v>-7.6050007318150925E-2</v>
      </c>
      <c r="H213" s="7">
        <f t="array" ref="H213:K217">LINEST(INDEX('single component linest'!$S$3:$S$203,'two component linest'!B213):'single component linest'!$S$203,(INDEX('single component linest'!$R$3:$R$203,'two component linest'!B213):'single component linest'!$R$203)^{1,2,3}, TRUE, TRUE)</f>
        <v>1.8634448133970456E-3</v>
      </c>
      <c r="I213" s="7">
        <v>-9.0992546844637659E-2</v>
      </c>
      <c r="J213" s="7">
        <v>2.6668909522987563</v>
      </c>
      <c r="K213" s="7">
        <v>-3.4201585070237033</v>
      </c>
    </row>
    <row r="214" spans="2:11" x14ac:dyDescent="0.35">
      <c r="C214" s="7">
        <v>1.3078620770652933E-3</v>
      </c>
      <c r="D214" s="7">
        <v>1.3804292857462888E-2</v>
      </c>
      <c r="E214" s="7">
        <v>4.2928501252113324E-2</v>
      </c>
      <c r="F214" s="7">
        <v>4.091619437424792E-2</v>
      </c>
      <c r="H214" s="7">
        <v>1.8665217542172229E-5</v>
      </c>
      <c r="I214" s="7">
        <v>5.8320600463021826E-4</v>
      </c>
      <c r="J214" s="7">
        <v>5.9328738362306776E-3</v>
      </c>
      <c r="K214" s="7">
        <v>1.9603259247661761E-2</v>
      </c>
    </row>
    <row r="215" spans="2:11" x14ac:dyDescent="0.35">
      <c r="C215" s="7">
        <v>0.99980198603230896</v>
      </c>
      <c r="D215" s="7">
        <v>4.4916053909373359E-2</v>
      </c>
      <c r="E215" s="7" t="e">
        <v>#N/A</v>
      </c>
      <c r="F215" s="7" t="e">
        <v>#N/A</v>
      </c>
      <c r="H215" s="7">
        <v>0.99999955237827531</v>
      </c>
      <c r="I215" s="7">
        <v>2.0719308705279757E-3</v>
      </c>
      <c r="J215" s="7" t="e">
        <v>#N/A</v>
      </c>
      <c r="K215" s="7" t="e">
        <v>#N/A</v>
      </c>
    </row>
    <row r="216" spans="2:11" x14ac:dyDescent="0.35">
      <c r="C216" s="7">
        <v>65638.934313470119</v>
      </c>
      <c r="D216" s="7">
        <v>39</v>
      </c>
      <c r="E216" s="7" t="e">
        <v>#N/A</v>
      </c>
      <c r="F216" s="7" t="e">
        <v>#N/A</v>
      </c>
      <c r="H216" s="7">
        <v>116169465.98478809</v>
      </c>
      <c r="I216" s="7">
        <v>156</v>
      </c>
      <c r="J216" s="7" t="e">
        <v>#N/A</v>
      </c>
      <c r="K216" s="7" t="e">
        <v>#N/A</v>
      </c>
    </row>
    <row r="217" spans="2:11" x14ac:dyDescent="0.35">
      <c r="C217" s="7">
        <v>397.27017799573474</v>
      </c>
      <c r="D217" s="7">
        <v>7.8680624052799603E-2</v>
      </c>
      <c r="E217" s="7" t="e">
        <v>#N/A</v>
      </c>
      <c r="F217" s="7" t="e">
        <v>#N/A</v>
      </c>
      <c r="H217" s="7">
        <v>1496.1108415455815</v>
      </c>
      <c r="I217" s="7">
        <v>6.6969201503050315E-4</v>
      </c>
      <c r="J217" s="7" t="e">
        <v>#N/A</v>
      </c>
      <c r="K217" s="7" t="e">
        <v>#N/A</v>
      </c>
    </row>
    <row r="218" spans="2:11" x14ac:dyDescent="0.35">
      <c r="B218">
        <v>43</v>
      </c>
      <c r="C218" s="7">
        <f t="array" ref="C218:F222">LINEST('single component linest'!$S$3:INDEX('single component linest'!$S$3:$S$204,'two component linest'!B218+1),'single component linest'!$R$3:INDEX('single component linest'!$R$3:$R$204,'two component linest'!B218+1)^{1,2,3}, TRUE, TRUE)</f>
        <v>-4.0797737801464333E-2</v>
      </c>
      <c r="D218" s="7">
        <v>0.4991358079356531</v>
      </c>
      <c r="E218" s="7">
        <v>0.1077059184609051</v>
      </c>
      <c r="F218" s="7">
        <v>-8.3715694756323344E-2</v>
      </c>
      <c r="H218" s="7">
        <f t="array" ref="H218:K222">LINEST(INDEX('single component linest'!$S$3:$S$203,'two component linest'!B218):'single component linest'!$S$203,(INDEX('single component linest'!$R$3:$R$203,'two component linest'!B218):'single component linest'!$R$203)^{1,2,3}, TRUE, TRUE)</f>
        <v>1.8441438567903231E-3</v>
      </c>
      <c r="I218" s="7">
        <v>-9.0358043363855015E-2</v>
      </c>
      <c r="J218" s="7">
        <v>2.6600754143845835</v>
      </c>
      <c r="K218" s="7">
        <v>-3.3962940537582709</v>
      </c>
    </row>
    <row r="219" spans="2:11" x14ac:dyDescent="0.35">
      <c r="C219" s="7">
        <v>1.3204395684423967E-3</v>
      </c>
      <c r="D219" s="7">
        <v>1.4117011446602821E-2</v>
      </c>
      <c r="E219" s="7">
        <v>4.4504036471985767E-2</v>
      </c>
      <c r="F219" s="7">
        <v>4.2990520428139736E-2</v>
      </c>
      <c r="H219" s="7">
        <v>1.8343727121234324E-5</v>
      </c>
      <c r="I219" s="7">
        <v>5.7510180550672768E-4</v>
      </c>
      <c r="J219" s="7">
        <v>5.8738291514160062E-3</v>
      </c>
      <c r="K219" s="7">
        <v>1.9500010264271783E-2</v>
      </c>
    </row>
    <row r="220" spans="2:11" x14ac:dyDescent="0.35">
      <c r="C220" s="7">
        <v>0.99978409508329968</v>
      </c>
      <c r="D220" s="7">
        <v>4.7346009919413026E-2</v>
      </c>
      <c r="E220" s="7" t="e">
        <v>#N/A</v>
      </c>
      <c r="F220" s="7" t="e">
        <v>#N/A</v>
      </c>
      <c r="H220" s="7">
        <v>0.99999958593469884</v>
      </c>
      <c r="I220" s="7">
        <v>1.9706089950868224E-3</v>
      </c>
      <c r="J220" s="7" t="e">
        <v>#N/A</v>
      </c>
      <c r="K220" s="7" t="e">
        <v>#N/A</v>
      </c>
    </row>
    <row r="221" spans="2:11" x14ac:dyDescent="0.35">
      <c r="C221" s="7">
        <v>61742.246563182955</v>
      </c>
      <c r="D221" s="7">
        <v>40</v>
      </c>
      <c r="E221" s="7" t="e">
        <v>#N/A</v>
      </c>
      <c r="F221" s="7" t="e">
        <v>#N/A</v>
      </c>
      <c r="H221" s="7">
        <v>124778978.41656376</v>
      </c>
      <c r="I221" s="7">
        <v>155</v>
      </c>
      <c r="J221" s="7" t="e">
        <v>#N/A</v>
      </c>
      <c r="K221" s="7" t="e">
        <v>#N/A</v>
      </c>
    </row>
    <row r="222" spans="2:11" x14ac:dyDescent="0.35">
      <c r="C222" s="7">
        <v>415.21253104171308</v>
      </c>
      <c r="D222" s="7">
        <v>8.9665786211566262E-2</v>
      </c>
      <c r="E222" s="7" t="e">
        <v>#N/A</v>
      </c>
      <c r="F222" s="7" t="e">
        <v>#N/A</v>
      </c>
      <c r="H222" s="7">
        <v>1453.6625500990135</v>
      </c>
      <c r="I222" s="7">
        <v>6.019114707851498E-4</v>
      </c>
      <c r="J222" s="7" t="e">
        <v>#N/A</v>
      </c>
      <c r="K222" s="7" t="e">
        <v>#N/A</v>
      </c>
    </row>
    <row r="223" spans="2:11" x14ac:dyDescent="0.35">
      <c r="B223">
        <v>44</v>
      </c>
      <c r="C223" s="7">
        <f t="array" ref="C223:F227">LINEST('single component linest'!$S$3:INDEX('single component linest'!$S$3:$S$204,'two component linest'!B223+1),'single component linest'!$R$3:INDEX('single component linest'!$R$3:$R$204,'two component linest'!B223+1)^{1,2,3}, TRUE, TRUE)</f>
        <v>-3.9933538149225525E-2</v>
      </c>
      <c r="D223" s="7">
        <v>0.4913432209723394</v>
      </c>
      <c r="E223" s="7">
        <v>0.1260555033914747</v>
      </c>
      <c r="F223" s="7">
        <v>-9.1664707711373694E-2</v>
      </c>
      <c r="H223" s="7">
        <f t="array" ref="H223:K227">LINEST(INDEX('single component linest'!$S$3:$S$203,'two component linest'!B223):'single component linest'!$S$203,(INDEX('single component linest'!$R$3:$R$203,'two component linest'!B223):'single component linest'!$R$203)^{1,2,3}, TRUE, TRUE)</f>
        <v>1.8252359295943355E-3</v>
      </c>
      <c r="I223" s="7">
        <v>-8.9734743031230663E-2</v>
      </c>
      <c r="J223" s="7">
        <v>2.653358380043469</v>
      </c>
      <c r="K223" s="7">
        <v>-3.372683521673276</v>
      </c>
    </row>
    <row r="224" spans="2:11" x14ac:dyDescent="0.35">
      <c r="C224" s="7">
        <v>1.330730435085915E-3</v>
      </c>
      <c r="D224" s="7">
        <v>1.4406375935719603E-2</v>
      </c>
      <c r="E224" s="7">
        <v>4.6024328656911591E-2</v>
      </c>
      <c r="F224" s="7">
        <v>4.5043589977578222E-2</v>
      </c>
      <c r="H224" s="7">
        <v>1.8027148347451472E-5</v>
      </c>
      <c r="I224" s="7">
        <v>5.6706489264437513E-4</v>
      </c>
      <c r="J224" s="7">
        <v>5.8145383940281662E-3</v>
      </c>
      <c r="K224" s="7">
        <v>1.9392819388807263E-2</v>
      </c>
    </row>
    <row r="225" spans="2:11" x14ac:dyDescent="0.35">
      <c r="C225" s="7">
        <v>0.99976576821512841</v>
      </c>
      <c r="D225" s="7">
        <v>4.9767808879577671E-2</v>
      </c>
      <c r="E225" s="7" t="e">
        <v>#N/A</v>
      </c>
      <c r="F225" s="7" t="e">
        <v>#N/A</v>
      </c>
      <c r="H225" s="7">
        <v>0.99999961700925366</v>
      </c>
      <c r="I225" s="7">
        <v>1.8742131749992165E-3</v>
      </c>
      <c r="J225" s="7" t="e">
        <v>#N/A</v>
      </c>
      <c r="K225" s="7" t="e">
        <v>#N/A</v>
      </c>
    </row>
    <row r="226" spans="2:11" x14ac:dyDescent="0.35">
      <c r="C226" s="7">
        <v>58333.097305461968</v>
      </c>
      <c r="D226" s="7">
        <v>41</v>
      </c>
      <c r="E226" s="7" t="e">
        <v>#N/A</v>
      </c>
      <c r="F226" s="7" t="e">
        <v>#N/A</v>
      </c>
      <c r="H226" s="7">
        <v>134032778.00801471</v>
      </c>
      <c r="I226" s="7">
        <v>154</v>
      </c>
      <c r="J226" s="7" t="e">
        <v>#N/A</v>
      </c>
      <c r="K226" s="7" t="e">
        <v>#N/A</v>
      </c>
    </row>
    <row r="227" spans="2:11" x14ac:dyDescent="0.35">
      <c r="C227" s="7">
        <v>433.44433631184262</v>
      </c>
      <c r="D227" s="7">
        <v>0.10155022682764099</v>
      </c>
      <c r="E227" s="7" t="e">
        <v>#N/A</v>
      </c>
      <c r="F227" s="7" t="e">
        <v>#N/A</v>
      </c>
      <c r="H227" s="7">
        <v>1412.4407756573396</v>
      </c>
      <c r="I227" s="7">
        <v>5.409519539024591E-4</v>
      </c>
      <c r="J227" s="7" t="e">
        <v>#N/A</v>
      </c>
      <c r="K227" s="7" t="e">
        <v>#N/A</v>
      </c>
    </row>
    <row r="228" spans="2:11" x14ac:dyDescent="0.35">
      <c r="B228">
        <v>45</v>
      </c>
      <c r="C228" s="7">
        <f t="array" ref="C228:F232">LINEST('single component linest'!$S$3:INDEX('single component linest'!$S$3:$S$204,'two component linest'!B228+1),'single component linest'!$R$3:INDEX('single component linest'!$R$3:$R$204,'two component linest'!B228+1)^{1,2,3}, TRUE, TRUE)</f>
        <v>-3.9083081253372981E-2</v>
      </c>
      <c r="D228" s="7">
        <v>0.48357794822847155</v>
      </c>
      <c r="E228" s="7">
        <v>0.14460070084386892</v>
      </c>
      <c r="F228" s="7">
        <v>-9.9886912304412157E-2</v>
      </c>
      <c r="H228" s="7">
        <f t="array" ref="H228:K232">LINEST(INDEX('single component linest'!$S$3:$S$203,'two component linest'!B228):'single component linest'!$S$203,(INDEX('single component linest'!$R$3:$R$203,'two component linest'!B228):'single component linest'!$R$203)^{1,2,3}, TRUE, TRUE)</f>
        <v>1.8067132849572578E-3</v>
      </c>
      <c r="I228" s="7">
        <v>-8.9122478172264583E-2</v>
      </c>
      <c r="J228" s="7">
        <v>2.6467390795018231</v>
      </c>
      <c r="K228" s="7">
        <v>-3.3493281328035911</v>
      </c>
    </row>
    <row r="229" spans="2:11" x14ac:dyDescent="0.35">
      <c r="C229" s="7">
        <v>1.3389006858682509E-3</v>
      </c>
      <c r="D229" s="7">
        <v>1.4673296235454969E-2</v>
      </c>
      <c r="E229" s="7">
        <v>4.7489162404479153E-2</v>
      </c>
      <c r="F229" s="7">
        <v>4.7072618668293029E-2</v>
      </c>
      <c r="H229" s="7">
        <v>1.7715696143724855E-5</v>
      </c>
      <c r="I229" s="7">
        <v>5.5910520374195328E-4</v>
      </c>
      <c r="J229" s="7">
        <v>5.7551326615462462E-3</v>
      </c>
      <c r="K229" s="7">
        <v>1.9282196477216202E-2</v>
      </c>
    </row>
    <row r="230" spans="2:11" x14ac:dyDescent="0.35">
      <c r="C230" s="7">
        <v>0.99974706084658682</v>
      </c>
      <c r="D230" s="7">
        <v>5.2178163322985194E-2</v>
      </c>
      <c r="E230" s="7" t="e">
        <v>#N/A</v>
      </c>
      <c r="F230" s="7" t="e">
        <v>#N/A</v>
      </c>
      <c r="H230" s="7">
        <v>0.99999964577511691</v>
      </c>
      <c r="I230" s="7">
        <v>1.7825203675018875E-3</v>
      </c>
      <c r="J230" s="7" t="e">
        <v>#N/A</v>
      </c>
      <c r="K230" s="7" t="e">
        <v>#N/A</v>
      </c>
    </row>
    <row r="231" spans="2:11" x14ac:dyDescent="0.35">
      <c r="C231" s="7">
        <v>55335.279900246067</v>
      </c>
      <c r="D231" s="7">
        <v>42</v>
      </c>
      <c r="E231" s="7" t="e">
        <v>#N/A</v>
      </c>
      <c r="F231" s="7" t="e">
        <v>#N/A</v>
      </c>
      <c r="H231" s="7">
        <v>143976282.78087687</v>
      </c>
      <c r="I231" s="7">
        <v>153</v>
      </c>
      <c r="J231" s="7" t="e">
        <v>#N/A</v>
      </c>
      <c r="K231" s="7" t="e">
        <v>#N/A</v>
      </c>
    </row>
    <row r="232" spans="2:11" x14ac:dyDescent="0.35">
      <c r="C232" s="7">
        <v>451.96097974807117</v>
      </c>
      <c r="D232" s="7">
        <v>0.11434755056592492</v>
      </c>
      <c r="E232" s="7" t="e">
        <v>#N/A</v>
      </c>
      <c r="F232" s="7" t="e">
        <v>#N/A</v>
      </c>
      <c r="H232" s="7">
        <v>1372.4015919894966</v>
      </c>
      <c r="I232" s="7">
        <v>4.8613896566553685E-4</v>
      </c>
      <c r="J232" s="7" t="e">
        <v>#N/A</v>
      </c>
      <c r="K232" s="7" t="e">
        <v>#N/A</v>
      </c>
    </row>
    <row r="233" spans="2:11" x14ac:dyDescent="0.35">
      <c r="B233">
        <v>46</v>
      </c>
      <c r="C233" s="7">
        <f t="array" ref="C233:F237">LINEST('single component linest'!$S$3:INDEX('single component linest'!$S$3:$S$204,'two component linest'!B233+1),'single component linest'!$R$3:INDEX('single component linest'!$R$3:$R$204,'two component linest'!B233+1)^{1,2,3}, TRUE, TRUE)</f>
        <v>-3.824695133910113E-2</v>
      </c>
      <c r="D233" s="7">
        <v>0.47584943754546094</v>
      </c>
      <c r="E233" s="7">
        <v>0.1633144282304004</v>
      </c>
      <c r="F233" s="7">
        <v>-0.10837210459935065</v>
      </c>
      <c r="H233" s="7">
        <f t="array" ref="H233:K237">LINEST(INDEX('single component linest'!$S$3:$S$203,'two component linest'!B233):'single component linest'!$S$203,(INDEX('single component linest'!$R$3:$R$203,'two component linest'!B233):'single component linest'!$R$203)^{1,2,3}, TRUE, TRUE)</f>
        <v>1.7885678167842262E-3</v>
      </c>
      <c r="I233" s="7">
        <v>-8.8521065521796657E-2</v>
      </c>
      <c r="J233" s="7">
        <v>2.6402165341555075</v>
      </c>
      <c r="K233" s="7">
        <v>-3.3262282387745676</v>
      </c>
    </row>
    <row r="234" spans="2:11" x14ac:dyDescent="0.35">
      <c r="C234" s="7">
        <v>1.3451093296159963E-3</v>
      </c>
      <c r="D234" s="7">
        <v>1.4918711116430264E-2</v>
      </c>
      <c r="E234" s="7">
        <v>4.8898642313261548E-2</v>
      </c>
      <c r="F234" s="7">
        <v>4.9075205320931722E-2</v>
      </c>
      <c r="H234" s="7">
        <v>1.7409529675360727E-5</v>
      </c>
      <c r="I234" s="7">
        <v>5.5123089506002587E-4</v>
      </c>
      <c r="J234" s="7">
        <v>5.6957250381058106E-3</v>
      </c>
      <c r="K234" s="7">
        <v>1.9168594925984189E-2</v>
      </c>
    </row>
    <row r="235" spans="2:11" x14ac:dyDescent="0.35">
      <c r="C235" s="7">
        <v>0.99972802638248004</v>
      </c>
      <c r="D235" s="7">
        <v>5.4574164722503531E-2</v>
      </c>
      <c r="E235" s="7" t="e">
        <v>#N/A</v>
      </c>
      <c r="F235" s="7" t="e">
        <v>#N/A</v>
      </c>
      <c r="H235" s="7">
        <v>0.99999967239609078</v>
      </c>
      <c r="I235" s="7">
        <v>1.6953128702512433E-3</v>
      </c>
      <c r="J235" s="7" t="e">
        <v>#N/A</v>
      </c>
      <c r="K235" s="7" t="e">
        <v>#N/A</v>
      </c>
    </row>
    <row r="236" spans="2:11" x14ac:dyDescent="0.35">
      <c r="C236" s="7">
        <v>52686.856818991757</v>
      </c>
      <c r="D236" s="7">
        <v>43</v>
      </c>
      <c r="E236" s="7" t="e">
        <v>#N/A</v>
      </c>
      <c r="F236" s="7" t="e">
        <v>#N/A</v>
      </c>
      <c r="H236" s="7">
        <v>154658258.48231539</v>
      </c>
      <c r="I236" s="7">
        <v>152</v>
      </c>
      <c r="J236" s="7" t="e">
        <v>#N/A</v>
      </c>
      <c r="K236" s="7" t="e">
        <v>#N/A</v>
      </c>
    </row>
    <row r="237" spans="2:11" x14ac:dyDescent="0.35">
      <c r="C237" s="7">
        <v>470.75803329694037</v>
      </c>
      <c r="D237" s="7">
        <v>0.12806859657183481</v>
      </c>
      <c r="E237" s="7" t="e">
        <v>#N/A</v>
      </c>
      <c r="F237" s="7" t="e">
        <v>#N/A</v>
      </c>
      <c r="H237" s="7">
        <v>1333.5032802824041</v>
      </c>
      <c r="I237" s="7">
        <v>4.3686103066200536E-4</v>
      </c>
      <c r="J237" s="7" t="e">
        <v>#N/A</v>
      </c>
      <c r="K237" s="7" t="e">
        <v>#N/A</v>
      </c>
    </row>
    <row r="238" spans="2:11" x14ac:dyDescent="0.35">
      <c r="B238">
        <v>47</v>
      </c>
      <c r="C238" s="7">
        <f t="array" ref="C238:F242">LINEST('single component linest'!$S$3:INDEX('single component linest'!$S$3:$S$204,'two component linest'!B238+1),'single component linest'!$R$3:INDEX('single component linest'!$R$3:$R$204,'two component linest'!B238+1)^{1,2,3}, TRUE, TRUE)</f>
        <v>-3.7425605087828814E-2</v>
      </c>
      <c r="D238" s="7">
        <v>0.46816606901418029</v>
      </c>
      <c r="E238" s="7">
        <v>0.18217136787772051</v>
      </c>
      <c r="F238" s="7">
        <v>-0.11711005917019968</v>
      </c>
      <c r="H238" s="7">
        <f t="array" ref="H238:K242">LINEST(INDEX('single component linest'!$S$3:$S$203,'two component linest'!B238):'single component linest'!$S$203,(INDEX('single component linest'!$R$3:$R$203,'two component linest'!B238):'single component linest'!$R$203)^{1,2,3}, TRUE, TRUE)</f>
        <v>1.7707911726236195E-3</v>
      </c>
      <c r="I238" s="7">
        <v>-8.7930309962824568E-2</v>
      </c>
      <c r="J238" s="7">
        <v>2.6337895965998506</v>
      </c>
      <c r="K238" s="7">
        <v>-3.30338345808934</v>
      </c>
    </row>
    <row r="239" spans="2:11" x14ac:dyDescent="0.35">
      <c r="C239" s="7">
        <v>1.3495075587933616E-3</v>
      </c>
      <c r="D239" s="7">
        <v>1.5143571275246704E-2</v>
      </c>
      <c r="E239" s="7">
        <v>5.0253134546970883E-2</v>
      </c>
      <c r="F239" s="7">
        <v>5.1049287952908404E-2</v>
      </c>
      <c r="H239" s="7">
        <v>1.710876120087066E-5</v>
      </c>
      <c r="I239" s="7">
        <v>5.4344859876540041E-4</v>
      </c>
      <c r="J239" s="7">
        <v>5.636412950936827E-3</v>
      </c>
      <c r="K239" s="7">
        <v>1.9052418300423344E-2</v>
      </c>
    </row>
    <row r="240" spans="2:11" x14ac:dyDescent="0.35">
      <c r="C240" s="7">
        <v>0.99970871604117051</v>
      </c>
      <c r="D240" s="7">
        <v>5.6953241734145912E-2</v>
      </c>
      <c r="E240" s="7" t="e">
        <v>#N/A</v>
      </c>
      <c r="F240" s="7" t="e">
        <v>#N/A</v>
      </c>
      <c r="H240" s="7">
        <v>0.99999969702644265</v>
      </c>
      <c r="I240" s="7">
        <v>1.6123793242080874E-3</v>
      </c>
      <c r="J240" s="7" t="e">
        <v>#N/A</v>
      </c>
      <c r="K240" s="7" t="e">
        <v>#N/A</v>
      </c>
    </row>
    <row r="241" spans="2:11" x14ac:dyDescent="0.35">
      <c r="C241" s="7">
        <v>50337.116265705881</v>
      </c>
      <c r="D241" s="7">
        <v>44</v>
      </c>
      <c r="E241" s="7" t="e">
        <v>#N/A</v>
      </c>
      <c r="F241" s="7" t="e">
        <v>#N/A</v>
      </c>
      <c r="H241" s="7">
        <v>166131059.45436785</v>
      </c>
      <c r="I241" s="7">
        <v>151</v>
      </c>
      <c r="J241" s="7" t="e">
        <v>#N/A</v>
      </c>
      <c r="K241" s="7" t="e">
        <v>#N/A</v>
      </c>
    </row>
    <row r="242" spans="2:11" x14ac:dyDescent="0.35">
      <c r="C242" s="7">
        <v>489.8312451207762</v>
      </c>
      <c r="D242" s="7">
        <v>0.14272155673723463</v>
      </c>
      <c r="E242" s="7" t="e">
        <v>#N/A</v>
      </c>
      <c r="F242" s="7" t="e">
        <v>#N/A</v>
      </c>
      <c r="H242" s="7">
        <v>1295.7061805635801</v>
      </c>
      <c r="I242" s="7">
        <v>3.9256482985519306E-4</v>
      </c>
      <c r="J242" s="7" t="e">
        <v>#N/A</v>
      </c>
      <c r="K242" s="7" t="e">
        <v>#N/A</v>
      </c>
    </row>
    <row r="243" spans="2:11" x14ac:dyDescent="0.35">
      <c r="B243">
        <v>48</v>
      </c>
      <c r="C243" s="7">
        <f t="array" ref="C243:F247">LINEST('single component linest'!$S$3:INDEX('single component linest'!$S$3:$S$204,'two component linest'!B243+1),'single component linest'!$R$3:INDEX('single component linest'!$R$3:$R$204,'two component linest'!B243+1)^{1,2,3}, TRUE, TRUE)</f>
        <v>-3.6619388256705125E-2</v>
      </c>
      <c r="D243" s="7">
        <v>0.46053525498308956</v>
      </c>
      <c r="E243" s="7">
        <v>0.20114787192050632</v>
      </c>
      <c r="F243" s="7">
        <v>-0.12609057153922976</v>
      </c>
      <c r="H243" s="7">
        <f t="array" ref="H243:K247">LINEST(INDEX('single component linest'!$S$3:$S$203,'two component linest'!B243):'single component linest'!$S$203,(INDEX('single component linest'!$R$3:$R$203,'two component linest'!B243):'single component linest'!$R$203)^{1,2,3}, TRUE, TRUE)</f>
        <v>1.7533748459840164E-3</v>
      </c>
      <c r="I243" s="7">
        <v>-8.7350007625098869E-2</v>
      </c>
      <c r="J243" s="7">
        <v>2.6274569842623987</v>
      </c>
      <c r="K243" s="7">
        <v>-3.2807927931154013</v>
      </c>
    </row>
    <row r="244" spans="2:11" x14ac:dyDescent="0.35">
      <c r="C244" s="7">
        <v>1.3522383264660386E-3</v>
      </c>
      <c r="D244" s="7">
        <v>1.5348826567763655E-2</v>
      </c>
      <c r="E244" s="7">
        <v>5.1553218639129976E-2</v>
      </c>
      <c r="F244" s="7">
        <v>5.2993105765695429E-2</v>
      </c>
      <c r="H244" s="7">
        <v>1.6813463566791422E-5</v>
      </c>
      <c r="I244" s="7">
        <v>5.3576364275320903E-4</v>
      </c>
      <c r="J244" s="7">
        <v>5.5772802029114936E-3</v>
      </c>
      <c r="K244" s="7">
        <v>1.8934026116339955E-2</v>
      </c>
    </row>
    <row r="245" spans="2:11" x14ac:dyDescent="0.35">
      <c r="C245" s="7">
        <v>0.99968917873186014</v>
      </c>
      <c r="D245" s="7">
        <v>5.9313124207069509E-2</v>
      </c>
      <c r="E245" s="7" t="e">
        <v>#N/A</v>
      </c>
      <c r="F245" s="7" t="e">
        <v>#N/A</v>
      </c>
      <c r="H245" s="7">
        <v>0.99999971981094615</v>
      </c>
      <c r="I245" s="7">
        <v>1.5335154122189183E-3</v>
      </c>
      <c r="J245" s="7" t="e">
        <v>#N/A</v>
      </c>
      <c r="K245" s="7" t="e">
        <v>#N/A</v>
      </c>
    </row>
    <row r="246" spans="2:11" x14ac:dyDescent="0.35">
      <c r="C246" s="7">
        <v>48244.24586746515</v>
      </c>
      <c r="D246" s="7">
        <v>45</v>
      </c>
      <c r="E246" s="7" t="e">
        <v>#N/A</v>
      </c>
      <c r="F246" s="7" t="e">
        <v>#N/A</v>
      </c>
      <c r="H246" s="7">
        <v>178450889.89766723</v>
      </c>
      <c r="I246" s="7">
        <v>150</v>
      </c>
      <c r="J246" s="7" t="e">
        <v>#N/A</v>
      </c>
      <c r="K246" s="7" t="e">
        <v>#N/A</v>
      </c>
    </row>
    <row r="247" spans="2:11" x14ac:dyDescent="0.35">
      <c r="C247" s="7">
        <v>509.17653036768905</v>
      </c>
      <c r="D247" s="7">
        <v>0.15831210164414647</v>
      </c>
      <c r="E247" s="7" t="e">
        <v>#N/A</v>
      </c>
      <c r="F247" s="7" t="e">
        <v>#N/A</v>
      </c>
      <c r="H247" s="7">
        <v>1258.9725555069213</v>
      </c>
      <c r="I247" s="7">
        <v>3.5275042792694386E-4</v>
      </c>
      <c r="J247" s="7" t="e">
        <v>#N/A</v>
      </c>
      <c r="K247" s="7" t="e">
        <v>#N/A</v>
      </c>
    </row>
    <row r="248" spans="2:11" x14ac:dyDescent="0.35">
      <c r="B248">
        <v>49</v>
      </c>
      <c r="C248" s="7">
        <f t="array" ref="C248:F252">LINEST('single component linest'!$S$3:INDEX('single component linest'!$S$3:$S$204,'two component linest'!B248+1),'single component linest'!$R$3:INDEX('single component linest'!$R$3:$R$204,'two component linest'!B248+1)^{1,2,3}, TRUE, TRUE)</f>
        <v>-3.5828550272955999E-2</v>
      </c>
      <c r="D248" s="7">
        <v>0.45296353106536302</v>
      </c>
      <c r="E248" s="7">
        <v>0.22022187014042158</v>
      </c>
      <c r="F248" s="7">
        <v>-0.13530349508436679</v>
      </c>
      <c r="H248" s="7">
        <f t="array" ref="H248:K252">LINEST(INDEX('single component linest'!$S$3:$S$203,'two component linest'!B248):'single component linest'!$S$203,(INDEX('single component linest'!$R$3:$R$203,'two component linest'!B248):'single component linest'!$R$203)^{1,2,3}, TRUE, TRUE)</f>
        <v>1.7363102516601324E-3</v>
      </c>
      <c r="I248" s="7">
        <v>-8.6779948451429084E-2</v>
      </c>
      <c r="J248" s="7">
        <v>2.6212173076768703</v>
      </c>
      <c r="K248" s="7">
        <v>-3.2584547299161177</v>
      </c>
    </row>
    <row r="249" spans="2:11" x14ac:dyDescent="0.35">
      <c r="C249" s="7">
        <v>1.3534362007351179E-3</v>
      </c>
      <c r="D249" s="7">
        <v>1.5535416429456425E-2</v>
      </c>
      <c r="E249" s="7">
        <v>5.27996474937402E-2</v>
      </c>
      <c r="F249" s="7">
        <v>5.4905166014267745E-2</v>
      </c>
      <c r="H249" s="7">
        <v>1.6523676561861077E-5</v>
      </c>
      <c r="I249" s="7">
        <v>5.2818023870974712E-4</v>
      </c>
      <c r="J249" s="7">
        <v>5.5183987288709643E-3</v>
      </c>
      <c r="K249" s="7">
        <v>1.8813738892730806E-2</v>
      </c>
    </row>
    <row r="250" spans="2:11" x14ac:dyDescent="0.35">
      <c r="C250" s="7">
        <v>0.99966946097401588</v>
      </c>
      <c r="D250" s="7">
        <v>6.1651811876180587E-2</v>
      </c>
      <c r="E250" s="7" t="e">
        <v>#N/A</v>
      </c>
      <c r="F250" s="7" t="e">
        <v>#N/A</v>
      </c>
      <c r="H250" s="7">
        <v>0.9999997408850716</v>
      </c>
      <c r="I250" s="7">
        <v>1.4585243181846159E-3</v>
      </c>
      <c r="J250" s="7" t="e">
        <v>#N/A</v>
      </c>
      <c r="K250" s="7" t="e">
        <v>#N/A</v>
      </c>
    </row>
    <row r="251" spans="2:11" x14ac:dyDescent="0.35">
      <c r="C251" s="7">
        <v>46373.54098393544</v>
      </c>
      <c r="D251" s="7">
        <v>46</v>
      </c>
      <c r="E251" s="7" t="e">
        <v>#N/A</v>
      </c>
      <c r="F251" s="7" t="e">
        <v>#N/A</v>
      </c>
      <c r="H251" s="7">
        <v>191678086.97562131</v>
      </c>
      <c r="I251" s="7">
        <v>149</v>
      </c>
      <c r="J251" s="7" t="e">
        <v>#N/A</v>
      </c>
      <c r="K251" s="7" t="e">
        <v>#N/A</v>
      </c>
    </row>
    <row r="252" spans="2:11" x14ac:dyDescent="0.35">
      <c r="C252" s="7">
        <v>528.78996247365149</v>
      </c>
      <c r="D252" s="7">
        <v>0.17484351175033425</v>
      </c>
      <c r="E252" s="7" t="e">
        <v>#N/A</v>
      </c>
      <c r="F252" s="7" t="e">
        <v>#N/A</v>
      </c>
      <c r="H252" s="7">
        <v>1223.2664654094306</v>
      </c>
      <c r="I252" s="7">
        <v>3.1696668482364887E-4</v>
      </c>
      <c r="J252" s="7" t="e">
        <v>#N/A</v>
      </c>
      <c r="K252" s="7" t="e">
        <v>#N/A</v>
      </c>
    </row>
    <row r="253" spans="2:11" x14ac:dyDescent="0.35">
      <c r="B253">
        <v>50</v>
      </c>
      <c r="C253" s="7">
        <f t="array" ref="C253:F257">LINEST('single component linest'!$S$3:INDEX('single component linest'!$S$3:$S$204,'two component linest'!B253+1),'single component linest'!$R$3:INDEX('single component linest'!$R$3:$R$204,'two component linest'!B253+1)^{1,2,3}, TRUE, TRUE)</f>
        <v>-3.5053257049843987E-2</v>
      </c>
      <c r="D253" s="7">
        <v>0.44545663890657233</v>
      </c>
      <c r="E253" s="7">
        <v>0.23937278111024707</v>
      </c>
      <c r="F253" s="7">
        <v>-0.14473877296900106</v>
      </c>
      <c r="H253" s="7">
        <f t="array" ref="H253:K257">LINEST(INDEX('single component linest'!$S$3:$S$203,'two component linest'!B253):'single component linest'!$S$203,(INDEX('single component linest'!$R$3:$R$203,'two component linest'!B253):'single component linest'!$R$203)^{1,2,3}, TRUE, TRUE)</f>
        <v>1.7195887869924592E-3</v>
      </c>
      <c r="I253" s="7">
        <v>-8.6219918320261948E-2</v>
      </c>
      <c r="J253" s="7">
        <v>2.6150690942542654</v>
      </c>
      <c r="K253" s="7">
        <v>-3.2363673235336505</v>
      </c>
    </row>
    <row r="254" spans="2:11" x14ac:dyDescent="0.35">
      <c r="C254" s="7">
        <v>1.3532274132959257E-3</v>
      </c>
      <c r="D254" s="7">
        <v>1.5704262748905028E-2</v>
      </c>
      <c r="E254" s="7">
        <v>5.3993314016353731E-2</v>
      </c>
      <c r="F254" s="7">
        <v>5.6784214930929645E-2</v>
      </c>
      <c r="H254" s="7">
        <v>1.623941230858003E-5</v>
      </c>
      <c r="I254" s="7">
        <v>5.2070164319862797E-4</v>
      </c>
      <c r="J254" s="7">
        <v>5.4598301154641015E-3</v>
      </c>
      <c r="K254" s="7">
        <v>1.8691842574061091E-2</v>
      </c>
    </row>
    <row r="255" spans="2:11" x14ac:dyDescent="0.35">
      <c r="C255" s="7">
        <v>0.99964960685223558</v>
      </c>
      <c r="D255" s="7">
        <v>6.3967546914404191E-2</v>
      </c>
      <c r="E255" s="7" t="e">
        <v>#N/A</v>
      </c>
      <c r="F255" s="7" t="e">
        <v>#N/A</v>
      </c>
      <c r="H255" s="7">
        <v>0.99999976037527694</v>
      </c>
      <c r="I255" s="7">
        <v>1.3872169985448509E-3</v>
      </c>
      <c r="J255" s="7" t="e">
        <v>#N/A</v>
      </c>
      <c r="K255" s="7" t="e">
        <v>#N/A</v>
      </c>
    </row>
    <row r="256" spans="2:11" x14ac:dyDescent="0.35">
      <c r="C256" s="7">
        <v>44696.014388230054</v>
      </c>
      <c r="D256" s="7">
        <v>47</v>
      </c>
      <c r="E256" s="7" t="e">
        <v>#N/A</v>
      </c>
      <c r="F256" s="7" t="e">
        <v>#N/A</v>
      </c>
      <c r="H256" s="7">
        <v>205877427.4141545</v>
      </c>
      <c r="I256" s="7">
        <v>148</v>
      </c>
      <c r="J256" s="7" t="e">
        <v>#N/A</v>
      </c>
      <c r="K256" s="7" t="e">
        <v>#N/A</v>
      </c>
    </row>
    <row r="257" spans="2:11" x14ac:dyDescent="0.35">
      <c r="C257" s="7">
        <v>548.66776496946727</v>
      </c>
      <c r="D257" s="7">
        <v>0.19231681173758555</v>
      </c>
      <c r="E257" s="7" t="e">
        <v>#N/A</v>
      </c>
      <c r="F257" s="7" t="e">
        <v>#N/A</v>
      </c>
      <c r="H257" s="7">
        <v>1188.553653260828</v>
      </c>
      <c r="I257" s="7">
        <v>2.8480690815566419E-4</v>
      </c>
      <c r="J257" s="7" t="e">
        <v>#N/A</v>
      </c>
      <c r="K257" s="7" t="e">
        <v>#N/A</v>
      </c>
    </row>
    <row r="258" spans="2:11" x14ac:dyDescent="0.35">
      <c r="B258">
        <v>51</v>
      </c>
      <c r="C258" s="7">
        <f t="array" ref="C258:F262">LINEST('single component linest'!$S$3:INDEX('single component linest'!$S$3:$S$204,'two component linest'!B258+1),'single component linest'!$R$3:INDEX('single component linest'!$R$3:$R$204,'two component linest'!B258+1)^{1,2,3}, TRUE, TRUE)</f>
        <v>-3.4293602240827406E-2</v>
      </c>
      <c r="D258" s="7">
        <v>0.43801960142449115</v>
      </c>
      <c r="E258" s="7">
        <v>0.25858142688268348</v>
      </c>
      <c r="F258" s="7">
        <v>-0.15438646560195757</v>
      </c>
      <c r="H258" s="7">
        <f t="array" ref="H258:K262">LINEST(INDEX('single component linest'!$S$3:$S$203,'two component linest'!B258):'single component linest'!$S$203,(INDEX('single component linest'!$R$3:$R$203,'two component linest'!B258):'single component linest'!$R$203)^{1,2,3}, TRUE, TRUE)</f>
        <v>1.7032018814760431E-3</v>
      </c>
      <c r="I258" s="7">
        <v>-8.566970079803593E-2</v>
      </c>
      <c r="J258" s="7">
        <v>2.6090108082659458</v>
      </c>
      <c r="K258" s="7">
        <v>-3.2145282709175858</v>
      </c>
    </row>
    <row r="259" spans="2:11" x14ac:dyDescent="0.35">
      <c r="C259" s="7">
        <v>1.3517300418398961E-3</v>
      </c>
      <c r="D259" s="7">
        <v>1.5856264639244701E-2</v>
      </c>
      <c r="E259" s="7">
        <v>5.5135223160481292E-2</v>
      </c>
      <c r="F259" s="7">
        <v>5.8629212060476429E-2</v>
      </c>
      <c r="H259" s="7">
        <v>1.5960659841901854E-5</v>
      </c>
      <c r="I259" s="7">
        <v>5.1333029581904709E-4</v>
      </c>
      <c r="J259" s="7">
        <v>5.4016269184299862E-3</v>
      </c>
      <c r="K259" s="7">
        <v>1.8568592407363027E-2</v>
      </c>
    </row>
    <row r="260" spans="2:11" x14ac:dyDescent="0.35">
      <c r="C260" s="7">
        <v>0.99962965800068715</v>
      </c>
      <c r="D260" s="7">
        <v>6.6258789709900595E-2</v>
      </c>
      <c r="E260" s="7" t="e">
        <v>#N/A</v>
      </c>
      <c r="F260" s="7" t="e">
        <v>#N/A</v>
      </c>
      <c r="H260" s="7">
        <v>0.99999977839937348</v>
      </c>
      <c r="I260" s="7">
        <v>1.3194123075302301E-3</v>
      </c>
      <c r="J260" s="7" t="e">
        <v>#N/A</v>
      </c>
      <c r="K260" s="7" t="e">
        <v>#N/A</v>
      </c>
    </row>
    <row r="261" spans="2:11" x14ac:dyDescent="0.35">
      <c r="C261" s="7">
        <v>43187.309453661597</v>
      </c>
      <c r="D261" s="7">
        <v>48</v>
      </c>
      <c r="E261" s="7" t="e">
        <v>#N/A</v>
      </c>
      <c r="F261" s="7" t="e">
        <v>#N/A</v>
      </c>
      <c r="H261" s="7">
        <v>221118459.42197075</v>
      </c>
      <c r="I261" s="7">
        <v>147</v>
      </c>
      <c r="J261" s="7" t="e">
        <v>#N/A</v>
      </c>
      <c r="K261" s="7" t="e">
        <v>#N/A</v>
      </c>
    </row>
    <row r="262" spans="2:11" x14ac:dyDescent="0.35">
      <c r="C262" s="7">
        <v>568.80630376550005</v>
      </c>
      <c r="D262" s="7">
        <v>0.21073090626339977</v>
      </c>
      <c r="E262" s="7" t="e">
        <v>#N/A</v>
      </c>
      <c r="F262" s="7" t="e">
        <v>#N/A</v>
      </c>
      <c r="H262" s="7">
        <v>1154.801438945871</v>
      </c>
      <c r="I262" s="7">
        <v>2.5590477907755024E-4</v>
      </c>
      <c r="J262" s="7" t="e">
        <v>#N/A</v>
      </c>
      <c r="K262" s="7" t="e">
        <v>#N/A</v>
      </c>
    </row>
    <row r="263" spans="2:11" x14ac:dyDescent="0.35">
      <c r="B263">
        <v>52</v>
      </c>
      <c r="C263" s="7">
        <f t="array" ref="C263:F267">LINEST('single component linest'!$S$3:INDEX('single component linest'!$S$3:$S$204,'two component linest'!B263+1),'single component linest'!$R$3:INDEX('single component linest'!$R$3:$R$204,'two component linest'!B263+1)^{1,2,3}, TRUE, TRUE)</f>
        <v>-3.3549617121909577E-2</v>
      </c>
      <c r="D263" s="7">
        <v>0.43065679118159333</v>
      </c>
      <c r="E263" s="7">
        <v>0.27782995136865085</v>
      </c>
      <c r="F263" s="7">
        <v>-0.16423677409306592</v>
      </c>
      <c r="H263" s="7">
        <f t="array" ref="H263:K267">LINEST(INDEX('single component linest'!$S$3:$S$203,'two component linest'!B263):'single component linest'!$S$203,(INDEX('single component linest'!$R$3:$R$203,'two component linest'!B263):'single component linest'!$R$203)^{1,2,3}, TRUE, TRUE)</f>
        <v>1.6871410367102924E-3</v>
      </c>
      <c r="I263" s="7">
        <v>-8.5129078582212941E-2</v>
      </c>
      <c r="J263" s="7">
        <v>2.6030408676342907</v>
      </c>
      <c r="K263" s="7">
        <v>-3.1929349733399612</v>
      </c>
    </row>
    <row r="264" spans="2:11" x14ac:dyDescent="0.35">
      <c r="C264" s="7">
        <v>1.3490542825505202E-3</v>
      </c>
      <c r="D264" s="7">
        <v>1.5992294683756948E-2</v>
      </c>
      <c r="E264" s="7">
        <v>5.6226468434365892E-2</v>
      </c>
      <c r="F264" s="7">
        <v>6.0439307498895076E-2</v>
      </c>
      <c r="H264" s="7">
        <v>1.5687389000309355E-5</v>
      </c>
      <c r="I264" s="7">
        <v>5.0606793784039369E-4</v>
      </c>
      <c r="J264" s="7">
        <v>5.343833806042508E-3</v>
      </c>
      <c r="K264" s="7">
        <v>1.8444216346932739E-2</v>
      </c>
    </row>
    <row r="265" spans="2:11" x14ac:dyDescent="0.35">
      <c r="C265" s="7">
        <v>0.9996096536120026</v>
      </c>
      <c r="D265" s="7">
        <v>6.8524197370998852E-2</v>
      </c>
      <c r="E265" s="7" t="e">
        <v>#N/A</v>
      </c>
      <c r="F265" s="7" t="e">
        <v>#N/A</v>
      </c>
      <c r="H265" s="7">
        <v>0.99999979506693315</v>
      </c>
      <c r="I265" s="7">
        <v>1.2549370093101553E-3</v>
      </c>
      <c r="J265" s="7" t="e">
        <v>#N/A</v>
      </c>
      <c r="K265" s="7" t="e">
        <v>#N/A</v>
      </c>
    </row>
    <row r="266" spans="2:11" x14ac:dyDescent="0.35">
      <c r="C266" s="7">
        <v>41826.844509629118</v>
      </c>
      <c r="D266" s="7">
        <v>49</v>
      </c>
      <c r="E266" s="7" t="e">
        <v>#N/A</v>
      </c>
      <c r="F266" s="7" t="e">
        <v>#N/A</v>
      </c>
      <c r="H266" s="7">
        <v>237475861.95392764</v>
      </c>
      <c r="I266" s="7">
        <v>146</v>
      </c>
      <c r="J266" s="7" t="e">
        <v>#N/A</v>
      </c>
      <c r="K266" s="7" t="e">
        <v>#N/A</v>
      </c>
    </row>
    <row r="267" spans="2:11" x14ac:dyDescent="0.35">
      <c r="C267" s="7">
        <v>589.20207988751736</v>
      </c>
      <c r="D267" s="7">
        <v>0.23008271564164071</v>
      </c>
      <c r="E267" s="7" t="e">
        <v>#N/A</v>
      </c>
      <c r="F267" s="7" t="e">
        <v>#N/A</v>
      </c>
      <c r="H267" s="7">
        <v>1121.9786217229482</v>
      </c>
      <c r="I267" s="7">
        <v>2.2993056701110223E-4</v>
      </c>
      <c r="J267" s="7" t="e">
        <v>#N/A</v>
      </c>
      <c r="K267" s="7" t="e">
        <v>#N/A</v>
      </c>
    </row>
    <row r="268" spans="2:11" x14ac:dyDescent="0.35">
      <c r="B268">
        <v>53</v>
      </c>
      <c r="C268" s="7">
        <f t="array" ref="C268:F272">LINEST('single component linest'!$S$3:INDEX('single component linest'!$S$3:$S$204,'two component linest'!B268+1),'single component linest'!$R$3:INDEX('single component linest'!$R$3:$R$204,'two component linest'!B268+1)^{1,2,3}, TRUE, TRUE)</f>
        <v>-3.2821279268809837E-2</v>
      </c>
      <c r="D268" s="7">
        <v>0.4233719925006339</v>
      </c>
      <c r="E268" s="7">
        <v>0.29710174247471216</v>
      </c>
      <c r="F268" s="7">
        <v>-0.17428006012843955</v>
      </c>
      <c r="H268" s="7">
        <f t="array" ref="H268:K272">LINEST(INDEX('single component linest'!$S$3:$S$203,'two component linest'!B268):'single component linest'!$S$203,(INDEX('single component linest'!$R$3:$R$203,'two component linest'!B268):'single component linest'!$R$203)^{1,2,3}, TRUE, TRUE)</f>
        <v>1.6713978583374047E-3</v>
      </c>
      <c r="I268" s="7">
        <v>-8.4597834685610912E-2</v>
      </c>
      <c r="J268" s="7">
        <v>2.5971576580290088</v>
      </c>
      <c r="K268" s="7">
        <v>-3.1715845898475843</v>
      </c>
    </row>
    <row r="269" spans="2:11" x14ac:dyDescent="0.35">
      <c r="C269" s="7">
        <v>1.3453027808915431E-3</v>
      </c>
      <c r="D269" s="7">
        <v>1.6113196329363557E-2</v>
      </c>
      <c r="E269" s="7">
        <v>5.7268212108766592E-2</v>
      </c>
      <c r="F269" s="7">
        <v>6.2213821628376187E-2</v>
      </c>
      <c r="H269" s="7">
        <v>1.5419553734516169E-5</v>
      </c>
      <c r="I269" s="7">
        <v>4.9891571418971643E-4</v>
      </c>
      <c r="J269" s="7">
        <v>5.2864885531612353E-3</v>
      </c>
      <c r="K269" s="7">
        <v>1.8318918049194065E-2</v>
      </c>
    </row>
    <row r="270" spans="2:11" x14ac:dyDescent="0.35">
      <c r="C270" s="7">
        <v>0.99958963046618854</v>
      </c>
      <c r="D270" s="7">
        <v>7.0762604563330403E-2</v>
      </c>
      <c r="E270" s="7" t="e">
        <v>#N/A</v>
      </c>
      <c r="F270" s="7" t="e">
        <v>#N/A</v>
      </c>
      <c r="H270" s="7">
        <v>0.99999981047972497</v>
      </c>
      <c r="I270" s="7">
        <v>1.1936257035197824E-3</v>
      </c>
      <c r="J270" s="7" t="e">
        <v>#N/A</v>
      </c>
      <c r="K270" s="7" t="e">
        <v>#N/A</v>
      </c>
    </row>
    <row r="271" spans="2:11" x14ac:dyDescent="0.35">
      <c r="C271" s="7">
        <v>40597.13453799385</v>
      </c>
      <c r="D271" s="7">
        <v>50</v>
      </c>
      <c r="E271" s="7" t="e">
        <v>#N/A</v>
      </c>
      <c r="F271" s="7" t="e">
        <v>#N/A</v>
      </c>
      <c r="H271" s="7">
        <v>255029833.54327345</v>
      </c>
      <c r="I271" s="7">
        <v>145</v>
      </c>
      <c r="J271" s="7" t="e">
        <v>#N/A</v>
      </c>
      <c r="K271" s="7" t="e">
        <v>#N/A</v>
      </c>
    </row>
    <row r="272" spans="2:11" x14ac:dyDescent="0.35">
      <c r="C272" s="7">
        <v>609.85172263770494</v>
      </c>
      <c r="D272" s="7">
        <v>0.25036731022931347</v>
      </c>
      <c r="E272" s="7" t="e">
        <v>#N/A</v>
      </c>
      <c r="F272" s="7" t="e">
        <v>#N/A</v>
      </c>
      <c r="H272" s="7">
        <v>1090.055390213849</v>
      </c>
      <c r="I272" s="7">
        <v>2.0658763641494884E-4</v>
      </c>
      <c r="J272" s="7" t="e">
        <v>#N/A</v>
      </c>
      <c r="K272" s="7" t="e">
        <v>#N/A</v>
      </c>
    </row>
    <row r="273" spans="2:11" x14ac:dyDescent="0.35">
      <c r="B273">
        <v>54</v>
      </c>
      <c r="C273" s="7">
        <f t="array" ref="C273:F277">LINEST('single component linest'!$S$3:INDEX('single component linest'!$S$3:$S$204,'two component linest'!B273+1),'single component linest'!$R$3:INDEX('single component linest'!$R$3:$R$204,'two component linest'!B273+1)^{1,2,3}, TRUE, TRUE)</f>
        <v>-3.2108520175072194E-2</v>
      </c>
      <c r="D273" s="7">
        <v>0.41616845788494899</v>
      </c>
      <c r="E273" s="7">
        <v>0.31638135801115358</v>
      </c>
      <c r="F273" s="7">
        <v>-0.18450686265181648</v>
      </c>
      <c r="H273" s="7">
        <f t="array" ref="H273:K277">LINEST(INDEX('single component linest'!$S$3:$S$203,'two component linest'!B273):'single component linest'!$S$203,(INDEX('single component linest'!$R$3:$R$203,'two component linest'!B273):'single component linest'!$R$203)^{1,2,3}, TRUE, TRUE)</f>
        <v>1.6559640813298354E-3</v>
      </c>
      <c r="I273" s="7">
        <v>-8.4075753404033948E-2</v>
      </c>
      <c r="J273" s="7">
        <v>2.5913595446845039</v>
      </c>
      <c r="K273" s="7">
        <v>-3.1504740830530786</v>
      </c>
    </row>
    <row r="274" spans="2:11" x14ac:dyDescent="0.35">
      <c r="C274" s="7">
        <v>1.340570997580718E-3</v>
      </c>
      <c r="D274" s="7">
        <v>1.621978217505677E-2</v>
      </c>
      <c r="E274" s="7">
        <v>5.8261668515450178E-2</v>
      </c>
      <c r="F274" s="7">
        <v>6.3952227017117946E-2</v>
      </c>
      <c r="H274" s="7">
        <v>1.5157094921586847E-5</v>
      </c>
      <c r="I274" s="7">
        <v>4.9187426120141521E-4</v>
      </c>
      <c r="J274" s="7">
        <v>5.2296229064586475E-3</v>
      </c>
      <c r="K274" s="7">
        <v>1.8192879510647627E-2</v>
      </c>
    </row>
    <row r="275" spans="2:11" x14ac:dyDescent="0.35">
      <c r="C275" s="7">
        <v>0.99956962297572205</v>
      </c>
      <c r="D275" s="7">
        <v>7.2973006359963663E-2</v>
      </c>
      <c r="E275" s="7" t="e">
        <v>#N/A</v>
      </c>
      <c r="F275" s="7" t="e">
        <v>#N/A</v>
      </c>
      <c r="H275" s="7">
        <v>0.99999982473216231</v>
      </c>
      <c r="I275" s="7">
        <v>1.135320685258767E-3</v>
      </c>
      <c r="J275" s="7" t="e">
        <v>#N/A</v>
      </c>
      <c r="K275" s="7" t="e">
        <v>#N/A</v>
      </c>
    </row>
    <row r="276" spans="2:11" x14ac:dyDescent="0.35">
      <c r="C276" s="7">
        <v>39483.24987631353</v>
      </c>
      <c r="D276" s="7">
        <v>51</v>
      </c>
      <c r="E276" s="7" t="e">
        <v>#N/A</v>
      </c>
      <c r="F276" s="7" t="e">
        <v>#N/A</v>
      </c>
      <c r="H276" s="7">
        <v>273866513.17209738</v>
      </c>
      <c r="I276" s="7">
        <v>144</v>
      </c>
      <c r="J276" s="7" t="e">
        <v>#N/A</v>
      </c>
      <c r="K276" s="7" t="e">
        <v>#N/A</v>
      </c>
    </row>
    <row r="277" spans="2:11" x14ac:dyDescent="0.35">
      <c r="C277" s="7">
        <v>630.75198315585033</v>
      </c>
      <c r="D277" s="7">
        <v>0.27157804251777617</v>
      </c>
      <c r="E277" s="7" t="e">
        <v>#N/A</v>
      </c>
      <c r="F277" s="7" t="e">
        <v>#N/A</v>
      </c>
      <c r="H277" s="7">
        <v>1059.0032392201965</v>
      </c>
      <c r="I277" s="7">
        <v>1.8560924040620681E-4</v>
      </c>
      <c r="J277" s="7" t="e">
        <v>#N/A</v>
      </c>
      <c r="K277" s="7" t="e">
        <v>#N/A</v>
      </c>
    </row>
    <row r="278" spans="2:11" x14ac:dyDescent="0.35">
      <c r="B278">
        <v>55</v>
      </c>
      <c r="C278" s="7">
        <f t="array" ref="C278:F282">LINEST('single component linest'!$S$3:INDEX('single component linest'!$S$3:$S$204,'two component linest'!B278+1),'single component linest'!$R$3:INDEX('single component linest'!$R$3:$R$204,'two component linest'!B278+1)^{1,2,3}, TRUE, TRUE)</f>
        <v>-3.1411231939255539E-2</v>
      </c>
      <c r="D278" s="7">
        <v>0.40904895925875367</v>
      </c>
      <c r="E278" s="7">
        <v>0.33565445533682065</v>
      </c>
      <c r="F278" s="7">
        <v>-0.19490791170181687</v>
      </c>
      <c r="H278" s="7">
        <f t="array" ref="H278:K282">LINEST(INDEX('single component linest'!$S$3:$S$203,'two component linest'!B278):'single component linest'!$S$203,(INDEX('single component linest'!$R$3:$R$203,'two component linest'!B278):'single component linest'!$R$203)^{1,2,3}, TRUE, TRUE)</f>
        <v>1.6408315897650891E-3</v>
      </c>
      <c r="I278" s="7">
        <v>-8.3562621102561199E-2</v>
      </c>
      <c r="J278" s="7">
        <v>2.5856448822908327</v>
      </c>
      <c r="K278" s="7">
        <v>-3.129600258380115</v>
      </c>
    </row>
    <row r="279" spans="2:11" x14ac:dyDescent="0.35">
      <c r="C279" s="7">
        <v>1.3349475930085203E-3</v>
      </c>
      <c r="D279" s="7">
        <v>1.6312832957849226E-2</v>
      </c>
      <c r="E279" s="7">
        <v>5.9208089941093396E-2</v>
      </c>
      <c r="F279" s="7">
        <v>6.5654132210378649E-2</v>
      </c>
      <c r="H279" s="7">
        <v>1.4899942759639287E-5</v>
      </c>
      <c r="I279" s="7">
        <v>4.8494378220917395E-4</v>
      </c>
      <c r="J279" s="7">
        <v>5.1732633387840442E-3</v>
      </c>
      <c r="K279" s="7">
        <v>1.8066263395902501E-2</v>
      </c>
    </row>
    <row r="280" spans="2:11" x14ac:dyDescent="0.35">
      <c r="C280" s="7">
        <v>0.99954966324353656</v>
      </c>
      <c r="D280" s="7">
        <v>7.5154542843319433E-2</v>
      </c>
      <c r="E280" s="7" t="e">
        <v>#N/A</v>
      </c>
      <c r="F280" s="7" t="e">
        <v>#N/A</v>
      </c>
      <c r="H280" s="7">
        <v>0.99999983791175029</v>
      </c>
      <c r="I280" s="7">
        <v>1.0798717564728146E-3</v>
      </c>
      <c r="J280" s="7" t="e">
        <v>#N/A</v>
      </c>
      <c r="K280" s="7" t="e">
        <v>#N/A</v>
      </c>
    </row>
    <row r="281" spans="2:11" x14ac:dyDescent="0.35">
      <c r="C281" s="7">
        <v>38472.3814957594</v>
      </c>
      <c r="D281" s="7">
        <v>52</v>
      </c>
      <c r="E281" s="7" t="e">
        <v>#N/A</v>
      </c>
      <c r="F281" s="7" t="e">
        <v>#N/A</v>
      </c>
      <c r="H281" s="7">
        <v>294078435.85212696</v>
      </c>
      <c r="I281" s="7">
        <v>143</v>
      </c>
      <c r="J281" s="7" t="e">
        <v>#N/A</v>
      </c>
      <c r="K281" s="7" t="e">
        <v>#N/A</v>
      </c>
    </row>
    <row r="282" spans="2:11" x14ac:dyDescent="0.35">
      <c r="C282" s="7">
        <v>651.89972835673575</v>
      </c>
      <c r="D282" s="7">
        <v>0.29370667611939349</v>
      </c>
      <c r="E282" s="7" t="e">
        <v>#N/A</v>
      </c>
      <c r="F282" s="7" t="e">
        <v>#N/A</v>
      </c>
      <c r="H282" s="7">
        <v>1028.7948927532386</v>
      </c>
      <c r="I282" s="7">
        <v>1.6675559049115848E-4</v>
      </c>
      <c r="J282" s="7" t="e">
        <v>#N/A</v>
      </c>
      <c r="K282" s="7" t="e">
        <v>#N/A</v>
      </c>
    </row>
    <row r="283" spans="2:11" x14ac:dyDescent="0.35">
      <c r="B283">
        <v>56</v>
      </c>
      <c r="C283" s="7">
        <f t="array" ref="C283:F287">LINEST('single component linest'!$S$3:INDEX('single component linest'!$S$3:$S$204,'two component linest'!B283+1),'single component linest'!$R$3:INDEX('single component linest'!$R$3:$R$204,'two component linest'!B283+1)^{1,2,3}, TRUE, TRUE)</f>
        <v>-3.0729273133585783E-2</v>
      </c>
      <c r="D283" s="7">
        <v>0.40201583449880746</v>
      </c>
      <c r="E283" s="7">
        <v>0.3549077246728275</v>
      </c>
      <c r="F283" s="7">
        <v>-0.20547413972276019</v>
      </c>
      <c r="H283" s="7">
        <f t="array" ref="H283:K287">LINEST(INDEX('single component linest'!$S$3:$S$203,'two component linest'!B283):'single component linest'!$S$203,(INDEX('single component linest'!$R$3:$R$203,'two component linest'!B283):'single component linest'!$R$203)^{1,2,3}, TRUE, TRUE)</f>
        <v>1.6259924320237804E-3</v>
      </c>
      <c r="I283" s="7">
        <v>-8.3058226849695854E-2</v>
      </c>
      <c r="J283" s="7">
        <v>2.5800120232506538</v>
      </c>
      <c r="K283" s="7">
        <v>-3.1089597976921137</v>
      </c>
    </row>
    <row r="284" spans="2:11" x14ac:dyDescent="0.35">
      <c r="C284" s="7">
        <v>1.3285148180455218E-3</v>
      </c>
      <c r="D284" s="7">
        <v>1.639309708132744E-2</v>
      </c>
      <c r="E284" s="7">
        <v>6.0108754711080278E-2</v>
      </c>
      <c r="F284" s="7">
        <v>6.7319267184177981E-2</v>
      </c>
      <c r="H284" s="7">
        <v>1.4648018805127527E-5</v>
      </c>
      <c r="I284" s="7">
        <v>4.7812411269886995E-4</v>
      </c>
      <c r="J284" s="7">
        <v>5.1174317075186326E-3</v>
      </c>
      <c r="K284" s="7">
        <v>1.793921509459338E-2</v>
      </c>
    </row>
    <row r="285" spans="2:11" x14ac:dyDescent="0.35">
      <c r="C285" s="7">
        <v>0.99952978113107949</v>
      </c>
      <c r="D285" s="7">
        <v>7.7306485242401149E-2</v>
      </c>
      <c r="E285" s="7" t="e">
        <v>#N/A</v>
      </c>
      <c r="F285" s="7" t="e">
        <v>#N/A</v>
      </c>
      <c r="H285" s="7">
        <v>0.99999985009952863</v>
      </c>
      <c r="I285" s="7">
        <v>1.0271360020668631E-3</v>
      </c>
      <c r="J285" s="7" t="e">
        <v>#N/A</v>
      </c>
      <c r="K285" s="7" t="e">
        <v>#N/A</v>
      </c>
    </row>
    <row r="286" spans="2:11" x14ac:dyDescent="0.35">
      <c r="C286" s="7">
        <v>37553.489733816088</v>
      </c>
      <c r="D286" s="7">
        <v>53</v>
      </c>
      <c r="E286" s="7" t="e">
        <v>#N/A</v>
      </c>
      <c r="F286" s="7" t="e">
        <v>#N/A</v>
      </c>
      <c r="H286" s="7">
        <v>315765025.89359128</v>
      </c>
      <c r="I286" s="7">
        <v>142</v>
      </c>
      <c r="J286" s="7" t="e">
        <v>#N/A</v>
      </c>
      <c r="K286" s="7" t="e">
        <v>#N/A</v>
      </c>
    </row>
    <row r="287" spans="2:11" x14ac:dyDescent="0.35">
      <c r="C287" s="7">
        <v>673.29193522088542</v>
      </c>
      <c r="D287" s="7">
        <v>0.31674351100828008</v>
      </c>
      <c r="E287" s="7" t="e">
        <v>#N/A</v>
      </c>
      <c r="F287" s="7" t="e">
        <v>#N/A</v>
      </c>
      <c r="H287" s="7">
        <v>999.40423272663315</v>
      </c>
      <c r="I287" s="7">
        <v>1.4981118807734961E-4</v>
      </c>
      <c r="J287" s="7" t="e">
        <v>#N/A</v>
      </c>
      <c r="K287" s="7" t="e">
        <v>#N/A</v>
      </c>
    </row>
    <row r="288" spans="2:11" x14ac:dyDescent="0.35">
      <c r="B288">
        <v>57</v>
      </c>
      <c r="C288" s="7">
        <f t="array" ref="C288:F292">LINEST('single component linest'!$S$3:INDEX('single component linest'!$S$3:$S$204,'two component linest'!B288+1),'single component linest'!$R$3:INDEX('single component linest'!$R$3:$R$204,'two component linest'!B288+1)^{1,2,3}, TRUE, TRUE)</f>
        <v>-3.006247395266614E-2</v>
      </c>
      <c r="D288" s="7">
        <v>0.39507102968793506</v>
      </c>
      <c r="E288" s="7">
        <v>0.37412882599114194</v>
      </c>
      <c r="F288" s="7">
        <v>-0.21619669063529745</v>
      </c>
      <c r="H288" s="7">
        <f t="array" ref="H288:K292">LINEST(INDEX('single component linest'!$S$3:$S$203,'two component linest'!B288):'single component linest'!$S$203,(INDEX('single component linest'!$R$3:$R$203,'two component linest'!B288):'single component linest'!$R$203)^{1,2,3}, TRUE, TRUE)</f>
        <v>1.6114388321971347E-3</v>
      </c>
      <c r="I288" s="7">
        <v>-8.2562362924064256E-2</v>
      </c>
      <c r="J288" s="7">
        <v>2.5744593245514258</v>
      </c>
      <c r="K288" s="7">
        <v>-3.0885492881048111</v>
      </c>
    </row>
    <row r="289" spans="2:11" x14ac:dyDescent="0.35">
      <c r="C289" s="7">
        <v>1.3213489026419618E-3</v>
      </c>
      <c r="D289" s="7">
        <v>1.6461290564677471E-2</v>
      </c>
      <c r="E289" s="7">
        <v>6.0964957128573714E-2</v>
      </c>
      <c r="F289" s="7">
        <v>6.8947470268473712E-2</v>
      </c>
      <c r="H289" s="7">
        <v>1.4401237706078469E-5</v>
      </c>
      <c r="I289" s="7">
        <v>4.7141477651486778E-4</v>
      </c>
      <c r="J289" s="7">
        <v>5.0621458299700437E-3</v>
      </c>
      <c r="K289" s="7">
        <v>1.7811864541854405E-2</v>
      </c>
    </row>
    <row r="290" spans="2:11" x14ac:dyDescent="0.35">
      <c r="C290" s="7">
        <v>0.99951000433404191</v>
      </c>
      <c r="D290" s="7">
        <v>7.942822342379123E-2</v>
      </c>
      <c r="E290" s="7" t="e">
        <v>#N/A</v>
      </c>
      <c r="F290" s="7" t="e">
        <v>#N/A</v>
      </c>
      <c r="H290" s="7">
        <v>0.9999998613704999</v>
      </c>
      <c r="I290" s="7">
        <v>9.7697754141647846E-4</v>
      </c>
      <c r="J290" s="7" t="e">
        <v>#N/A</v>
      </c>
      <c r="K290" s="7" t="e">
        <v>#N/A</v>
      </c>
    </row>
    <row r="291" spans="2:11" x14ac:dyDescent="0.35">
      <c r="C291" s="7">
        <v>36717.018798181613</v>
      </c>
      <c r="D291" s="7">
        <v>54</v>
      </c>
      <c r="E291" s="7" t="e">
        <v>#N/A</v>
      </c>
      <c r="F291" s="7" t="e">
        <v>#N/A</v>
      </c>
      <c r="H291" s="7">
        <v>339033131.09322482</v>
      </c>
      <c r="I291" s="7">
        <v>141</v>
      </c>
      <c r="J291" s="7" t="e">
        <v>#N/A</v>
      </c>
      <c r="K291" s="7" t="e">
        <v>#N/A</v>
      </c>
    </row>
    <row r="292" spans="2:11" x14ac:dyDescent="0.35">
      <c r="C292" s="7">
        <v>694.92568541699325</v>
      </c>
      <c r="D292" s="7">
        <v>0.3406775045180237</v>
      </c>
      <c r="E292" s="7" t="e">
        <v>#N/A</v>
      </c>
      <c r="F292" s="7" t="e">
        <v>#N/A</v>
      </c>
      <c r="H292" s="7">
        <v>970.80623281765691</v>
      </c>
      <c r="I292" s="7">
        <v>1.3458240141693838E-4</v>
      </c>
      <c r="J292" s="7" t="e">
        <v>#N/A</v>
      </c>
      <c r="K292" s="7" t="e">
        <v>#N/A</v>
      </c>
    </row>
    <row r="293" spans="2:11" x14ac:dyDescent="0.35">
      <c r="B293">
        <v>58</v>
      </c>
      <c r="C293" s="7">
        <f t="array" ref="C293:F297">LINEST('single component linest'!$S$3:INDEX('single component linest'!$S$3:$S$204,'two component linest'!B293+1),'single component linest'!$R$3:INDEX('single component linest'!$R$3:$R$204,'two component linest'!B293+1)^{1,2,3}, TRUE, TRUE)</f>
        <v>-2.9410640728757657E-2</v>
      </c>
      <c r="D293" s="7">
        <v>0.3882161374827191</v>
      </c>
      <c r="E293" s="7">
        <v>0.39330632936565424</v>
      </c>
      <c r="F293" s="7">
        <v>-0.22706692692567199</v>
      </c>
      <c r="H293" s="7">
        <f t="array" ref="H293:K297">LINEST(INDEX('single component linest'!$S$3:$S$203,'two component linest'!B293):'single component linest'!$S$203,(INDEX('single component linest'!$R$3:$R$203,'two component linest'!B293):'single component linest'!$R$203)^{1,2,3}, TRUE, TRUE)</f>
        <v>1.5971631983564358E-3</v>
      </c>
      <c r="I293" s="7">
        <v>-8.2074825214280306E-2</v>
      </c>
      <c r="J293" s="7">
        <v>2.5689851534623243</v>
      </c>
      <c r="K293" s="7">
        <v>-3.0683652466600173</v>
      </c>
    </row>
    <row r="294" spans="2:11" x14ac:dyDescent="0.35">
      <c r="C294" s="7">
        <v>1.3135204361846705E-3</v>
      </c>
      <c r="D294" s="7">
        <v>1.6518097315527072E-2</v>
      </c>
      <c r="E294" s="7">
        <v>6.1777998990770348E-2</v>
      </c>
      <c r="F294" s="7">
        <v>7.0538676374872336E-2</v>
      </c>
      <c r="H294" s="7">
        <v>1.4159508675942489E-5</v>
      </c>
      <c r="I294" s="7">
        <v>4.6481503437331251E-4</v>
      </c>
      <c r="J294" s="7">
        <v>5.0074199868111761E-3</v>
      </c>
      <c r="K294" s="7">
        <v>1.7684327831701891E-2</v>
      </c>
    </row>
    <row r="295" spans="2:11" x14ac:dyDescent="0.35">
      <c r="C295" s="7">
        <v>0.99949035846372314</v>
      </c>
      <c r="D295" s="7">
        <v>8.1519254582569353E-2</v>
      </c>
      <c r="E295" s="7" t="e">
        <v>#N/A</v>
      </c>
      <c r="F295" s="7" t="e">
        <v>#N/A</v>
      </c>
      <c r="H295" s="7">
        <v>0.99999987179404348</v>
      </c>
      <c r="I295" s="7">
        <v>9.2926726367401936E-4</v>
      </c>
      <c r="J295" s="7" t="e">
        <v>#N/A</v>
      </c>
      <c r="K295" s="7" t="e">
        <v>#N/A</v>
      </c>
    </row>
    <row r="296" spans="2:11" x14ac:dyDescent="0.35">
      <c r="C296" s="7">
        <v>35954.663426834122</v>
      </c>
      <c r="D296" s="7">
        <v>55</v>
      </c>
      <c r="E296" s="7" t="e">
        <v>#N/A</v>
      </c>
      <c r="F296" s="7" t="e">
        <v>#N/A</v>
      </c>
      <c r="H296" s="7">
        <v>363997601.40185988</v>
      </c>
      <c r="I296" s="7">
        <v>140</v>
      </c>
      <c r="J296" s="7" t="e">
        <v>#N/A</v>
      </c>
      <c r="K296" s="7" t="e">
        <v>#N/A</v>
      </c>
    </row>
    <row r="297" spans="2:11" x14ac:dyDescent="0.35">
      <c r="C297" s="7">
        <v>716.79816023550916</v>
      </c>
      <c r="D297" s="7">
        <v>0.3654963877233765</v>
      </c>
      <c r="E297" s="7" t="e">
        <v>#N/A</v>
      </c>
      <c r="F297" s="7" t="e">
        <v>#N/A</v>
      </c>
      <c r="H297" s="7">
        <v>942.97689705174525</v>
      </c>
      <c r="I297" s="7">
        <v>1.2089527062706792E-4</v>
      </c>
      <c r="J297" s="7" t="e">
        <v>#N/A</v>
      </c>
      <c r="K297" s="7" t="e">
        <v>#N/A</v>
      </c>
    </row>
    <row r="298" spans="2:11" x14ac:dyDescent="0.35">
      <c r="B298">
        <v>59</v>
      </c>
      <c r="C298" s="7">
        <f t="array" ref="C298:F302">LINEST('single component linest'!$S$3:INDEX('single component linest'!$S$3:$S$204,'two component linest'!B298+1),'single component linest'!$R$3:INDEX('single component linest'!$R$3:$R$204,'two component linest'!B298+1)^{1,2,3}, TRUE, TRUE)</f>
        <v>-2.8773559889579782E-2</v>
      </c>
      <c r="D298" s="7">
        <v>0.38145243195259848</v>
      </c>
      <c r="E298" s="7">
        <v>0.41242965865965914</v>
      </c>
      <c r="F298" s="7">
        <v>-0.23807643498592856</v>
      </c>
      <c r="H298" s="7">
        <f t="array" ref="H298:K302">LINEST(INDEX('single component linest'!$S$3:$S$203,'two component linest'!B298):'single component linest'!$S$203,(INDEX('single component linest'!$R$3:$R$203,'two component linest'!B298):'single component linest'!$R$203)^{1,2,3}, TRUE, TRUE)</f>
        <v>1.5831581282293673E-3</v>
      </c>
      <c r="I298" s="7">
        <v>-8.1595413529299485E-2</v>
      </c>
      <c r="J298" s="7">
        <v>2.5635878922331421</v>
      </c>
      <c r="K298" s="7">
        <v>-3.0484041414382221</v>
      </c>
    </row>
    <row r="299" spans="2:11" x14ac:dyDescent="0.35">
      <c r="C299" s="7">
        <v>1.3050947354762408E-3</v>
      </c>
      <c r="D299" s="7">
        <v>1.656416964989129E-2</v>
      </c>
      <c r="E299" s="7">
        <v>6.2549182449815763E-2</v>
      </c>
      <c r="F299" s="7">
        <v>7.2092906386867148E-2</v>
      </c>
      <c r="H299" s="7">
        <v>1.3922736746157142E-5</v>
      </c>
      <c r="I299" s="7">
        <v>4.5832392575909569E-4</v>
      </c>
      <c r="J299" s="7">
        <v>4.95326536309463E-3</v>
      </c>
      <c r="K299" s="7">
        <v>1.7556708649032499E-2</v>
      </c>
    </row>
    <row r="300" spans="2:11" x14ac:dyDescent="0.35">
      <c r="C300" s="7">
        <v>0.99947086713231792</v>
      </c>
      <c r="D300" s="7">
        <v>8.3579173001527104E-2</v>
      </c>
      <c r="E300" s="7" t="e">
        <v>#N/A</v>
      </c>
      <c r="F300" s="7" t="e">
        <v>#N/A</v>
      </c>
      <c r="H300" s="7">
        <v>0.99999988143430907</v>
      </c>
      <c r="I300" s="7">
        <v>8.8388255349620124E-4</v>
      </c>
      <c r="J300" s="7" t="e">
        <v>#N/A</v>
      </c>
      <c r="K300" s="7" t="e">
        <v>#N/A</v>
      </c>
    </row>
    <row r="301" spans="2:11" x14ac:dyDescent="0.35">
      <c r="C301" s="7">
        <v>35259.177154371988</v>
      </c>
      <c r="D301" s="7">
        <v>56</v>
      </c>
      <c r="E301" s="7" t="e">
        <v>#N/A</v>
      </c>
      <c r="F301" s="7" t="e">
        <v>#N/A</v>
      </c>
      <c r="H301" s="7">
        <v>390781915.96284032</v>
      </c>
      <c r="I301" s="7">
        <v>139</v>
      </c>
      <c r="J301" s="7" t="e">
        <v>#N/A</v>
      </c>
      <c r="K301" s="7" t="e">
        <v>#N/A</v>
      </c>
    </row>
    <row r="302" spans="2:11" x14ac:dyDescent="0.35">
      <c r="C302" s="7">
        <v>738.90663581402919</v>
      </c>
      <c r="D302" s="7">
        <v>0.3911867769386751</v>
      </c>
      <c r="E302" s="7" t="e">
        <v>#N/A</v>
      </c>
      <c r="F302" s="7" t="e">
        <v>#N/A</v>
      </c>
      <c r="H302" s="7">
        <v>915.8932027092352</v>
      </c>
      <c r="I302" s="7">
        <v>1.0859352320412013E-4</v>
      </c>
      <c r="J302" s="7" t="e">
        <v>#N/A</v>
      </c>
      <c r="K302" s="7" t="e">
        <v>#N/A</v>
      </c>
    </row>
    <row r="303" spans="2:11" x14ac:dyDescent="0.35">
      <c r="B303">
        <v>60</v>
      </c>
      <c r="C303" s="7">
        <f t="array" ref="C303:F307">LINEST('single component linest'!$S$3:INDEX('single component linest'!$S$3:$S$204,'two component linest'!B303+1),'single component linest'!$R$3:INDEX('single component linest'!$R$3:$R$204,'two component linest'!B303+1)^{1,2,3}, TRUE, TRUE)</f>
        <v>-2.815100142531976E-2</v>
      </c>
      <c r="D303" s="7">
        <v>0.37478090021509453</v>
      </c>
      <c r="E303" s="7">
        <v>0.43148903841559544</v>
      </c>
      <c r="F303" s="7">
        <v>-0.24921702891526554</v>
      </c>
      <c r="H303" s="7">
        <f t="array" ref="H303:K307">LINEST(INDEX('single component linest'!$S$3:$S$203,'two component linest'!B303):'single component linest'!$S$203,(INDEX('single component linest'!$R$3:$R$203,'two component linest'!B303):'single component linest'!$R$203)^{1,2,3}, TRUE, TRUE)</f>
        <v>1.5694164127389709E-3</v>
      </c>
      <c r="I303" s="7">
        <v>-8.1123931833842589E-2</v>
      </c>
      <c r="J303" s="7">
        <v>2.5582659419454665</v>
      </c>
      <c r="K303" s="7">
        <v>-3.0286624096043835</v>
      </c>
    </row>
    <row r="304" spans="2:11" x14ac:dyDescent="0.35">
      <c r="C304" s="7">
        <v>1.296132197608321E-3</v>
      </c>
      <c r="D304" s="7">
        <v>1.6600128998193714E-2</v>
      </c>
      <c r="E304" s="7">
        <v>6.3279804022823682E-2</v>
      </c>
      <c r="F304" s="7">
        <v>7.3610257589302369E-2</v>
      </c>
      <c r="H304" s="7">
        <v>1.3690823829543147E-5</v>
      </c>
      <c r="I304" s="7">
        <v>4.5194030511847829E-4</v>
      </c>
      <c r="J304" s="7">
        <v>4.8996904349582985E-3</v>
      </c>
      <c r="K304" s="7">
        <v>1.7429099542246008E-2</v>
      </c>
    </row>
    <row r="305" spans="2:11" x14ac:dyDescent="0.35">
      <c r="C305" s="7">
        <v>0.99945155204068237</v>
      </c>
      <c r="D305" s="7">
        <v>8.5607660765078683E-2</v>
      </c>
      <c r="E305" s="7" t="e">
        <v>#N/A</v>
      </c>
      <c r="F305" s="7" t="e">
        <v>#N/A</v>
      </c>
      <c r="H305" s="7">
        <v>0.999999890350592</v>
      </c>
      <c r="I305" s="7">
        <v>8.4070701236152305E-4</v>
      </c>
      <c r="J305" s="7" t="e">
        <v>#N/A</v>
      </c>
      <c r="K305" s="7" t="e">
        <v>#N/A</v>
      </c>
    </row>
    <row r="306" spans="2:11" x14ac:dyDescent="0.35">
      <c r="C306" s="7">
        <v>34624.213958973945</v>
      </c>
      <c r="D306" s="7">
        <v>57</v>
      </c>
      <c r="E306" s="7" t="e">
        <v>#N/A</v>
      </c>
      <c r="F306" s="7" t="e">
        <v>#N/A</v>
      </c>
      <c r="H306" s="7">
        <v>419518862.79842448</v>
      </c>
      <c r="I306" s="7">
        <v>138</v>
      </c>
      <c r="J306" s="7" t="e">
        <v>#N/A</v>
      </c>
      <c r="K306" s="7" t="e">
        <v>#N/A</v>
      </c>
    </row>
    <row r="307" spans="2:11" x14ac:dyDescent="0.35">
      <c r="C307" s="7">
        <v>761.24847863625678</v>
      </c>
      <c r="D307" s="7">
        <v>0.41773428015512115</v>
      </c>
      <c r="E307" s="7" t="e">
        <v>#N/A</v>
      </c>
      <c r="F307" s="7" t="e">
        <v>#N/A</v>
      </c>
      <c r="H307" s="7">
        <v>889.53304719228447</v>
      </c>
      <c r="I307" s="7">
        <v>9.7536782727469668E-5</v>
      </c>
      <c r="J307" s="7" t="e">
        <v>#N/A</v>
      </c>
      <c r="K307" s="7" t="e">
        <v>#N/A</v>
      </c>
    </row>
    <row r="308" spans="2:11" x14ac:dyDescent="0.35">
      <c r="B308">
        <v>61</v>
      </c>
      <c r="C308" s="7">
        <f t="array" ref="C308:F312">LINEST('single component linest'!$S$3:INDEX('single component linest'!$S$3:$S$204,'two component linest'!B308+1),'single component linest'!$R$3:INDEX('single component linest'!$R$3:$R$204,'two component linest'!B308+1)^{1,2,3}, TRUE, TRUE)</f>
        <v>-2.7542721923445989E-2</v>
      </c>
      <c r="D308" s="7">
        <v>0.36820227116230053</v>
      </c>
      <c r="E308" s="7">
        <v>0.45047544380692855</v>
      </c>
      <c r="F308" s="7">
        <v>-0.26048075296956874</v>
      </c>
      <c r="H308" s="7">
        <f t="array" ref="H308:K312">LINEST(INDEX('single component linest'!$S$3:$S$203,'two component linest'!B308):'single component linest'!$S$203,(INDEX('single component linest'!$R$3:$R$203,'two component linest'!B308):'single component linest'!$R$203)^{1,2,3}, TRUE, TRUE)</f>
        <v>1.5559310377843976E-3</v>
      </c>
      <c r="I308" s="7">
        <v>-8.0660188421122075E-2</v>
      </c>
      <c r="J308" s="7">
        <v>2.5530177256433118</v>
      </c>
      <c r="K308" s="7">
        <v>-3.0091364728084309</v>
      </c>
    </row>
    <row r="309" spans="2:11" x14ac:dyDescent="0.35">
      <c r="C309" s="7">
        <v>1.2866886360427662E-3</v>
      </c>
      <c r="D309" s="7">
        <v>1.6626566748766308E-2</v>
      </c>
      <c r="E309" s="7">
        <v>6.3971149585786341E-2</v>
      </c>
      <c r="F309" s="7">
        <v>7.509089502934635E-2</v>
      </c>
      <c r="H309" s="7">
        <v>1.3463669621993212E-5</v>
      </c>
      <c r="I309" s="7">
        <v>4.4566287313242193E-4</v>
      </c>
      <c r="J309" s="7">
        <v>4.8467013090659431E-3</v>
      </c>
      <c r="K309" s="7">
        <v>1.7301583055803146E-2</v>
      </c>
    </row>
    <row r="310" spans="2:11" x14ac:dyDescent="0.35">
      <c r="C310" s="7">
        <v>0.99943243306738472</v>
      </c>
      <c r="D310" s="7">
        <v>8.7604479329152302E-2</v>
      </c>
      <c r="E310" s="7" t="e">
        <v>#N/A</v>
      </c>
      <c r="F310" s="7" t="e">
        <v>#N/A</v>
      </c>
      <c r="H310" s="7">
        <v>0.99999989859768479</v>
      </c>
      <c r="I310" s="7">
        <v>7.9963017950169721E-4</v>
      </c>
      <c r="J310" s="7" t="e">
        <v>#N/A</v>
      </c>
      <c r="K310" s="7" t="e">
        <v>#N/A</v>
      </c>
    </row>
    <row r="311" spans="2:11" x14ac:dyDescent="0.35">
      <c r="C311" s="7">
        <v>34044.196837896481</v>
      </c>
      <c r="D311" s="7">
        <v>58</v>
      </c>
      <c r="E311" s="7" t="e">
        <v>#N/A</v>
      </c>
      <c r="F311" s="7" t="e">
        <v>#N/A</v>
      </c>
      <c r="H311" s="7">
        <v>450351275.8252582</v>
      </c>
      <c r="I311" s="7">
        <v>137</v>
      </c>
      <c r="J311" s="7" t="e">
        <v>#N/A</v>
      </c>
      <c r="K311" s="7" t="e">
        <v>#N/A</v>
      </c>
    </row>
    <row r="312" spans="2:11" x14ac:dyDescent="0.35">
      <c r="C312" s="7">
        <v>783.82114128742103</v>
      </c>
      <c r="D312" s="7">
        <v>0.44512359831484866</v>
      </c>
      <c r="E312" s="7" t="e">
        <v>#N/A</v>
      </c>
      <c r="F312" s="7" t="e">
        <v>#N/A</v>
      </c>
      <c r="H312" s="7">
        <v>863.87519852480852</v>
      </c>
      <c r="I312" s="7">
        <v>8.7598954083878563E-5</v>
      </c>
      <c r="J312" s="7" t="e">
        <v>#N/A</v>
      </c>
      <c r="K312" s="7" t="e">
        <v>#N/A</v>
      </c>
    </row>
    <row r="313" spans="2:11" x14ac:dyDescent="0.35">
      <c r="B313">
        <v>62</v>
      </c>
      <c r="C313" s="7">
        <f t="array" ref="C313:F317">LINEST('single component linest'!$S$3:INDEX('single component linest'!$S$3:$S$204,'two component linest'!B313+1),'single component linest'!$R$3:INDEX('single component linest'!$R$3:$R$204,'two component linest'!B313+1)^{1,2,3}, TRUE, TRUE)</f>
        <v>-2.6948467222824578E-2</v>
      </c>
      <c r="D313" s="7">
        <v>0.36171704154655332</v>
      </c>
      <c r="E313" s="7">
        <v>0.46938055351014346</v>
      </c>
      <c r="F313" s="7">
        <v>-0.27185988282854723</v>
      </c>
      <c r="H313" s="7">
        <f t="array" ref="H313:K317">LINEST(INDEX('single component linest'!$S$3:$S$203,'two component linest'!B313):'single component linest'!$S$203,(INDEX('single component linest'!$R$3:$R$203,'two component linest'!B313):'single component linest'!$R$203)^{1,2,3}, TRUE, TRUE)</f>
        <v>1.5426951845836478E-3</v>
      </c>
      <c r="I313" s="7">
        <v>-8.0203996033260422E-2</v>
      </c>
      <c r="J313" s="7">
        <v>2.5478416908519712</v>
      </c>
      <c r="K313" s="7">
        <v>-2.9898227503044255</v>
      </c>
    </row>
    <row r="314" spans="2:11" x14ac:dyDescent="0.35">
      <c r="C314" s="7">
        <v>1.2768155989809702E-3</v>
      </c>
      <c r="D314" s="7">
        <v>1.664404519010558E-2</v>
      </c>
      <c r="E314" s="7">
        <v>6.4624490211156627E-2</v>
      </c>
      <c r="F314" s="7">
        <v>7.6535043714311232E-2</v>
      </c>
      <c r="H314" s="7">
        <v>1.324117236575429E-5</v>
      </c>
      <c r="I314" s="7">
        <v>4.3949020374041783E-4</v>
      </c>
      <c r="J314" s="7">
        <v>4.7943020208297861E-3</v>
      </c>
      <c r="K314" s="7">
        <v>1.7174232739408522E-2</v>
      </c>
    </row>
    <row r="315" spans="2:11" x14ac:dyDescent="0.35">
      <c r="C315" s="7">
        <v>0.9994135283580442</v>
      </c>
      <c r="D315" s="7">
        <v>8.9569461860666374E-2</v>
      </c>
      <c r="E315" s="7" t="e">
        <v>#N/A</v>
      </c>
      <c r="F315" s="7" t="e">
        <v>#N/A</v>
      </c>
      <c r="H315" s="7">
        <v>0.99999990622621004</v>
      </c>
      <c r="I315" s="7">
        <v>7.6054725553441305E-4</v>
      </c>
      <c r="J315" s="7" t="e">
        <v>#N/A</v>
      </c>
      <c r="K315" s="7" t="e">
        <v>#N/A</v>
      </c>
    </row>
    <row r="316" spans="2:11" x14ac:dyDescent="0.35">
      <c r="C316" s="7">
        <v>33514.208221271918</v>
      </c>
      <c r="D316" s="7">
        <v>59</v>
      </c>
      <c r="E316" s="7" t="e">
        <v>#N/A</v>
      </c>
      <c r="F316" s="7" t="e">
        <v>#N/A</v>
      </c>
      <c r="H316" s="7">
        <v>483432834.33765936</v>
      </c>
      <c r="I316" s="7">
        <v>136</v>
      </c>
      <c r="J316" s="7" t="e">
        <v>#N/A</v>
      </c>
      <c r="K316" s="7" t="e">
        <v>#N/A</v>
      </c>
    </row>
    <row r="317" spans="2:11" x14ac:dyDescent="0.35">
      <c r="C317" s="7">
        <v>806.62215845006767</v>
      </c>
      <c r="D317" s="7">
        <v>0.47333862138255273</v>
      </c>
      <c r="E317" s="7" t="e">
        <v>#N/A</v>
      </c>
      <c r="F317" s="7" t="e">
        <v>#N/A</v>
      </c>
      <c r="H317" s="7">
        <v>838.89924918932707</v>
      </c>
      <c r="I317" s="7">
        <v>7.8666769394526194E-5</v>
      </c>
      <c r="J317" s="7" t="e">
        <v>#N/A</v>
      </c>
      <c r="K317" s="7" t="e">
        <v>#N/A</v>
      </c>
    </row>
    <row r="318" spans="2:11" x14ac:dyDescent="0.35">
      <c r="B318">
        <v>63</v>
      </c>
      <c r="C318" s="7">
        <f t="array" ref="C318:F322">LINEST('single component linest'!$S$3:INDEX('single component linest'!$S$3:$S$204,'two component linest'!B318+1),'single component linest'!$R$3:INDEX('single component linest'!$R$3:$R$204,'two component linest'!B318+1)^{1,2,3}, TRUE, TRUE)</f>
        <v>-2.6367974732424058E-2</v>
      </c>
      <c r="D318" s="7">
        <v>0.3553254996684303</v>
      </c>
      <c r="E318" s="7">
        <v>0.48819670535425319</v>
      </c>
      <c r="F318" s="7">
        <v>-0.28334692583108989</v>
      </c>
      <c r="H318" s="7">
        <f t="array" ref="H318:K322">LINEST(INDEX('single component linest'!$S$3:$S$203,'two component linest'!B318):'single component linest'!$S$203,(INDEX('single component linest'!$R$3:$R$203,'two component linest'!B318):'single component linest'!$R$203)^{1,2,3}, TRUE, TRUE)</f>
        <v>1.5297022288433427E-3</v>
      </c>
      <c r="I318" s="7">
        <v>-7.9755171938084596E-2</v>
      </c>
      <c r="J318" s="7">
        <v>2.5427363115769031</v>
      </c>
      <c r="K318" s="7">
        <v>-2.970717670098467</v>
      </c>
    </row>
    <row r="319" spans="2:11" x14ac:dyDescent="0.35">
      <c r="C319" s="7">
        <v>1.2665606696629422E-3</v>
      </c>
      <c r="D319" s="7">
        <v>1.6653098521053886E-2</v>
      </c>
      <c r="E319" s="7">
        <v>6.5241078729664406E-2</v>
      </c>
      <c r="F319" s="7">
        <v>7.7942981562700894E-2</v>
      </c>
      <c r="H319" s="7">
        <v>1.3023229494227289E-5</v>
      </c>
      <c r="I319" s="7">
        <v>4.3342076749141353E-4</v>
      </c>
      <c r="J319" s="7">
        <v>4.742494796661628E-3</v>
      </c>
      <c r="K319" s="7">
        <v>1.7047114048441708E-2</v>
      </c>
    </row>
    <row r="320" spans="2:11" x14ac:dyDescent="0.35">
      <c r="C320" s="7">
        <v>0.99939485441414933</v>
      </c>
      <c r="D320" s="7">
        <v>9.150250627059274E-2</v>
      </c>
      <c r="E320" s="7" t="e">
        <v>#N/A</v>
      </c>
      <c r="F320" s="7" t="e">
        <v>#N/A</v>
      </c>
      <c r="H320" s="7">
        <v>0.99999991328293059</v>
      </c>
      <c r="I320" s="7">
        <v>7.233588311430744E-4</v>
      </c>
      <c r="J320" s="7" t="e">
        <v>#N/A</v>
      </c>
      <c r="K320" s="7" t="e">
        <v>#N/A</v>
      </c>
    </row>
    <row r="321" spans="2:11" x14ac:dyDescent="0.35">
      <c r="C321" s="7">
        <v>33029.898185881328</v>
      </c>
      <c r="D321" s="7">
        <v>60</v>
      </c>
      <c r="E321" s="7" t="e">
        <v>#N/A</v>
      </c>
      <c r="F321" s="7" t="e">
        <v>#N/A</v>
      </c>
      <c r="H321" s="7">
        <v>518928930.59209365</v>
      </c>
      <c r="I321" s="7">
        <v>135</v>
      </c>
      <c r="J321" s="7" t="e">
        <v>#N/A</v>
      </c>
      <c r="K321" s="7" t="e">
        <v>#N/A</v>
      </c>
    </row>
    <row r="322" spans="2:11" x14ac:dyDescent="0.35">
      <c r="C322" s="7">
        <v>829.64914312517112</v>
      </c>
      <c r="D322" s="7">
        <v>0.50236251922799191</v>
      </c>
      <c r="E322" s="7" t="e">
        <v>#N/A</v>
      </c>
      <c r="F322" s="7" t="e">
        <v>#N/A</v>
      </c>
      <c r="H322" s="7">
        <v>814.58557303245016</v>
      </c>
      <c r="I322" s="7">
        <v>7.063847981001111E-5</v>
      </c>
      <c r="J322" s="7" t="e">
        <v>#N/A</v>
      </c>
      <c r="K322" s="7" t="e">
        <v>#N/A</v>
      </c>
    </row>
    <row r="323" spans="2:11" x14ac:dyDescent="0.35">
      <c r="B323">
        <v>64</v>
      </c>
      <c r="C323" s="7">
        <f t="array" ref="C323:F327">LINEST('single component linest'!$S$3:INDEX('single component linest'!$S$3:$S$204,'two component linest'!B323+1),'single component linest'!$R$3:INDEX('single component linest'!$R$3:$R$204,'two component linest'!B323+1)^{1,2,3}, TRUE, TRUE)</f>
        <v>-2.5800975454450755E-2</v>
      </c>
      <c r="D323" s="7">
        <v>0.34902774688764981</v>
      </c>
      <c r="E323" s="7">
        <v>0.50691685460675739</v>
      </c>
      <c r="F323" s="7">
        <v>-0.29493462031415341</v>
      </c>
      <c r="H323" s="7">
        <f t="array" ref="H323:K327">LINEST(INDEX('single component linest'!$S$3:$S$203,'two component linest'!B323):'single component linest'!$S$203,(INDEX('single component linest'!$R$3:$R$203,'two component linest'!B323):'single component linest'!$R$203)^{1,2,3}, TRUE, TRUE)</f>
        <v>1.516945738979054E-3</v>
      </c>
      <c r="I323" s="7">
        <v>-7.9313537969675441E-2</v>
      </c>
      <c r="J323" s="7">
        <v>2.5377000898612891</v>
      </c>
      <c r="K323" s="7">
        <v>-2.9518176783931889</v>
      </c>
    </row>
    <row r="324" spans="2:11" x14ac:dyDescent="0.35">
      <c r="C324" s="7">
        <v>1.2559677486435052E-3</v>
      </c>
      <c r="D324" s="7">
        <v>1.6654233904391687E-2</v>
      </c>
      <c r="E324" s="7">
        <v>6.5822146914269949E-2</v>
      </c>
      <c r="F324" s="7">
        <v>7.9315033034302401E-2</v>
      </c>
      <c r="H324" s="7">
        <v>1.2809738175178361E-5</v>
      </c>
      <c r="I324" s="7">
        <v>4.2745295171336343E-4</v>
      </c>
      <c r="J324" s="7">
        <v>4.6912802847502398E-3</v>
      </c>
      <c r="K324" s="7">
        <v>1.6920285148244271E-2</v>
      </c>
    </row>
    <row r="325" spans="2:11" x14ac:dyDescent="0.35">
      <c r="C325" s="7">
        <v>0.99937642618068934</v>
      </c>
      <c r="D325" s="7">
        <v>9.3403568873357351E-2</v>
      </c>
      <c r="E325" s="7" t="e">
        <v>#N/A</v>
      </c>
      <c r="F325" s="7" t="e">
        <v>#N/A</v>
      </c>
      <c r="H325" s="7">
        <v>0.99999991981103975</v>
      </c>
      <c r="I325" s="7">
        <v>6.8797062254417939E-4</v>
      </c>
      <c r="J325" s="7" t="e">
        <v>#N/A</v>
      </c>
      <c r="K325" s="7" t="e">
        <v>#N/A</v>
      </c>
    </row>
    <row r="326" spans="2:11" x14ac:dyDescent="0.35">
      <c r="C326" s="7">
        <v>32587.407247905219</v>
      </c>
      <c r="D326" s="7">
        <v>61</v>
      </c>
      <c r="E326" s="7" t="e">
        <v>#N/A</v>
      </c>
      <c r="F326" s="7" t="e">
        <v>#N/A</v>
      </c>
      <c r="H326" s="7">
        <v>557017611.68465376</v>
      </c>
      <c r="I326" s="7">
        <v>134</v>
      </c>
      <c r="J326" s="7" t="e">
        <v>#N/A</v>
      </c>
      <c r="K326" s="7" t="e">
        <v>#N/A</v>
      </c>
    </row>
    <row r="327" spans="2:11" x14ac:dyDescent="0.35">
      <c r="C327" s="7">
        <v>852.89978306445028</v>
      </c>
      <c r="D327" s="7">
        <v>0.53217782737508057</v>
      </c>
      <c r="E327" s="7" t="e">
        <v>#N/A</v>
      </c>
      <c r="F327" s="7" t="e">
        <v>#N/A</v>
      </c>
      <c r="H327" s="7">
        <v>790.9152849955293</v>
      </c>
      <c r="I327" s="7">
        <v>6.3422679382832655E-5</v>
      </c>
      <c r="J327" s="7" t="e">
        <v>#N/A</v>
      </c>
      <c r="K327" s="7" t="e">
        <v>#N/A</v>
      </c>
    </row>
    <row r="328" spans="2:11" x14ac:dyDescent="0.35">
      <c r="B328">
        <v>65</v>
      </c>
      <c r="C328" s="7">
        <f t="array" ref="C328:F332">LINEST('single component linest'!$S$3:INDEX('single component linest'!$S$3:$S$204,'two component linest'!B328+1),'single component linest'!$R$3:INDEX('single component linest'!$R$3:$R$204,'two component linest'!B328+1)^{1,2,3}, TRUE, TRUE)</f>
        <v>-2.524719574698454E-2</v>
      </c>
      <c r="D328" s="7">
        <v>0.3428237171569628</v>
      </c>
      <c r="E328" s="7">
        <v>0.52553453475737555</v>
      </c>
      <c r="F328" s="7">
        <v>-0.30661593417566113</v>
      </c>
      <c r="H328" s="7">
        <f t="array" ref="H328:K332">LINEST(INDEX('single component linest'!$S$3:$S$203,'two component linest'!B328):'single component linest'!$S$203,(INDEX('single component linest'!$R$3:$R$203,'two component linest'!B328):'single component linest'!$R$203)^{1,2,3}, TRUE, TRUE)</f>
        <v>1.5044194735724745E-3</v>
      </c>
      <c r="I328" s="7">
        <v>-7.8878920538882569E-2</v>
      </c>
      <c r="J328" s="7">
        <v>2.5327315569691291</v>
      </c>
      <c r="K328" s="7">
        <v>-2.9331192475592287</v>
      </c>
    </row>
    <row r="329" spans="2:11" x14ac:dyDescent="0.35">
      <c r="C329" s="7">
        <v>1.2450773183835411E-3</v>
      </c>
      <c r="D329" s="7">
        <v>1.6647932544418962E-2</v>
      </c>
      <c r="E329" s="7">
        <v>6.6368903198778237E-2</v>
      </c>
      <c r="F329" s="7">
        <v>8.0651563373326407E-2</v>
      </c>
      <c r="H329" s="7">
        <v>1.2600595766956735E-5</v>
      </c>
      <c r="I329" s="7">
        <v>4.2158507792946907E-4</v>
      </c>
      <c r="J329" s="7">
        <v>4.6406577583195949E-3</v>
      </c>
      <c r="K329" s="7">
        <v>1.6793797633483192E-2</v>
      </c>
    </row>
    <row r="330" spans="2:11" x14ac:dyDescent="0.35">
      <c r="C330" s="7">
        <v>0.99935825713207371</v>
      </c>
      <c r="D330" s="7">
        <v>9.5272658612928496E-2</v>
      </c>
      <c r="E330" s="7" t="e">
        <v>#N/A</v>
      </c>
      <c r="F330" s="7" t="e">
        <v>#N/A</v>
      </c>
      <c r="H330" s="7">
        <v>0.99999992585043185</v>
      </c>
      <c r="I330" s="7">
        <v>6.542932150154794E-4</v>
      </c>
      <c r="J330" s="7" t="e">
        <v>#N/A</v>
      </c>
      <c r="K330" s="7" t="e">
        <v>#N/A</v>
      </c>
    </row>
    <row r="331" spans="2:11" x14ac:dyDescent="0.35">
      <c r="C331" s="7">
        <v>32183.301152167049</v>
      </c>
      <c r="D331" s="7">
        <v>62</v>
      </c>
      <c r="E331" s="7" t="e">
        <v>#N/A</v>
      </c>
      <c r="F331" s="7" t="e">
        <v>#N/A</v>
      </c>
      <c r="H331" s="7">
        <v>597890602.50835097</v>
      </c>
      <c r="I331" s="7">
        <v>133</v>
      </c>
      <c r="J331" s="7" t="e">
        <v>#N/A</v>
      </c>
      <c r="K331" s="7" t="e">
        <v>#N/A</v>
      </c>
    </row>
    <row r="332" spans="2:11" x14ac:dyDescent="0.35">
      <c r="C332" s="7">
        <v>876.37183740070247</v>
      </c>
      <c r="D332" s="7">
        <v>0.56276652770888835</v>
      </c>
      <c r="E332" s="7" t="e">
        <v>#N/A</v>
      </c>
      <c r="F332" s="7" t="e">
        <v>#N/A</v>
      </c>
      <c r="H332" s="7">
        <v>767.87020344930602</v>
      </c>
      <c r="I332" s="7">
        <v>5.693724829163389E-5</v>
      </c>
      <c r="J332" s="7" t="e">
        <v>#N/A</v>
      </c>
      <c r="K332" s="7" t="e">
        <v>#N/A</v>
      </c>
    </row>
    <row r="333" spans="2:11" x14ac:dyDescent="0.35">
      <c r="B333">
        <v>66</v>
      </c>
      <c r="C333" s="7">
        <f t="array" ref="C333:F337">LINEST('single component linest'!$S$3:INDEX('single component linest'!$S$3:$S$204,'two component linest'!B333+1),'single component linest'!$R$3:INDEX('single component linest'!$R$3:$R$204,'two component linest'!B333+1)^{1,2,3}, TRUE, TRUE)</f>
        <v>-2.4706358856994154E-2</v>
      </c>
      <c r="D333" s="7">
        <v>0.3367131947603817</v>
      </c>
      <c r="E333" s="7">
        <v>0.54404382066506085</v>
      </c>
      <c r="F333" s="7">
        <v>-0.31838406276968279</v>
      </c>
      <c r="H333" s="7">
        <f t="array" ref="H333:K337">LINEST(INDEX('single component linest'!$S$3:$S$203,'two component linest'!B333):'single component linest'!$S$203,(INDEX('single component linest'!$R$3:$R$203,'two component linest'!B333):'single component linest'!$R$203)^{1,2,3}, TRUE, TRUE)</f>
        <v>1.4921173782226258E-3</v>
      </c>
      <c r="I333" s="7">
        <v>-7.8451150619092525E-2</v>
      </c>
      <c r="J333" s="7">
        <v>2.5278292742513422</v>
      </c>
      <c r="K333" s="7">
        <v>-2.9146188828333957</v>
      </c>
    </row>
    <row r="334" spans="2:11" x14ac:dyDescent="0.35">
      <c r="C334" s="7">
        <v>1.2339266906949671E-3</v>
      </c>
      <c r="D334" s="7">
        <v>1.6634650773183726E-2</v>
      </c>
      <c r="E334" s="7">
        <v>6.6882530855897404E-2</v>
      </c>
      <c r="F334" s="7">
        <v>8.1952973405591656E-2</v>
      </c>
      <c r="H334" s="7">
        <v>1.2395700200070672E-5</v>
      </c>
      <c r="I334" s="7">
        <v>4.1581541688528122E-4</v>
      </c>
      <c r="J334" s="7">
        <v>4.5906252947498852E-3</v>
      </c>
      <c r="K334" s="7">
        <v>1.6667697172232279E-2</v>
      </c>
    </row>
    <row r="335" spans="2:11" x14ac:dyDescent="0.35">
      <c r="C335" s="7">
        <v>0.9993403593559167</v>
      </c>
      <c r="D335" s="7">
        <v>9.7109831802333929E-2</v>
      </c>
      <c r="E335" s="7" t="e">
        <v>#N/A</v>
      </c>
      <c r="F335" s="7" t="e">
        <v>#N/A</v>
      </c>
      <c r="H335" s="7">
        <v>0.99999993143795229</v>
      </c>
      <c r="I335" s="7">
        <v>6.2224181536819196E-4</v>
      </c>
      <c r="J335" s="7" t="e">
        <v>#N/A</v>
      </c>
      <c r="K335" s="7" t="e">
        <v>#N/A</v>
      </c>
    </row>
    <row r="336" spans="2:11" x14ac:dyDescent="0.35">
      <c r="C336" s="7">
        <v>31814.515577098398</v>
      </c>
      <c r="D336" s="7">
        <v>63</v>
      </c>
      <c r="E336" s="7" t="e">
        <v>#N/A</v>
      </c>
      <c r="F336" s="7" t="e">
        <v>#N/A</v>
      </c>
      <c r="H336" s="7">
        <v>641754417.25776196</v>
      </c>
      <c r="I336" s="7">
        <v>132</v>
      </c>
      <c r="J336" s="7" t="e">
        <v>#N/A</v>
      </c>
      <c r="K336" s="7" t="e">
        <v>#N/A</v>
      </c>
    </row>
    <row r="337" spans="2:11" x14ac:dyDescent="0.35">
      <c r="C337" s="7">
        <v>900.06313346380432</v>
      </c>
      <c r="D337" s="7">
        <v>0.59411012425868792</v>
      </c>
      <c r="E337" s="7" t="e">
        <v>#N/A</v>
      </c>
      <c r="F337" s="7" t="e">
        <v>#N/A</v>
      </c>
      <c r="H337" s="7">
        <v>745.43281493135873</v>
      </c>
      <c r="I337" s="7">
        <v>5.1108403736636814E-5</v>
      </c>
      <c r="J337" s="7" t="e">
        <v>#N/A</v>
      </c>
      <c r="K337" s="7" t="e">
        <v>#N/A</v>
      </c>
    </row>
    <row r="338" spans="2:11" x14ac:dyDescent="0.35">
      <c r="B338">
        <v>67</v>
      </c>
      <c r="C338" s="7">
        <f t="array" ref="C338:F342">LINEST('single component linest'!$S$3:INDEX('single component linest'!$S$3:$S$204,'two component linest'!B338+1),'single component linest'!$R$3:INDEX('single component linest'!$R$3:$R$204,'two component linest'!B338+1)^{1,2,3}, TRUE, TRUE)</f>
        <v>-2.4178186250945376E-2</v>
      </c>
      <c r="D338" s="7">
        <v>0.33069583042031775</v>
      </c>
      <c r="E338" s="7">
        <v>0.56243929393734438</v>
      </c>
      <c r="F338" s="7">
        <v>-0.33023242622937499</v>
      </c>
      <c r="H338" s="7">
        <f t="array" ref="H338:K342">LINEST(INDEX('single component linest'!$S$3:$S$203,'two component linest'!B338):'single component linest'!$S$203,(INDEX('single component linest'!$R$3:$R$203,'two component linest'!B338):'single component linest'!$R$203)^{1,2,3}, TRUE, TRUE)</f>
        <v>1.480033581919264E-3</v>
      </c>
      <c r="I338" s="7">
        <v>-7.8030063711617775E-2</v>
      </c>
      <c r="J338" s="7">
        <v>2.5229918337429105</v>
      </c>
      <c r="K338" s="7">
        <v>-2.8963131279124306</v>
      </c>
    </row>
    <row r="339" spans="2:11" x14ac:dyDescent="0.35">
      <c r="C339" s="7">
        <v>1.2225502377154324E-3</v>
      </c>
      <c r="D339" s="7">
        <v>1.6614821133337933E-2</v>
      </c>
      <c r="E339" s="7">
        <v>6.7364186570028781E-2</v>
      </c>
      <c r="F339" s="7">
        <v>8.3219694837004921E-2</v>
      </c>
      <c r="H339" s="7">
        <v>1.2194950294651865E-5</v>
      </c>
      <c r="I339" s="7">
        <v>4.1014220149909411E-4</v>
      </c>
      <c r="J339" s="7">
        <v>4.5411799334811893E-3</v>
      </c>
      <c r="K339" s="7">
        <v>1.6542024083149302E-2</v>
      </c>
    </row>
    <row r="340" spans="2:11" x14ac:dyDescent="0.35">
      <c r="C340" s="7">
        <v>0.99932274363436646</v>
      </c>
      <c r="D340" s="7">
        <v>9.8915187329077392E-2</v>
      </c>
      <c r="E340" s="7" t="e">
        <v>#N/A</v>
      </c>
      <c r="F340" s="7" t="e">
        <v>#N/A</v>
      </c>
      <c r="H340" s="7">
        <v>0.99999993660763253</v>
      </c>
      <c r="I340" s="7">
        <v>5.9173601394382064E-4</v>
      </c>
      <c r="J340" s="7" t="e">
        <v>#N/A</v>
      </c>
      <c r="K340" s="7" t="e">
        <v>#N/A</v>
      </c>
    </row>
    <row r="341" spans="2:11" x14ac:dyDescent="0.35">
      <c r="C341" s="7">
        <v>31478.309070734133</v>
      </c>
      <c r="D341" s="7">
        <v>64</v>
      </c>
      <c r="E341" s="7" t="e">
        <v>#N/A</v>
      </c>
      <c r="F341" s="7" t="e">
        <v>#N/A</v>
      </c>
      <c r="H341" s="7">
        <v>688831567.6964016</v>
      </c>
      <c r="I341" s="7">
        <v>131</v>
      </c>
      <c r="J341" s="7" t="e">
        <v>#N/A</v>
      </c>
      <c r="K341" s="7" t="e">
        <v>#N/A</v>
      </c>
    </row>
    <row r="342" spans="2:11" x14ac:dyDescent="0.35">
      <c r="C342" s="7">
        <v>923.97156377085014</v>
      </c>
      <c r="D342" s="7">
        <v>0.62618971419817426</v>
      </c>
      <c r="E342" s="7" t="e">
        <v>#N/A</v>
      </c>
      <c r="F342" s="7" t="e">
        <v>#N/A</v>
      </c>
      <c r="H342" s="7">
        <v>723.5862411031037</v>
      </c>
      <c r="I342" s="7">
        <v>4.5869847835953913E-5</v>
      </c>
      <c r="J342" s="7" t="e">
        <v>#N/A</v>
      </c>
      <c r="K342" s="7" t="e">
        <v>#N/A</v>
      </c>
    </row>
    <row r="343" spans="2:11" x14ac:dyDescent="0.35">
      <c r="B343">
        <v>68</v>
      </c>
      <c r="C343" s="7">
        <f t="array" ref="C343:F347">LINEST('single component linest'!$S$3:INDEX('single component linest'!$S$3:$S$204,'two component linest'!B343+1),'single component linest'!$R$3:INDEX('single component linest'!$R$3:$R$204,'two component linest'!B343+1)^{1,2,3}, TRUE, TRUE)</f>
        <v>-2.3662398766982187E-2</v>
      </c>
      <c r="D343" s="7">
        <v>0.32477115592270922</v>
      </c>
      <c r="E343" s="7">
        <v>0.58071601041666876</v>
      </c>
      <c r="F343" s="7">
        <v>-0.34215466630376579</v>
      </c>
      <c r="H343" s="7">
        <f t="array" ref="H343:K347">LINEST(INDEX('single component linest'!$S$3:$S$203,'two component linest'!B343):'single component linest'!$S$203,(INDEX('single component linest'!$R$3:$R$203,'two component linest'!B343):'single component linest'!$R$203)^{1,2,3}, TRUE, TRUE)</f>
        <v>1.4681623930503027E-3</v>
      </c>
      <c r="I343" s="7">
        <v>-7.7615499794545115E-2</v>
      </c>
      <c r="J343" s="7">
        <v>2.5182178585336437</v>
      </c>
      <c r="K343" s="7">
        <v>-2.8781985695936085</v>
      </c>
    </row>
    <row r="344" spans="2:11" x14ac:dyDescent="0.35">
      <c r="C344" s="7">
        <v>1.2109796071738436E-3</v>
      </c>
      <c r="D344" s="7">
        <v>1.6588853448253796E-2</v>
      </c>
      <c r="E344" s="7">
        <v>6.7814999348888738E-2</v>
      </c>
      <c r="F344" s="7">
        <v>8.4452186005886401E-2</v>
      </c>
      <c r="H344" s="7">
        <v>1.1998246023163372E-5</v>
      </c>
      <c r="I344" s="7">
        <v>4.0456363801635533E-4</v>
      </c>
      <c r="J344" s="7">
        <v>4.4923178153613496E-3</v>
      </c>
      <c r="K344" s="7">
        <v>1.6416813853537958E-2</v>
      </c>
    </row>
    <row r="345" spans="2:11" x14ac:dyDescent="0.35">
      <c r="C345" s="7">
        <v>0.99930541952273089</v>
      </c>
      <c r="D345" s="7">
        <v>0.10068886228373004</v>
      </c>
      <c r="E345" s="7" t="e">
        <v>#N/A</v>
      </c>
      <c r="F345" s="7" t="e">
        <v>#N/A</v>
      </c>
      <c r="H345" s="7">
        <v>0.99999994139090453</v>
      </c>
      <c r="I345" s="7">
        <v>5.6269955649432908E-4</v>
      </c>
      <c r="J345" s="7" t="e">
        <v>#N/A</v>
      </c>
      <c r="K345" s="7" t="e">
        <v>#N/A</v>
      </c>
    </row>
    <row r="346" spans="2:11" x14ac:dyDescent="0.35">
      <c r="C346" s="7">
        <v>31172.222847552624</v>
      </c>
      <c r="D346" s="7">
        <v>65</v>
      </c>
      <c r="E346" s="7" t="e">
        <v>#N/A</v>
      </c>
      <c r="F346" s="7" t="e">
        <v>#N/A</v>
      </c>
      <c r="H346" s="7">
        <v>739361877.18796229</v>
      </c>
      <c r="I346" s="7">
        <v>130</v>
      </c>
      <c r="J346" s="7" t="e">
        <v>#N/A</v>
      </c>
      <c r="K346" s="7" t="e">
        <v>#N/A</v>
      </c>
    </row>
    <row r="347" spans="2:11" x14ac:dyDescent="0.35">
      <c r="C347" s="7">
        <v>948.0950831796431</v>
      </c>
      <c r="D347" s="7">
        <v>0.65898605421947698</v>
      </c>
      <c r="E347" s="7" t="e">
        <v>#N/A</v>
      </c>
      <c r="F347" s="7" t="e">
        <v>#N/A</v>
      </c>
      <c r="H347" s="7">
        <v>702.3142077592305</v>
      </c>
      <c r="I347" s="7">
        <v>4.1162002814258907E-5</v>
      </c>
      <c r="J347" s="7" t="e">
        <v>#N/A</v>
      </c>
      <c r="K347" s="7" t="e">
        <v>#N/A</v>
      </c>
    </row>
    <row r="348" spans="2:11" x14ac:dyDescent="0.35">
      <c r="B348">
        <v>69</v>
      </c>
      <c r="C348" s="7">
        <f t="array" ref="C348:F352">LINEST('single component linest'!$S$3:INDEX('single component linest'!$S$3:$S$204,'two component linest'!B348+1),'single component linest'!$R$3:INDEX('single component linest'!$R$3:$R$204,'two component linest'!B348+1)^{1,2,3}, TRUE, TRUE)</f>
        <v>-2.3158717609834227E-2</v>
      </c>
      <c r="D348" s="7">
        <v>0.31893859739543984</v>
      </c>
      <c r="E348" s="7">
        <v>0.59886946965281773</v>
      </c>
      <c r="F348" s="7">
        <v>-0.35414464278394764</v>
      </c>
      <c r="H348" s="7">
        <f t="array" ref="H348:K352">LINEST(INDEX('single component linest'!$S$3:$S$203,'two component linest'!B348):'single component linest'!$S$203,(INDEX('single component linest'!$R$3:$R$203,'two component linest'!B348):'single component linest'!$R$203)^{1,2,3}, TRUE, TRUE)</f>
        <v>1.4564982951327733E-3</v>
      </c>
      <c r="I348" s="7">
        <v>-7.7207303258179177E-2</v>
      </c>
      <c r="J348" s="7">
        <v>2.5135060029479694</v>
      </c>
      <c r="K348" s="7">
        <v>-2.8602718415896713</v>
      </c>
    </row>
    <row r="349" spans="2:11" x14ac:dyDescent="0.35">
      <c r="C349" s="7">
        <v>1.1992439227587778E-3</v>
      </c>
      <c r="D349" s="7">
        <v>1.6557135872211907E-2</v>
      </c>
      <c r="E349" s="7">
        <v>6.8236069725724727E-2</v>
      </c>
      <c r="F349" s="7">
        <v>8.5650928046596519E-2</v>
      </c>
      <c r="H349" s="7">
        <v>1.1805488725929055E-5</v>
      </c>
      <c r="I349" s="7">
        <v>3.9907791559571428E-4</v>
      </c>
      <c r="J349" s="7">
        <v>4.4440343055907675E-3</v>
      </c>
      <c r="K349" s="7">
        <v>1.6292097604538921E-2</v>
      </c>
    </row>
    <row r="350" spans="2:11" x14ac:dyDescent="0.35">
      <c r="C350" s="7">
        <v>0.99928839542522607</v>
      </c>
      <c r="D350" s="7">
        <v>0.10243102797338401</v>
      </c>
      <c r="E350" s="7" t="e">
        <v>#N/A</v>
      </c>
      <c r="F350" s="7" t="e">
        <v>#N/A</v>
      </c>
      <c r="H350" s="7">
        <v>0.99999994581680218</v>
      </c>
      <c r="I350" s="7">
        <v>5.3506012609180244E-4</v>
      </c>
      <c r="J350" s="7" t="e">
        <v>#N/A</v>
      </c>
      <c r="K350" s="7" t="e">
        <v>#N/A</v>
      </c>
    </row>
    <row r="351" spans="2:11" x14ac:dyDescent="0.35">
      <c r="C351" s="7">
        <v>30894.046326698066</v>
      </c>
      <c r="D351" s="7">
        <v>66</v>
      </c>
      <c r="E351" s="7" t="e">
        <v>#N/A</v>
      </c>
      <c r="F351" s="7" t="e">
        <v>#N/A</v>
      </c>
      <c r="H351" s="7">
        <v>793603910.44574153</v>
      </c>
      <c r="I351" s="7">
        <v>129</v>
      </c>
      <c r="J351" s="7" t="e">
        <v>#N/A</v>
      </c>
      <c r="K351" s="7" t="e">
        <v>#N/A</v>
      </c>
    </row>
    <row r="352" spans="2:11" x14ac:dyDescent="0.35">
      <c r="C352" s="7">
        <v>972.43170619547232</v>
      </c>
      <c r="D352" s="7">
        <v>0.69247962245115569</v>
      </c>
      <c r="E352" s="7" t="e">
        <v>#N/A</v>
      </c>
      <c r="F352" s="7" t="e">
        <v>#N/A</v>
      </c>
      <c r="H352" s="7">
        <v>681.60101573703457</v>
      </c>
      <c r="I352" s="7">
        <v>3.6931324670805441E-5</v>
      </c>
      <c r="J352" s="7" t="e">
        <v>#N/A</v>
      </c>
      <c r="K352" s="7" t="e">
        <v>#N/A</v>
      </c>
    </row>
    <row r="353" spans="2:11" x14ac:dyDescent="0.35">
      <c r="B353">
        <v>70</v>
      </c>
      <c r="C353" s="7">
        <f t="array" ref="C353:F357">LINEST('single component linest'!$S$3:INDEX('single component linest'!$S$3:$S$204,'two component linest'!B353+1),'single component linest'!$R$3:INDEX('single component linest'!$R$3:$R$204,'two component linest'!B353+1)^{1,2,3}, TRUE, TRUE)</f>
        <v>-2.2666865207110375E-2</v>
      </c>
      <c r="D353" s="7">
        <v>0.31319748736267622</v>
      </c>
      <c r="E353" s="7">
        <v>0.61689558624638763</v>
      </c>
      <c r="F353" s="7">
        <v>-0.36619642958660936</v>
      </c>
      <c r="H353" s="7">
        <f t="array" ref="H353:K357">LINEST(INDEX('single component linest'!$S$3:$S$203,'two component linest'!B353):'single component linest'!$S$203,(INDEX('single component linest'!$R$3:$R$203,'two component linest'!B353):'single component linest'!$R$203)^{1,2,3}, TRUE, TRUE)</f>
        <v>1.4450359423442537E-3</v>
      </c>
      <c r="I353" s="7">
        <v>-7.6805322829787553E-2</v>
      </c>
      <c r="J353" s="7">
        <v>2.5088549525644783</v>
      </c>
      <c r="K353" s="7">
        <v>-2.8425296276298626</v>
      </c>
    </row>
    <row r="354" spans="2:11" x14ac:dyDescent="0.35">
      <c r="C354" s="7">
        <v>1.1873699704229705E-3</v>
      </c>
      <c r="D354" s="7">
        <v>1.6520035915204546E-2</v>
      </c>
      <c r="E354" s="7">
        <v>6.8628469210327128E-2</v>
      </c>
      <c r="F354" s="7">
        <v>8.6816421426026455E-2</v>
      </c>
      <c r="H354" s="7">
        <v>1.1616581286493568E-5</v>
      </c>
      <c r="I354" s="7">
        <v>3.9368321454049434E-4</v>
      </c>
      <c r="J354" s="7">
        <v>4.3963241023275441E-3</v>
      </c>
      <c r="K354" s="7">
        <v>1.6167902509612888E-2</v>
      </c>
    </row>
    <row r="355" spans="2:11" x14ac:dyDescent="0.35">
      <c r="C355" s="7">
        <v>0.99927167866772681</v>
      </c>
      <c r="D355" s="7">
        <v>0.10414188628537699</v>
      </c>
      <c r="E355" s="7" t="e">
        <v>#N/A</v>
      </c>
      <c r="F355" s="7" t="e">
        <v>#N/A</v>
      </c>
      <c r="H355" s="7">
        <v>0.99999994991214503</v>
      </c>
      <c r="I355" s="7">
        <v>5.0874913509486202E-4</v>
      </c>
      <c r="J355" s="7" t="e">
        <v>#N/A</v>
      </c>
      <c r="K355" s="7" t="e">
        <v>#N/A</v>
      </c>
    </row>
    <row r="356" spans="2:11" x14ac:dyDescent="0.35">
      <c r="C356" s="7">
        <v>30641.787493150849</v>
      </c>
      <c r="D356" s="7">
        <v>67</v>
      </c>
      <c r="E356" s="7" t="e">
        <v>#N/A</v>
      </c>
      <c r="F356" s="7" t="e">
        <v>#N/A</v>
      </c>
      <c r="H356" s="7">
        <v>851836529.89947653</v>
      </c>
      <c r="I356" s="7">
        <v>128</v>
      </c>
      <c r="J356" s="7" t="e">
        <v>#N/A</v>
      </c>
      <c r="K356" s="7" t="e">
        <v>#N/A</v>
      </c>
    </row>
    <row r="357" spans="2:11" x14ac:dyDescent="0.35">
      <c r="C357" s="7">
        <v>996.97950442177307</v>
      </c>
      <c r="D357" s="7">
        <v>0.72665067609811829</v>
      </c>
      <c r="E357" s="7" t="e">
        <v>#N/A</v>
      </c>
      <c r="F357" s="7" t="e">
        <v>#N/A</v>
      </c>
      <c r="H357" s="7">
        <v>661.4315135861832</v>
      </c>
      <c r="I357" s="7">
        <v>3.3129687354850576E-5</v>
      </c>
      <c r="J357" s="7" t="e">
        <v>#N/A</v>
      </c>
      <c r="K357" s="7" t="e">
        <v>#N/A</v>
      </c>
    </row>
    <row r="358" spans="2:11" x14ac:dyDescent="0.35">
      <c r="B358">
        <v>71</v>
      </c>
      <c r="C358" s="7">
        <f t="array" ref="C358:F362">LINEST('single component linest'!$S$3:INDEX('single component linest'!$S$3:$S$204,'two component linest'!B358+1),'single component linest'!$R$3:INDEX('single component linest'!$R$3:$R$204,'two component linest'!B358+1)^{1,2,3}, TRUE, TRUE)</f>
        <v>-2.2186565943448928E-2</v>
      </c>
      <c r="D358" s="7">
        <v>0.30754707568639228</v>
      </c>
      <c r="E358" s="7">
        <v>0.63479066295325859</v>
      </c>
      <c r="F358" s="7">
        <v>-0.37830431055436087</v>
      </c>
      <c r="H358" s="7">
        <f t="array" ref="H358:K362">LINEST(INDEX('single component linest'!$S$3:$S$203,'two component linest'!B358):'single component linest'!$S$203,(INDEX('single component linest'!$R$3:$R$203,'two component linest'!B358):'single component linest'!$R$203)^{1,2,3}, TRUE, TRUE)</f>
        <v>1.433770154914242E-3</v>
      </c>
      <c r="I358" s="7">
        <v>-7.6409411489797907E-2</v>
      </c>
      <c r="J358" s="7">
        <v>2.504263424100182</v>
      </c>
      <c r="K358" s="7">
        <v>-2.8249686639389808</v>
      </c>
    </row>
    <row r="359" spans="2:11" x14ac:dyDescent="0.35">
      <c r="C359" s="7">
        <v>1.1753823714602484E-3</v>
      </c>
      <c r="D359" s="7">
        <v>1.6477901438323565E-2</v>
      </c>
      <c r="E359" s="7">
        <v>6.8993239952680016E-2</v>
      </c>
      <c r="F359" s="7">
        <v>8.7949182818347765E-2</v>
      </c>
      <c r="H359" s="7">
        <v>1.1431428272017265E-5</v>
      </c>
      <c r="I359" s="7">
        <v>3.8837771333312366E-4</v>
      </c>
      <c r="J359" s="7">
        <v>4.3491813324474512E-3</v>
      </c>
      <c r="K359" s="7">
        <v>1.6044252170623986E-2</v>
      </c>
    </row>
    <row r="360" spans="2:11" x14ac:dyDescent="0.35">
      <c r="C360" s="7">
        <v>0.99925527556744376</v>
      </c>
      <c r="D360" s="7">
        <v>0.10582166637012581</v>
      </c>
      <c r="E360" s="7" t="e">
        <v>#N/A</v>
      </c>
      <c r="F360" s="7" t="e">
        <v>#N/A</v>
      </c>
      <c r="H360" s="7">
        <v>0.99999995370171046</v>
      </c>
      <c r="I360" s="7">
        <v>4.8370152704612599E-4</v>
      </c>
      <c r="J360" s="7" t="e">
        <v>#N/A</v>
      </c>
      <c r="K360" s="7" t="e">
        <v>#N/A</v>
      </c>
    </row>
    <row r="361" spans="2:11" x14ac:dyDescent="0.35">
      <c r="C361" s="7">
        <v>30413.647325158854</v>
      </c>
      <c r="D361" s="7">
        <v>68</v>
      </c>
      <c r="E361" s="7" t="e">
        <v>#N/A</v>
      </c>
      <c r="F361" s="7" t="e">
        <v>#N/A</v>
      </c>
      <c r="H361" s="7">
        <v>914360590.80262113</v>
      </c>
      <c r="I361" s="7">
        <v>127</v>
      </c>
      <c r="J361" s="7" t="e">
        <v>#N/A</v>
      </c>
      <c r="K361" s="7" t="e">
        <v>#N/A</v>
      </c>
    </row>
    <row r="362" spans="2:11" x14ac:dyDescent="0.35">
      <c r="C362" s="7">
        <v>1021.736604145874</v>
      </c>
      <c r="D362" s="7">
        <v>0.7614793049878148</v>
      </c>
      <c r="E362" s="7" t="e">
        <v>#N/A</v>
      </c>
      <c r="F362" s="7" t="e">
        <v>#N/A</v>
      </c>
      <c r="H362" s="7">
        <v>641.79107187133502</v>
      </c>
      <c r="I362" s="7">
        <v>2.9713830242877779E-5</v>
      </c>
      <c r="J362" s="7" t="e">
        <v>#N/A</v>
      </c>
      <c r="K362" s="7" t="e">
        <v>#N/A</v>
      </c>
    </row>
    <row r="363" spans="2:11" x14ac:dyDescent="0.35">
      <c r="B363">
        <v>72</v>
      </c>
      <c r="C363" s="7">
        <f t="array" ref="C363:F367">LINEST('single component linest'!$S$3:INDEX('single component linest'!$S$3:$S$204,'two component linest'!B363+1),'single component linest'!$R$3:INDEX('single component linest'!$R$3:$R$204,'two component linest'!B363+1)^{1,2,3}, TRUE, TRUE)</f>
        <v>-2.1717546787067155E-2</v>
      </c>
      <c r="D363" s="7">
        <v>0.30198653949597559</v>
      </c>
      <c r="E363" s="7">
        <v>0.652551365445873</v>
      </c>
      <c r="F363" s="7">
        <v>-0.39046277502637139</v>
      </c>
      <c r="H363" s="7">
        <f t="array" ref="H363:K367">LINEST(INDEX('single component linest'!$S$3:$S$203,'two component linest'!B363):'single component linest'!$S$203,(INDEX('single component linest'!$R$3:$R$203,'two component linest'!B363):'single component linest'!$R$203)^{1,2,3}, TRUE, TRUE)</f>
        <v>1.4226959144340618E-3</v>
      </c>
      <c r="I363" s="7">
        <v>-7.6019426381571262E-2</v>
      </c>
      <c r="J363" s="7">
        <v>2.4997301651842818</v>
      </c>
      <c r="K363" s="7">
        <v>-2.8075857411871201</v>
      </c>
    </row>
    <row r="364" spans="2:11" x14ac:dyDescent="0.35">
      <c r="C364" s="7">
        <v>1.1633037431781647E-3</v>
      </c>
      <c r="D364" s="7">
        <v>1.6431061616831208E-2</v>
      </c>
      <c r="E364" s="7">
        <v>6.933139458785853E-2</v>
      </c>
      <c r="F364" s="7">
        <v>8.9049742286724298E-2</v>
      </c>
      <c r="H364" s="7">
        <v>1.1249936044479955E-5</v>
      </c>
      <c r="I364" s="7">
        <v>3.831595946530617E-4</v>
      </c>
      <c r="J364" s="7">
        <v>4.3025996362551465E-3</v>
      </c>
      <c r="K364" s="7">
        <v>1.5921166957114992E-2</v>
      </c>
    </row>
    <row r="365" spans="2:11" x14ac:dyDescent="0.35">
      <c r="C365" s="7">
        <v>0.99923919149949725</v>
      </c>
      <c r="D365" s="7">
        <v>0.10747062161483985</v>
      </c>
      <c r="E365" s="7" t="e">
        <v>#N/A</v>
      </c>
      <c r="F365" s="7" t="e">
        <v>#N/A</v>
      </c>
      <c r="H365" s="7">
        <v>0.99999995720839086</v>
      </c>
      <c r="I365" s="7">
        <v>4.5985558835272505E-4</v>
      </c>
      <c r="J365" s="7" t="e">
        <v>#N/A</v>
      </c>
      <c r="K365" s="7" t="e">
        <v>#N/A</v>
      </c>
    </row>
    <row r="366" spans="2:11" x14ac:dyDescent="0.35">
      <c r="C366" s="7">
        <v>30207.997662094156</v>
      </c>
      <c r="D366" s="7">
        <v>69</v>
      </c>
      <c r="E366" s="7" t="e">
        <v>#N/A</v>
      </c>
      <c r="F366" s="7" t="e">
        <v>#N/A</v>
      </c>
      <c r="H366" s="7">
        <v>981500788.25752771</v>
      </c>
      <c r="I366" s="7">
        <v>126</v>
      </c>
      <c r="J366" s="7" t="e">
        <v>#N/A</v>
      </c>
      <c r="K366" s="7" t="e">
        <v>#N/A</v>
      </c>
    </row>
    <row r="367" spans="2:11" x14ac:dyDescent="0.35">
      <c r="C367" s="7">
        <v>1046.7011840516438</v>
      </c>
      <c r="D367" s="7">
        <v>0.79694548120932562</v>
      </c>
      <c r="E367" s="7" t="e">
        <v>#N/A</v>
      </c>
      <c r="F367" s="7" t="e">
        <v>#N/A</v>
      </c>
      <c r="H367" s="7">
        <v>622.66555899071261</v>
      </c>
      <c r="I367" s="7">
        <v>2.6644862429543095E-5</v>
      </c>
      <c r="J367" s="7" t="e">
        <v>#N/A</v>
      </c>
      <c r="K367" s="7" t="e">
        <v>#N/A</v>
      </c>
    </row>
    <row r="368" spans="2:11" x14ac:dyDescent="0.35">
      <c r="B368">
        <v>73</v>
      </c>
      <c r="C368" s="7">
        <f t="array" ref="C368:F372">LINEST('single component linest'!$S$3:INDEX('single component linest'!$S$3:$S$204,'two component linest'!B368+1),'single component linest'!$R$3:INDEX('single component linest'!$R$3:$R$204,'two component linest'!B368+1)^{1,2,3}, TRUE, TRUE)</f>
        <v>-2.1259537821558195E-2</v>
      </c>
      <c r="D368" s="7">
        <v>0.29651499219752342</v>
      </c>
      <c r="E368" s="7">
        <v>0.67017469863202617</v>
      </c>
      <c r="F368" s="7">
        <v>-0.40266651322566993</v>
      </c>
      <c r="H368" s="7">
        <f t="array" ref="H368:K372">LINEST(INDEX('single component linest'!$S$3:$S$203,'two component linest'!B368):'single component linest'!$S$203,(INDEX('single component linest'!$R$3:$R$203,'two component linest'!B368):'single component linest'!$R$203)^{1,2,3}, TRUE, TRUE)</f>
        <v>1.4118083591224653E-3</v>
      </c>
      <c r="I368" s="7">
        <v>-7.563522871615698E-2</v>
      </c>
      <c r="J368" s="7">
        <v>2.4952539540384127</v>
      </c>
      <c r="K368" s="7">
        <v>-2.7903777059748247</v>
      </c>
    </row>
    <row r="369" spans="2:11" x14ac:dyDescent="0.35">
      <c r="C369" s="7">
        <v>1.1511548479677513E-3</v>
      </c>
      <c r="D369" s="7">
        <v>1.6379827868941342E-2</v>
      </c>
      <c r="E369" s="7">
        <v>6.9643916234977482E-2</v>
      </c>
      <c r="F369" s="7">
        <v>9.0118640743709275E-2</v>
      </c>
      <c r="H369" s="7">
        <v>1.1072012846415836E-5</v>
      </c>
      <c r="I369" s="7">
        <v>3.7802705049267901E-4</v>
      </c>
      <c r="J369" s="7">
        <v>4.2565722422478166E-3</v>
      </c>
      <c r="K369" s="7">
        <v>1.5798664311983734E-2</v>
      </c>
    </row>
    <row r="370" spans="2:11" x14ac:dyDescent="0.35">
      <c r="C370" s="7">
        <v>0.99922343096038191</v>
      </c>
      <c r="D370" s="7">
        <v>0.10908902688261139</v>
      </c>
      <c r="E370" s="7" t="e">
        <v>#N/A</v>
      </c>
      <c r="F370" s="7" t="e">
        <v>#N/A</v>
      </c>
      <c r="H370" s="7">
        <v>0.99999996045333939</v>
      </c>
      <c r="I370" s="7">
        <v>4.3715276947503068E-4</v>
      </c>
      <c r="J370" s="7" t="e">
        <v>#N/A</v>
      </c>
      <c r="K370" s="7" t="e">
        <v>#N/A</v>
      </c>
    </row>
    <row r="371" spans="2:11" x14ac:dyDescent="0.35">
      <c r="C371" s="7">
        <v>30023.361993081402</v>
      </c>
      <c r="D371" s="7">
        <v>70</v>
      </c>
      <c r="E371" s="7" t="e">
        <v>#N/A</v>
      </c>
      <c r="F371" s="7" t="e">
        <v>#N/A</v>
      </c>
      <c r="H371" s="7">
        <v>1053607670.8759531</v>
      </c>
      <c r="I371" s="7">
        <v>125</v>
      </c>
      <c r="J371" s="7" t="e">
        <v>#N/A</v>
      </c>
      <c r="K371" s="7" t="e">
        <v>#N/A</v>
      </c>
    </row>
    <row r="372" spans="2:11" x14ac:dyDescent="0.35">
      <c r="C372" s="7">
        <v>1071.8714730513486</v>
      </c>
      <c r="D372" s="7">
        <v>0.83302910503365768</v>
      </c>
      <c r="E372" s="7" t="e">
        <v>#N/A</v>
      </c>
      <c r="F372" s="7" t="e">
        <v>#N/A</v>
      </c>
      <c r="H372" s="7">
        <v>604.04131840343086</v>
      </c>
      <c r="I372" s="7">
        <v>2.3887817982461168E-5</v>
      </c>
      <c r="J372" s="7" t="e">
        <v>#N/A</v>
      </c>
      <c r="K372" s="7" t="e">
        <v>#N/A</v>
      </c>
    </row>
    <row r="373" spans="2:11" x14ac:dyDescent="0.35">
      <c r="B373">
        <v>74</v>
      </c>
      <c r="C373" s="7">
        <f t="array" ref="C373:F377">LINEST('single component linest'!$S$3:INDEX('single component linest'!$S$3:$S$204,'two component linest'!B373+1),'single component linest'!$R$3:INDEX('single component linest'!$R$3:$R$204,'two component linest'!B373+1)^{1,2,3}, TRUE, TRUE)</f>
        <v>-2.0812272694286989E-2</v>
      </c>
      <c r="D373" s="7">
        <v>0.29113149164593227</v>
      </c>
      <c r="E373" s="7">
        <v>0.68765798443743886</v>
      </c>
      <c r="F373" s="7">
        <v>-0.41491041150461694</v>
      </c>
      <c r="H373" s="7">
        <f t="array" ref="H373:K377">LINEST(INDEX('single component linest'!$S$3:$S$203,'two component linest'!B373):'single component linest'!$S$203,(INDEX('single component linest'!$R$3:$R$203,'two component linest'!B373):'single component linest'!$R$203)^{1,2,3}, TRUE, TRUE)</f>
        <v>1.4011027790863451E-3</v>
      </c>
      <c r="I373" s="7">
        <v>-7.5256683673510724E-2</v>
      </c>
      <c r="J373" s="7">
        <v>2.4908335990811477</v>
      </c>
      <c r="K373" s="7">
        <v>-2.7733414619214627</v>
      </c>
    </row>
    <row r="374" spans="2:11" x14ac:dyDescent="0.35">
      <c r="C374" s="7">
        <v>1.138954731541844E-3</v>
      </c>
      <c r="D374" s="7">
        <v>1.6324494749071477E-2</v>
      </c>
      <c r="E374" s="7">
        <v>6.9931758626564242E-2</v>
      </c>
      <c r="F374" s="7">
        <v>9.1156427664721332E-2</v>
      </c>
      <c r="H374" s="7">
        <v>1.0897568864960663E-5</v>
      </c>
      <c r="I374" s="7">
        <v>3.7297828649004365E-4</v>
      </c>
      <c r="J374" s="7">
        <v>4.2110920331138906E-3</v>
      </c>
      <c r="K374" s="7">
        <v>1.5676759027194349E-2</v>
      </c>
    </row>
    <row r="375" spans="2:11" x14ac:dyDescent="0.35">
      <c r="C375" s="7">
        <v>0.99920799762834867</v>
      </c>
      <c r="D375" s="7">
        <v>0.11067717599372934</v>
      </c>
      <c r="E375" s="7" t="e">
        <v>#N/A</v>
      </c>
      <c r="F375" s="7" t="e">
        <v>#N/A</v>
      </c>
      <c r="H375" s="7">
        <v>0.9999999634561052</v>
      </c>
      <c r="I375" s="7">
        <v>4.1553751533333167E-4</v>
      </c>
      <c r="J375" s="7" t="e">
        <v>#N/A</v>
      </c>
      <c r="K375" s="7" t="e">
        <v>#N/A</v>
      </c>
    </row>
    <row r="376" spans="2:11" x14ac:dyDescent="0.35">
      <c r="C376" s="7">
        <v>29858.398733368464</v>
      </c>
      <c r="D376" s="7">
        <v>71</v>
      </c>
      <c r="E376" s="7" t="e">
        <v>#N/A</v>
      </c>
      <c r="F376" s="7" t="e">
        <v>#N/A</v>
      </c>
      <c r="H376" s="7">
        <v>1131059837.2418857</v>
      </c>
      <c r="I376" s="7">
        <v>124</v>
      </c>
      <c r="J376" s="7" t="e">
        <v>#N/A</v>
      </c>
      <c r="K376" s="7" t="e">
        <v>#N/A</v>
      </c>
    </row>
    <row r="377" spans="2:11" x14ac:dyDescent="0.35">
      <c r="C377" s="7">
        <v>1097.2457482295833</v>
      </c>
      <c r="D377" s="7">
        <v>0.86971004730223245</v>
      </c>
      <c r="E377" s="7" t="e">
        <v>#N/A</v>
      </c>
      <c r="F377" s="7" t="e">
        <v>#N/A</v>
      </c>
      <c r="H377" s="7">
        <v>585.90514716717985</v>
      </c>
      <c r="I377" s="7">
        <v>2.141125690452546E-5</v>
      </c>
      <c r="J377" s="7" t="e">
        <v>#N/A</v>
      </c>
      <c r="K377" s="7" t="e">
        <v>#N/A</v>
      </c>
    </row>
    <row r="378" spans="2:11" x14ac:dyDescent="0.35">
      <c r="B378">
        <v>75</v>
      </c>
      <c r="C378" s="7">
        <f t="array" ref="C378:F382">LINEST('single component linest'!$S$3:INDEX('single component linest'!$S$3:$S$204,'two component linest'!B378+1),'single component linest'!$R$3:INDEX('single component linest'!$R$3:$R$204,'two component linest'!B378+1)^{1,2,3}, TRUE, TRUE)</f>
        <v>-2.0375488991418039E-2</v>
      </c>
      <c r="D378" s="7">
        <v>0.28583504755521411</v>
      </c>
      <c r="E378" s="7">
        <v>0.7049988409634913</v>
      </c>
      <c r="F378" s="7">
        <v>-0.42718954748495719</v>
      </c>
      <c r="H378" s="7">
        <f t="array" ref="H378:K382">LINEST(INDEX('single component linest'!$S$3:$S$203,'two component linest'!B378):'single component linest'!$S$203,(INDEX('single component linest'!$R$3:$R$203,'two component linest'!B378):'single component linest'!$R$203)^{1,2,3}, TRUE, TRUE)</f>
        <v>1.3905746116026768E-3</v>
      </c>
      <c r="I378" s="7">
        <v>-7.488366030121861E-2</v>
      </c>
      <c r="J378" s="7">
        <v>2.4864679384698918</v>
      </c>
      <c r="K378" s="7">
        <v>-2.7564739704086811</v>
      </c>
    </row>
    <row r="379" spans="2:11" x14ac:dyDescent="0.35">
      <c r="C379" s="7">
        <v>1.1267208510790125E-3</v>
      </c>
      <c r="D379" s="7">
        <v>1.626534080491493E-2</v>
      </c>
      <c r="E379" s="7">
        <v>7.0195846347839083E-2</v>
      </c>
      <c r="F379" s="7">
        <v>9.2163659031372996E-2</v>
      </c>
      <c r="H379" s="7">
        <v>1.0726516277478561E-5</v>
      </c>
      <c r="I379" s="7">
        <v>3.6801152558241283E-4</v>
      </c>
      <c r="J379" s="7">
        <v>4.1661516040087708E-3</v>
      </c>
      <c r="K379" s="7">
        <v>1.5555463492757899E-2</v>
      </c>
    </row>
    <row r="380" spans="2:11" x14ac:dyDescent="0.35">
      <c r="C380" s="7">
        <v>0.9991928944207511</v>
      </c>
      <c r="D380" s="7">
        <v>0.11223537942818877</v>
      </c>
      <c r="E380" s="7" t="e">
        <v>#N/A</v>
      </c>
      <c r="F380" s="7" t="e">
        <v>#N/A</v>
      </c>
      <c r="H380" s="7">
        <v>0.9999999662347564</v>
      </c>
      <c r="I380" s="7">
        <v>3.949571046086505E-4</v>
      </c>
      <c r="J380" s="7" t="e">
        <v>#N/A</v>
      </c>
      <c r="K380" s="7" t="e">
        <v>#N/A</v>
      </c>
    </row>
    <row r="381" spans="2:11" x14ac:dyDescent="0.35">
      <c r="C381" s="7">
        <v>29711.886626298496</v>
      </c>
      <c r="D381" s="7">
        <v>72</v>
      </c>
      <c r="E381" s="7" t="e">
        <v>#N/A</v>
      </c>
      <c r="F381" s="7" t="e">
        <v>#N/A</v>
      </c>
      <c r="H381" s="7">
        <v>1214266333.025821</v>
      </c>
      <c r="I381" s="7">
        <v>123</v>
      </c>
      <c r="J381" s="7" t="e">
        <v>#N/A</v>
      </c>
      <c r="K381" s="7" t="e">
        <v>#N/A</v>
      </c>
    </row>
    <row r="382" spans="2:11" x14ac:dyDescent="0.35">
      <c r="C382" s="7">
        <v>1122.8223328925772</v>
      </c>
      <c r="D382" s="7">
        <v>0.90696818846804406</v>
      </c>
      <c r="E382" s="7" t="e">
        <v>#N/A</v>
      </c>
      <c r="F382" s="7" t="e">
        <v>#N/A</v>
      </c>
      <c r="H382" s="7">
        <v>568.24427569581292</v>
      </c>
      <c r="I382" s="7">
        <v>1.9186907081144367E-5</v>
      </c>
      <c r="J382" s="7" t="e">
        <v>#N/A</v>
      </c>
      <c r="K382" s="7" t="e">
        <v>#N/A</v>
      </c>
    </row>
    <row r="383" spans="2:11" x14ac:dyDescent="0.35">
      <c r="B383">
        <v>76</v>
      </c>
      <c r="C383" s="7">
        <f t="array" ref="C383:F387">LINEST('single component linest'!$S$3:INDEX('single component linest'!$S$3:$S$204,'two component linest'!B383+1),'single component linest'!$R$3:INDEX('single component linest'!$R$3:$R$204,'two component linest'!B383+1)^{1,2,3}, TRUE, TRUE)</f>
        <v>-1.9948928548448423E-2</v>
      </c>
      <c r="D383" s="7">
        <v>0.28062462821557571</v>
      </c>
      <c r="E383" s="7">
        <v>0.72219516293629737</v>
      </c>
      <c r="F383" s="7">
        <v>-0.43949918512436881</v>
      </c>
      <c r="H383" s="7">
        <f t="array" ref="H383:K387">LINEST(INDEX('single component linest'!$S$3:$S$203,'two component linest'!B383):'single component linest'!$S$203,(INDEX('single component linest'!$R$3:$R$203,'two component linest'!B383):'single component linest'!$R$203)^{1,2,3}, TRUE, TRUE)</f>
        <v>1.3802194364475585E-3</v>
      </c>
      <c r="I383" s="7">
        <v>-7.4516031411749339E-2</v>
      </c>
      <c r="J383" s="7">
        <v>2.4821558395929504</v>
      </c>
      <c r="K383" s="7">
        <v>-2.7397722510294877</v>
      </c>
    </row>
    <row r="384" spans="2:11" x14ac:dyDescent="0.35">
      <c r="C384" s="7">
        <v>1.1144691939737204E-3</v>
      </c>
      <c r="D384" s="7">
        <v>1.6202629398159918E-2</v>
      </c>
      <c r="E384" s="7">
        <v>7.0437075168116411E-2</v>
      </c>
      <c r="F384" s="7">
        <v>9.314089548363523E-2</v>
      </c>
      <c r="H384" s="7">
        <v>1.0558769281562928E-5</v>
      </c>
      <c r="I384" s="7">
        <v>3.6312501107007547E-4</v>
      </c>
      <c r="J384" s="7">
        <v>4.1217433140155763E-3</v>
      </c>
      <c r="K384" s="7">
        <v>1.5434787921823203E-2</v>
      </c>
    </row>
    <row r="385" spans="2:11" x14ac:dyDescent="0.35">
      <c r="C385" s="7">
        <v>0.99917812354841462</v>
      </c>
      <c r="D385" s="7">
        <v>0.11376396223034332</v>
      </c>
      <c r="E385" s="7" t="e">
        <v>#N/A</v>
      </c>
      <c r="F385" s="7" t="e">
        <v>#N/A</v>
      </c>
      <c r="H385" s="7">
        <v>0.99999996880599518</v>
      </c>
      <c r="I385" s="7">
        <v>3.7536149759021214E-4</v>
      </c>
      <c r="J385" s="7" t="e">
        <v>#N/A</v>
      </c>
      <c r="K385" s="7" t="e">
        <v>#N/A</v>
      </c>
    </row>
    <row r="386" spans="2:11" x14ac:dyDescent="0.35">
      <c r="C386" s="7">
        <v>29582.711966955892</v>
      </c>
      <c r="D386" s="7">
        <v>73</v>
      </c>
      <c r="E386" s="7" t="e">
        <v>#N/A</v>
      </c>
      <c r="F386" s="7" t="e">
        <v>#N/A</v>
      </c>
      <c r="H386" s="7">
        <v>1303669268.4763024</v>
      </c>
      <c r="I386" s="7">
        <v>122</v>
      </c>
      <c r="J386" s="7" t="e">
        <v>#N/A</v>
      </c>
      <c r="K386" s="7" t="e">
        <v>#N/A</v>
      </c>
    </row>
    <row r="387" spans="2:11" x14ac:dyDescent="0.35">
      <c r="C387" s="7">
        <v>1148.5995947166136</v>
      </c>
      <c r="D387" s="7">
        <v>0.94478345447132972</v>
      </c>
      <c r="E387" s="7" t="e">
        <v>#N/A</v>
      </c>
      <c r="F387" s="7" t="e">
        <v>#N/A</v>
      </c>
      <c r="H387" s="7">
        <v>551.04634865364835</v>
      </c>
      <c r="I387" s="7">
        <v>1.7189342972526353E-5</v>
      </c>
      <c r="J387" s="7" t="e">
        <v>#N/A</v>
      </c>
      <c r="K387" s="7" t="e">
        <v>#N/A</v>
      </c>
    </row>
    <row r="388" spans="2:11" x14ac:dyDescent="0.35">
      <c r="B388">
        <v>77</v>
      </c>
      <c r="C388" s="7">
        <f t="array" ref="C388:F392">LINEST('single component linest'!$S$3:INDEX('single component linest'!$S$3:$S$204,'two component linest'!B388+1),'single component linest'!$R$3:INDEX('single component linest'!$R$3:$R$204,'two component linest'!B388+1)^{1,2,3}, TRUE, TRUE)</f>
        <v>-1.9532337704091671E-2</v>
      </c>
      <c r="D388" s="7">
        <v>0.27549916657948187</v>
      </c>
      <c r="E388" s="7">
        <v>0.73924510336818705</v>
      </c>
      <c r="F388" s="7">
        <v>-0.45183476973739367</v>
      </c>
      <c r="H388" s="7">
        <f t="array" ref="H388:K392">LINEST(INDEX('single component linest'!$S$3:$S$203,'two component linest'!B388):'single component linest'!$S$203,(INDEX('single component linest'!$R$3:$R$203,'two component linest'!B388):'single component linest'!$R$203)^{1,2,3}, TRUE, TRUE)</f>
        <v>1.370032971291347E-3</v>
      </c>
      <c r="I388" s="7">
        <v>-7.4153673479027377E-2</v>
      </c>
      <c r="J388" s="7">
        <v>2.4778961985221057</v>
      </c>
      <c r="K388" s="7">
        <v>-2.723233381785104</v>
      </c>
    </row>
    <row r="389" spans="2:11" x14ac:dyDescent="0.35">
      <c r="C389" s="7">
        <v>1.1022143878542776E-3</v>
      </c>
      <c r="D389" s="7">
        <v>1.6136609489045637E-2</v>
      </c>
      <c r="E389" s="7">
        <v>7.0656312448855285E-2</v>
      </c>
      <c r="F389" s="7">
        <v>9.4088700661748487E-2</v>
      </c>
      <c r="H389" s="7">
        <v>1.0394244111601629E-5</v>
      </c>
      <c r="I389" s="7">
        <v>3.5831700916107173E-4</v>
      </c>
      <c r="J389" s="7">
        <v>4.0778593315034597E-3</v>
      </c>
      <c r="K389" s="7">
        <v>1.5314740554079161E-2</v>
      </c>
    </row>
    <row r="390" spans="2:11" x14ac:dyDescent="0.35">
      <c r="C390" s="7">
        <v>0.9991636865671093</v>
      </c>
      <c r="D390" s="7">
        <v>0.11526326209831358</v>
      </c>
      <c r="E390" s="7" t="e">
        <v>#N/A</v>
      </c>
      <c r="F390" s="7" t="e">
        <v>#N/A</v>
      </c>
      <c r="H390" s="7">
        <v>0.99999997118526318</v>
      </c>
      <c r="I390" s="7">
        <v>3.5670319220004775E-4</v>
      </c>
      <c r="J390" s="7" t="e">
        <v>#N/A</v>
      </c>
      <c r="K390" s="7" t="e">
        <v>#N/A</v>
      </c>
    </row>
    <row r="391" spans="2:11" x14ac:dyDescent="0.35">
      <c r="C391" s="7">
        <v>29469.857391624275</v>
      </c>
      <c r="D391" s="7">
        <v>74</v>
      </c>
      <c r="E391" s="7" t="e">
        <v>#N/A</v>
      </c>
      <c r="F391" s="7" t="e">
        <v>#N/A</v>
      </c>
      <c r="H391" s="7">
        <v>1399746678.1650639</v>
      </c>
      <c r="I391" s="7">
        <v>121</v>
      </c>
      <c r="J391" s="7" t="e">
        <v>#N/A</v>
      </c>
      <c r="K391" s="7" t="e">
        <v>#N/A</v>
      </c>
    </row>
    <row r="392" spans="2:11" x14ac:dyDescent="0.35">
      <c r="C392" s="7">
        <v>1174.5759439897417</v>
      </c>
      <c r="D392" s="7">
        <v>0.98313584962629552</v>
      </c>
      <c r="E392" s="7" t="e">
        <v>#N/A</v>
      </c>
      <c r="F392" s="7" t="e">
        <v>#N/A</v>
      </c>
      <c r="H392" s="7">
        <v>534.29940690986064</v>
      </c>
      <c r="I392" s="7">
        <v>1.539569724641021E-5</v>
      </c>
      <c r="J392" s="7" t="e">
        <v>#N/A</v>
      </c>
      <c r="K392" s="7" t="e">
        <v>#N/A</v>
      </c>
    </row>
    <row r="393" spans="2:11" x14ac:dyDescent="0.35">
      <c r="B393">
        <v>78</v>
      </c>
      <c r="C393" s="7">
        <f t="array" ref="C393:F397">LINEST('single component linest'!$S$3:INDEX('single component linest'!$S$3:$S$204,'two component linest'!B393+1),'single component linest'!$R$3:INDEX('single component linest'!$R$3:$R$204,'two component linest'!B393+1)^{1,2,3}, TRUE, TRUE)</f>
        <v>-1.9125467504455262E-2</v>
      </c>
      <c r="D393" s="7">
        <v>0.2704575657732699</v>
      </c>
      <c r="E393" s="7">
        <v>0.75614705635713031</v>
      </c>
      <c r="F393" s="7">
        <v>-0.46419192299514034</v>
      </c>
      <c r="H393" s="7">
        <f t="array" ref="H393:K397">LINEST(INDEX('single component linest'!$S$3:$S$203,'two component linest'!B393):'single component linest'!$S$203,(INDEX('single component linest'!$R$3:$R$203,'two component linest'!B393):'single component linest'!$R$203)^{1,2,3}, TRUE, TRUE)</f>
        <v>1.3600110671737602E-3</v>
      </c>
      <c r="I393" s="7">
        <v>-7.3796466534948577E-2</v>
      </c>
      <c r="J393" s="7">
        <v>2.4736879394340727</v>
      </c>
      <c r="K393" s="7">
        <v>-2.7068544990638337</v>
      </c>
    </row>
    <row r="394" spans="2:11" x14ac:dyDescent="0.35">
      <c r="C394" s="7">
        <v>1.0899698024916154E-3</v>
      </c>
      <c r="D394" s="7">
        <v>1.6067516385239584E-2</v>
      </c>
      <c r="E394" s="7">
        <v>7.0854397614950604E-2</v>
      </c>
      <c r="F394" s="7">
        <v>9.5007639720537301E-2</v>
      </c>
      <c r="H394" s="7">
        <v>1.0232859044220982E-5</v>
      </c>
      <c r="I394" s="7">
        <v>3.5358581107296677E-4</v>
      </c>
      <c r="J394" s="7">
        <v>4.0344916741776263E-3</v>
      </c>
      <c r="K394" s="7">
        <v>1.5195327840046246E-2</v>
      </c>
    </row>
    <row r="395" spans="2:11" x14ac:dyDescent="0.35">
      <c r="C395" s="7">
        <v>0.99914958442621027</v>
      </c>
      <c r="D395" s="7">
        <v>0.11673362764235237</v>
      </c>
      <c r="E395" s="7" t="e">
        <v>#N/A</v>
      </c>
      <c r="F395" s="7" t="e">
        <v>#N/A</v>
      </c>
      <c r="H395" s="7">
        <v>0.99999997338683799</v>
      </c>
      <c r="I395" s="7">
        <v>3.389370878380272E-4</v>
      </c>
      <c r="J395" s="7" t="e">
        <v>#N/A</v>
      </c>
      <c r="K395" s="7" t="e">
        <v>#N/A</v>
      </c>
    </row>
    <row r="396" spans="2:11" x14ac:dyDescent="0.35">
      <c r="C396" s="7">
        <v>29372.392016928312</v>
      </c>
      <c r="D396" s="7">
        <v>75</v>
      </c>
      <c r="E396" s="7" t="e">
        <v>#N/A</v>
      </c>
      <c r="F396" s="7" t="e">
        <v>#N/A</v>
      </c>
      <c r="H396" s="7">
        <v>1503015647.0800505</v>
      </c>
      <c r="I396" s="7">
        <v>120</v>
      </c>
      <c r="J396" s="7" t="e">
        <v>#N/A</v>
      </c>
      <c r="K396" s="7" t="e">
        <v>#N/A</v>
      </c>
    </row>
    <row r="397" spans="2:11" x14ac:dyDescent="0.35">
      <c r="C397" s="7">
        <v>1200.7498319412964</v>
      </c>
      <c r="D397" s="7">
        <v>1.0220054866907531</v>
      </c>
      <c r="E397" s="7" t="e">
        <v>#N/A</v>
      </c>
      <c r="F397" s="7" t="e">
        <v>#N/A</v>
      </c>
      <c r="H397" s="7">
        <v>517.99187048235342</v>
      </c>
      <c r="I397" s="7">
        <v>1.378540194145471E-5</v>
      </c>
      <c r="J397" s="7" t="e">
        <v>#N/A</v>
      </c>
      <c r="K397" s="7" t="e">
        <v>#N/A</v>
      </c>
    </row>
    <row r="398" spans="2:11" x14ac:dyDescent="0.35">
      <c r="B398">
        <v>79</v>
      </c>
      <c r="C398" s="7">
        <f t="array" ref="C398:F402">LINEST('single component linest'!$S$3:INDEX('single component linest'!$S$3:$S$204,'two component linest'!B398+1),'single component linest'!$R$3:INDEX('single component linest'!$R$3:$R$204,'two component linest'!B398+1)^{1,2,3}, TRUE, TRUE)</f>
        <v>-1.8728073863648147E-2</v>
      </c>
      <c r="D398" s="7">
        <v>0.26549870408565768</v>
      </c>
      <c r="E398" s="7">
        <v>0.77289964095425234</v>
      </c>
      <c r="F398" s="7">
        <v>-0.47656643792535647</v>
      </c>
      <c r="H398" s="7">
        <f t="array" ref="H398:K402">LINEST(INDEX('single component linest'!$S$3:$S$203,'two component linest'!B398):'single component linest'!$S$203,(INDEX('single component linest'!$R$3:$R$203,'two component linest'!B398):'single component linest'!$R$203)^{1,2,3}, TRUE, TRUE)</f>
        <v>1.3501497040696757E-3</v>
      </c>
      <c r="I398" s="7">
        <v>-7.3444294066327034E-2</v>
      </c>
      <c r="J398" s="7">
        <v>2.4695300140076024</v>
      </c>
      <c r="K398" s="7">
        <v>-2.6906327974312174</v>
      </c>
    </row>
    <row r="399" spans="2:11" x14ac:dyDescent="0.35">
      <c r="C399" s="7">
        <v>1.0777476441835559E-3</v>
      </c>
      <c r="D399" s="7">
        <v>1.5995572455746562E-2</v>
      </c>
      <c r="E399" s="7">
        <v>7.1032142677631943E-2</v>
      </c>
      <c r="F399" s="7">
        <v>9.5898278000381698E-2</v>
      </c>
      <c r="H399" s="7">
        <v>1.007453439387938E-5</v>
      </c>
      <c r="I399" s="7">
        <v>3.4892973473304301E-4</v>
      </c>
      <c r="J399" s="7">
        <v>3.991632244235239E-3</v>
      </c>
      <c r="K399" s="7">
        <v>1.5076554607479182E-2</v>
      </c>
    </row>
    <row r="400" spans="2:11" x14ac:dyDescent="0.35">
      <c r="C400" s="7">
        <v>0.99913581751463754</v>
      </c>
      <c r="D400" s="7">
        <v>0.11817541679779212</v>
      </c>
      <c r="E400" s="7" t="e">
        <v>#N/A</v>
      </c>
      <c r="F400" s="7" t="e">
        <v>#N/A</v>
      </c>
      <c r="H400" s="7">
        <v>0.99999997542392338</v>
      </c>
      <c r="I400" s="7">
        <v>3.2202035666067241E-4</v>
      </c>
      <c r="J400" s="7" t="e">
        <v>#N/A</v>
      </c>
      <c r="K400" s="7" t="e">
        <v>#N/A</v>
      </c>
    </row>
    <row r="401" spans="2:11" x14ac:dyDescent="0.35">
      <c r="C401" s="7">
        <v>29289.462745534824</v>
      </c>
      <c r="D401" s="7">
        <v>76</v>
      </c>
      <c r="E401" s="7" t="e">
        <v>#N/A</v>
      </c>
      <c r="F401" s="7" t="e">
        <v>#N/A</v>
      </c>
      <c r="H401" s="7">
        <v>1614035729.9671867</v>
      </c>
      <c r="I401" s="7">
        <v>119</v>
      </c>
      <c r="J401" s="7" t="e">
        <v>#N/A</v>
      </c>
      <c r="K401" s="7" t="e">
        <v>#N/A</v>
      </c>
    </row>
    <row r="402" spans="2:11" x14ac:dyDescent="0.35">
      <c r="C402" s="7">
        <v>1227.1197491541297</v>
      </c>
      <c r="D402" s="7">
        <v>1.0613726142852233</v>
      </c>
      <c r="E402" s="7" t="e">
        <v>#N/A</v>
      </c>
      <c r="F402" s="7" t="e">
        <v>#N/A</v>
      </c>
      <c r="H402" s="7">
        <v>502.11252240594644</v>
      </c>
      <c r="I402" s="7">
        <v>1.2339956102360132E-5</v>
      </c>
      <c r="J402" s="7" t="e">
        <v>#N/A</v>
      </c>
      <c r="K402" s="7" t="e">
        <v>#N/A</v>
      </c>
    </row>
    <row r="403" spans="2:11" x14ac:dyDescent="0.35">
      <c r="B403">
        <v>80</v>
      </c>
      <c r="C403" s="7">
        <f t="array" ref="C403:F407">LINEST('single component linest'!$S$3:INDEX('single component linest'!$S$3:$S$204,'two component linest'!B403+1),'single component linest'!$R$3:INDEX('single component linest'!$R$3:$R$204,'two component linest'!B403+1)^{1,2,3}, TRUE, TRUE)</f>
        <v>-1.833991768625776E-2</v>
      </c>
      <c r="D403" s="7">
        <v>0.26062143947992689</v>
      </c>
      <c r="E403" s="7">
        <v>0.78950168603338711</v>
      </c>
      <c r="F403" s="7">
        <v>-0.48895427393104729</v>
      </c>
      <c r="H403" s="7">
        <f t="array" ref="H403:K407">LINEST(INDEX('single component linest'!$S$3:$S$203,'two component linest'!B403):'single component linest'!$S$203,(INDEX('single component linest'!$R$3:$R$203,'two component linest'!B403):'single component linest'!$R$203)^{1,2,3}, TRUE, TRUE)</f>
        <v>1.3404449865593942E-3</v>
      </c>
      <c r="I403" s="7">
        <v>-7.3097042912896898E-2</v>
      </c>
      <c r="J403" s="7">
        <v>2.4654214008047886</v>
      </c>
      <c r="K403" s="7">
        <v>-2.6745655292672814</v>
      </c>
    </row>
    <row r="404" spans="2:11" x14ac:dyDescent="0.35">
      <c r="C404" s="7">
        <v>1.065559043161408E-3</v>
      </c>
      <c r="D404" s="7">
        <v>1.592098781072716E-2</v>
      </c>
      <c r="E404" s="7">
        <v>7.1190332798889741E-2</v>
      </c>
      <c r="F404" s="7">
        <v>9.676117984055406E-2</v>
      </c>
      <c r="H404" s="7">
        <v>9.9191925007192133E-6</v>
      </c>
      <c r="I404" s="7">
        <v>3.4434712614809604E-4</v>
      </c>
      <c r="J404" s="7">
        <v>3.9492728593927941E-3</v>
      </c>
      <c r="K404" s="7">
        <v>1.495842421247405E-2</v>
      </c>
    </row>
    <row r="405" spans="2:11" x14ac:dyDescent="0.35">
      <c r="C405" s="7">
        <v>0.99912238570417877</v>
      </c>
      <c r="D405" s="7">
        <v>0.1195889953794293</v>
      </c>
      <c r="E405" s="7" t="e">
        <v>#N/A</v>
      </c>
      <c r="F405" s="7" t="e">
        <v>#N/A</v>
      </c>
      <c r="H405" s="7">
        <v>0.99999997730873169</v>
      </c>
      <c r="I405" s="7">
        <v>3.0591232195065069E-4</v>
      </c>
      <c r="J405" s="7" t="e">
        <v>#N/A</v>
      </c>
      <c r="K405" s="7" t="e">
        <v>#N/A</v>
      </c>
    </row>
    <row r="406" spans="2:11" x14ac:dyDescent="0.35">
      <c r="C406" s="7">
        <v>29220.286582816942</v>
      </c>
      <c r="D406" s="7">
        <v>77</v>
      </c>
      <c r="E406" s="7" t="e">
        <v>#N/A</v>
      </c>
      <c r="F406" s="7" t="e">
        <v>#N/A</v>
      </c>
      <c r="H406" s="7">
        <v>1733412693.4355185</v>
      </c>
      <c r="I406" s="7">
        <v>118</v>
      </c>
      <c r="J406" s="7" t="e">
        <v>#N/A</v>
      </c>
      <c r="K406" s="7" t="e">
        <v>#N/A</v>
      </c>
    </row>
    <row r="407" spans="2:11" x14ac:dyDescent="0.35">
      <c r="C407" s="7">
        <v>1253.6842240547737</v>
      </c>
      <c r="D407" s="7">
        <v>1.1012176418213095</v>
      </c>
      <c r="E407" s="7" t="e">
        <v>#N/A</v>
      </c>
      <c r="F407" s="7" t="e">
        <v>#N/A</v>
      </c>
      <c r="H407" s="7">
        <v>486.65049346471227</v>
      </c>
      <c r="I407" s="7">
        <v>1.1042717149106151E-5</v>
      </c>
      <c r="J407" s="7" t="e">
        <v>#N/A</v>
      </c>
      <c r="K407" s="7" t="e">
        <v>#N/A</v>
      </c>
    </row>
    <row r="408" spans="2:11" x14ac:dyDescent="0.35">
      <c r="B408">
        <v>81</v>
      </c>
      <c r="C408" s="7">
        <f t="array" ref="C408:F412">LINEST('single component linest'!$S$3:INDEX('single component linest'!$S$3:$S$204,'two component linest'!B408+1),'single component linest'!$R$3:INDEX('single component linest'!$R$3:$R$204,'two component linest'!B408+1)^{1,2,3}, TRUE, TRUE)</f>
        <v>-1.796076495650167E-2</v>
      </c>
      <c r="D408" s="7">
        <v>0.25582461367224441</v>
      </c>
      <c r="E408" s="7">
        <v>0.80595221610075907</v>
      </c>
      <c r="F408" s="7">
        <v>-0.50135155184337599</v>
      </c>
      <c r="H408" s="7">
        <f t="array" ref="H408:K412">LINEST(INDEX('single component linest'!$S$3:$S$203,'two component linest'!B408):'single component linest'!$S$203,(INDEX('single component linest'!$R$3:$R$203,'two component linest'!B408):'single component linest'!$R$203)^{1,2,3}, TRUE, TRUE)</f>
        <v>1.3308931396075736E-3</v>
      </c>
      <c r="I408" s="7">
        <v>-7.2754603166629503E-2</v>
      </c>
      <c r="J408" s="7">
        <v>2.4613611046407016</v>
      </c>
      <c r="K408" s="7">
        <v>-2.6586500042699033</v>
      </c>
    </row>
    <row r="409" spans="2:11" x14ac:dyDescent="0.35">
      <c r="C409" s="7">
        <v>1.0534141345295001E-3</v>
      </c>
      <c r="D409" s="7">
        <v>1.5843960948230484E-2</v>
      </c>
      <c r="E409" s="7">
        <v>7.1329726888688869E-2</v>
      </c>
      <c r="F409" s="7">
        <v>9.7596907521892845E-2</v>
      </c>
      <c r="H409" s="7">
        <v>9.7667577118314525E-6</v>
      </c>
      <c r="I409" s="7">
        <v>3.3983636048299333E-4</v>
      </c>
      <c r="J409" s="7">
        <v>3.9074052801984921E-3</v>
      </c>
      <c r="K409" s="7">
        <v>1.4840938676606834E-2</v>
      </c>
    </row>
    <row r="410" spans="2:11" x14ac:dyDescent="0.35">
      <c r="C410" s="7">
        <v>0.99910928839029489</v>
      </c>
      <c r="D410" s="7">
        <v>0.12097473576537951</v>
      </c>
      <c r="E410" s="7" t="e">
        <v>#N/A</v>
      </c>
      <c r="F410" s="7" t="e">
        <v>#N/A</v>
      </c>
      <c r="H410" s="7">
        <v>0.99999997905255966</v>
      </c>
      <c r="I410" s="7">
        <v>2.9057434321182006E-4</v>
      </c>
      <c r="J410" s="7" t="e">
        <v>#N/A</v>
      </c>
      <c r="K410" s="7" t="e">
        <v>#N/A</v>
      </c>
    </row>
    <row r="411" spans="2:11" x14ac:dyDescent="0.35">
      <c r="C411" s="7">
        <v>29164.143831863184</v>
      </c>
      <c r="D411" s="7">
        <v>78</v>
      </c>
      <c r="E411" s="7" t="e">
        <v>#N/A</v>
      </c>
      <c r="F411" s="7" t="e">
        <v>#N/A</v>
      </c>
      <c r="H411" s="7">
        <v>1861802613.7451975</v>
      </c>
      <c r="I411" s="7">
        <v>117</v>
      </c>
      <c r="J411" s="7" t="e">
        <v>#N/A</v>
      </c>
      <c r="K411" s="7" t="e">
        <v>#N/A</v>
      </c>
    </row>
    <row r="412" spans="2:11" x14ac:dyDescent="0.35">
      <c r="C412" s="7">
        <v>1280.4418214770606</v>
      </c>
      <c r="D412" s="7">
        <v>1.1415211620932646</v>
      </c>
      <c r="E412" s="7" t="e">
        <v>#N/A</v>
      </c>
      <c r="F412" s="7" t="e">
        <v>#N/A</v>
      </c>
      <c r="H412" s="7">
        <v>471.59524773283488</v>
      </c>
      <c r="I412" s="7">
        <v>9.8787135251587312E-6</v>
      </c>
      <c r="J412" s="7" t="e">
        <v>#N/A</v>
      </c>
      <c r="K412" s="7" t="e">
        <v>#N/A</v>
      </c>
    </row>
    <row r="413" spans="2:11" x14ac:dyDescent="0.35">
      <c r="B413">
        <v>82</v>
      </c>
      <c r="C413" s="7">
        <f t="array" ref="C413:F417">LINEST('single component linest'!$S$3:INDEX('single component linest'!$S$3:$S$204,'two component linest'!B413+1),'single component linest'!$R$3:INDEX('single component linest'!$R$3:$R$204,'two component linest'!B413+1)^{1,2,3}, TRUE, TRUE)</f>
        <v>-1.7590386798309487E-2</v>
      </c>
      <c r="D413" s="7">
        <v>0.25110705581476517</v>
      </c>
      <c r="E413" s="7">
        <v>0.82225043798681074</v>
      </c>
      <c r="F413" s="7">
        <v>-0.51375454902318385</v>
      </c>
      <c r="H413" s="7">
        <f t="array" ref="H413:K417">LINEST(INDEX('single component linest'!$S$3:$S$203,'two component linest'!B413):'single component linest'!$S$203,(INDEX('single component linest'!$R$3:$R$203,'two component linest'!B413):'single component linest'!$R$203)^{1,2,3}, TRUE, TRUE)</f>
        <v>1.3214905044523528E-3</v>
      </c>
      <c r="I413" s="7">
        <v>-7.2416868072539511E-2</v>
      </c>
      <c r="J413" s="7">
        <v>2.4573481559445196</v>
      </c>
      <c r="K413" s="7">
        <v>-2.6428835888395654</v>
      </c>
    </row>
    <row r="414" spans="2:11" x14ac:dyDescent="0.35">
      <c r="C414" s="7">
        <v>1.0413221332135848E-3</v>
      </c>
      <c r="D414" s="7">
        <v>1.5764679368939393E-2</v>
      </c>
      <c r="E414" s="7">
        <v>7.1451058227429975E-2</v>
      </c>
      <c r="F414" s="7">
        <v>9.8406020326979635E-2</v>
      </c>
      <c r="H414" s="7">
        <v>9.6171563564853199E-6</v>
      </c>
      <c r="I414" s="7">
        <v>3.3539584286677615E-4</v>
      </c>
      <c r="J414" s="7">
        <v>3.8660212338167401E-3</v>
      </c>
      <c r="K414" s="7">
        <v>1.4724098810604797E-2</v>
      </c>
    </row>
    <row r="415" spans="2:11" x14ac:dyDescent="0.35">
      <c r="C415" s="7">
        <v>0.99909652453051401</v>
      </c>
      <c r="D415" s="7">
        <v>0.1223330156994847</v>
      </c>
      <c r="E415" s="7" t="e">
        <v>#N/A</v>
      </c>
      <c r="F415" s="7" t="e">
        <v>#N/A</v>
      </c>
      <c r="H415" s="7">
        <v>0.99999998066585849</v>
      </c>
      <c r="I415" s="7">
        <v>2.7596970762434875E-4</v>
      </c>
      <c r="J415" s="7" t="e">
        <v>#N/A</v>
      </c>
      <c r="K415" s="7" t="e">
        <v>#N/A</v>
      </c>
    </row>
    <row r="416" spans="2:11" x14ac:dyDescent="0.35">
      <c r="C416" s="7">
        <v>29120.372053491283</v>
      </c>
      <c r="D416" s="7">
        <v>79</v>
      </c>
      <c r="E416" s="7" t="e">
        <v>#N/A</v>
      </c>
      <c r="F416" s="7" t="e">
        <v>#N/A</v>
      </c>
      <c r="H416" s="7">
        <v>1999916367.0087569</v>
      </c>
      <c r="I416" s="7">
        <v>116</v>
      </c>
      <c r="J416" s="7" t="e">
        <v>#N/A</v>
      </c>
      <c r="K416" s="7" t="e">
        <v>#N/A</v>
      </c>
    </row>
    <row r="417" spans="2:11" x14ac:dyDescent="0.35">
      <c r="C417" s="7">
        <v>1307.3911412950099</v>
      </c>
      <c r="D417" s="7">
        <v>1.1822639716802992</v>
      </c>
      <c r="E417" s="7" t="e">
        <v>#N/A</v>
      </c>
      <c r="F417" s="7" t="e">
        <v>#N/A</v>
      </c>
      <c r="H417" s="7">
        <v>456.93656887253809</v>
      </c>
      <c r="I417" s="7">
        <v>8.8344764250471495E-6</v>
      </c>
      <c r="J417" s="7" t="e">
        <v>#N/A</v>
      </c>
      <c r="K417" s="7" t="e">
        <v>#N/A</v>
      </c>
    </row>
    <row r="418" spans="2:11" x14ac:dyDescent="0.35">
      <c r="B418">
        <v>83</v>
      </c>
      <c r="C418" s="7">
        <f t="array" ref="C418:F422">LINEST('single component linest'!$S$3:INDEX('single component linest'!$S$3:$S$204,'two component linest'!B418+1),'single component linest'!$R$3:INDEX('single component linest'!$R$3:$R$204,'two component linest'!B418+1)^{1,2,3}, TRUE, TRUE)</f>
        <v>-1.7228559510101906E-2</v>
      </c>
      <c r="D418" s="7">
        <v>0.24646758581872033</v>
      </c>
      <c r="E418" s="7">
        <v>0.83839572836532295</v>
      </c>
      <c r="F418" s="7">
        <v>-0.52615969452226619</v>
      </c>
      <c r="H418" s="7">
        <f t="array" ref="H418:K422">LINEST(INDEX('single component linest'!$S$3:$S$203,'two component linest'!B418):'single component linest'!$S$203,(INDEX('single component linest'!$R$3:$R$203,'two component linest'!B418):'single component linest'!$R$203)^{1,2,3}, TRUE, TRUE)</f>
        <v>1.3122335346156403E-3</v>
      </c>
      <c r="I418" s="7">
        <v>-7.2083733931490632E-2</v>
      </c>
      <c r="J418" s="7">
        <v>2.4533816101193793</v>
      </c>
      <c r="K418" s="7">
        <v>-2.6272637053769929</v>
      </c>
    </row>
    <row r="419" spans="2:11" x14ac:dyDescent="0.35">
      <c r="C419" s="7">
        <v>1.0292914033608899E-3</v>
      </c>
      <c r="D419" s="7">
        <v>1.5683320160087357E-2</v>
      </c>
      <c r="E419" s="7">
        <v>7.1555035107146406E-2</v>
      </c>
      <c r="F419" s="7">
        <v>9.9189073707058026E-2</v>
      </c>
      <c r="H419" s="7">
        <v>9.4703167172944153E-6</v>
      </c>
      <c r="I419" s="7">
        <v>3.3102400899489567E-4</v>
      </c>
      <c r="J419" s="7">
        <v>3.825112435051156E-3</v>
      </c>
      <c r="K419" s="7">
        <v>1.4607904327284092E-2</v>
      </c>
    </row>
    <row r="420" spans="2:11" x14ac:dyDescent="0.35">
      <c r="C420" s="7">
        <v>0.99908409268051868</v>
      </c>
      <c r="D420" s="7">
        <v>0.12366421720228882</v>
      </c>
      <c r="E420" s="7" t="e">
        <v>#N/A</v>
      </c>
      <c r="F420" s="7" t="e">
        <v>#N/A</v>
      </c>
      <c r="H420" s="7">
        <v>0.99999998215829899</v>
      </c>
      <c r="I420" s="7">
        <v>2.6206352755313138E-4</v>
      </c>
      <c r="J420" s="7" t="e">
        <v>#N/A</v>
      </c>
      <c r="K420" s="7" t="e">
        <v>#N/A</v>
      </c>
    </row>
    <row r="421" spans="2:11" x14ac:dyDescent="0.35">
      <c r="C421" s="7">
        <v>29088.360694148552</v>
      </c>
      <c r="D421" s="7">
        <v>80</v>
      </c>
      <c r="E421" s="7" t="e">
        <v>#N/A</v>
      </c>
      <c r="F421" s="7" t="e">
        <v>#N/A</v>
      </c>
      <c r="H421" s="7">
        <v>2148524552.0400186</v>
      </c>
      <c r="I421" s="7">
        <v>115</v>
      </c>
      <c r="J421" s="7" t="e">
        <v>#N/A</v>
      </c>
      <c r="K421" s="7" t="e">
        <v>#N/A</v>
      </c>
    </row>
    <row r="422" spans="2:11" x14ac:dyDescent="0.35">
      <c r="C422" s="7">
        <v>1334.5308171210754</v>
      </c>
      <c r="D422" s="7">
        <v>1.2234270893003891</v>
      </c>
      <c r="E422" s="7" t="e">
        <v>#N/A</v>
      </c>
      <c r="F422" s="7" t="e">
        <v>#N/A</v>
      </c>
      <c r="H422" s="7">
        <v>442.66454714142935</v>
      </c>
      <c r="I422" s="7">
        <v>7.8978886344629461E-6</v>
      </c>
      <c r="J422" s="7" t="e">
        <v>#N/A</v>
      </c>
      <c r="K422" s="7" t="e">
        <v>#N/A</v>
      </c>
    </row>
    <row r="423" spans="2:11" x14ac:dyDescent="0.35">
      <c r="B423">
        <v>84</v>
      </c>
      <c r="C423" s="7">
        <f t="array" ref="C423:F427">LINEST('single component linest'!$S$3:INDEX('single component linest'!$S$3:$S$204,'two component linest'!B423+1),'single component linest'!$R$3:INDEX('single component linest'!$R$3:$R$204,'two component linest'!B423+1)^{1,2,3}, TRUE, TRUE)</f>
        <v>-1.6875064577598593E-2</v>
      </c>
      <c r="D423" s="7">
        <v>0.24190501734949335</v>
      </c>
      <c r="E423" s="7">
        <v>0.8543876220486919</v>
      </c>
      <c r="F423" s="7">
        <v>-0.53856356431454877</v>
      </c>
      <c r="H423" s="7">
        <f t="array" ref="H423:K427">LINEST(INDEX('single component linest'!$S$3:$S$203,'two component linest'!B423):'single component linest'!$S$203,(INDEX('single component linest'!$R$3:$R$203,'two component linest'!B423):'single component linest'!$R$203)^{1,2,3}, TRUE, TRUE)</f>
        <v>1.3031187920326216E-3</v>
      </c>
      <c r="I423" s="7">
        <v>-7.1755100005030728E-2</v>
      </c>
      <c r="J423" s="7">
        <v>2.449460546902257</v>
      </c>
      <c r="K423" s="7">
        <v>-2.6117878315016529</v>
      </c>
    </row>
    <row r="424" spans="2:11" x14ac:dyDescent="0.35">
      <c r="C424" s="7">
        <v>1.0173295226030619E-3</v>
      </c>
      <c r="D424" s="7">
        <v>1.5600050549741023E-2</v>
      </c>
      <c r="E424" s="7">
        <v>7.1642341485809904E-2</v>
      </c>
      <c r="F424" s="7">
        <v>9.9946618545890681E-2</v>
      </c>
      <c r="H424" s="7">
        <v>9.3261689975239439E-6</v>
      </c>
      <c r="I424" s="7">
        <v>3.2671932553536066E-4</v>
      </c>
      <c r="J424" s="7">
        <v>3.7846706046827734E-3</v>
      </c>
      <c r="K424" s="7">
        <v>1.4492353943910664E-2</v>
      </c>
    </row>
    <row r="425" spans="2:11" x14ac:dyDescent="0.35">
      <c r="C425" s="7">
        <v>0.99907199102803623</v>
      </c>
      <c r="D425" s="7">
        <v>0.12496872558145032</v>
      </c>
      <c r="E425" s="7" t="e">
        <v>#N/A</v>
      </c>
      <c r="F425" s="7" t="e">
        <v>#N/A</v>
      </c>
      <c r="H425" s="7">
        <v>0.99999998353883035</v>
      </c>
      <c r="I425" s="7">
        <v>2.4882264376327391E-4</v>
      </c>
      <c r="J425" s="7" t="e">
        <v>#N/A</v>
      </c>
      <c r="K425" s="7" t="e">
        <v>#N/A</v>
      </c>
    </row>
    <row r="426" spans="2:11" x14ac:dyDescent="0.35">
      <c r="C426" s="7">
        <v>29067.54629826055</v>
      </c>
      <c r="D426" s="7">
        <v>81</v>
      </c>
      <c r="E426" s="7" t="e">
        <v>#N/A</v>
      </c>
      <c r="F426" s="7" t="e">
        <v>#N/A</v>
      </c>
      <c r="H426" s="7">
        <v>2308462891.1367688</v>
      </c>
      <c r="I426" s="7">
        <v>114</v>
      </c>
      <c r="J426" s="7" t="e">
        <v>#N/A</v>
      </c>
      <c r="K426" s="7" t="e">
        <v>#N/A</v>
      </c>
    </row>
    <row r="427" spans="2:11" x14ac:dyDescent="0.35">
      <c r="C427" s="7">
        <v>1361.8595150660694</v>
      </c>
      <c r="D427" s="7">
        <v>1.2649917722495987</v>
      </c>
      <c r="E427" s="7" t="e">
        <v>#N/A</v>
      </c>
      <c r="F427" s="7" t="e">
        <v>#N/A</v>
      </c>
      <c r="H427" s="7">
        <v>428.76956706509378</v>
      </c>
      <c r="I427" s="7">
        <v>7.0580487176253429E-6</v>
      </c>
      <c r="J427" s="7" t="e">
        <v>#N/A</v>
      </c>
      <c r="K427" s="7" t="e">
        <v>#N/A</v>
      </c>
    </row>
    <row r="428" spans="2:11" x14ac:dyDescent="0.35">
      <c r="B428">
        <v>85</v>
      </c>
      <c r="C428" s="7">
        <f t="array" ref="C428:F432">LINEST('single component linest'!$S$3:INDEX('single component linest'!$S$3:$S$204,'two component linest'!B428+1),'single component linest'!$R$3:INDEX('single component linest'!$R$3:$R$204,'two component linest'!B428+1)^{1,2,3}, TRUE, TRUE)</f>
        <v>-1.6529688667603112E-2</v>
      </c>
      <c r="D428" s="7">
        <v>0.23741816052285372</v>
      </c>
      <c r="E428" s="7">
        <v>0.870225801011134</v>
      </c>
      <c r="F428" s="7">
        <v>-0.55096287660539023</v>
      </c>
      <c r="H428" s="7">
        <f t="array" ref="H428:K432">LINEST(INDEX('single component linest'!$S$3:$S$203,'two component linest'!B428):'single component linest'!$S$203,(INDEX('single component linest'!$R$3:$R$203,'two component linest'!B428):'single component linest'!$R$203)^{1,2,3}, TRUE, TRUE)</f>
        <v>1.2941429432947414E-3</v>
      </c>
      <c r="I428" s="7">
        <v>-7.1430868422172861E-2</v>
      </c>
      <c r="J428" s="7">
        <v>2.4455840697240703</v>
      </c>
      <c r="K428" s="7">
        <v>-2.5964534991948431</v>
      </c>
    </row>
    <row r="429" spans="2:11" x14ac:dyDescent="0.35">
      <c r="C429" s="7">
        <v>1.0054433415639349E-3</v>
      </c>
      <c r="D429" s="7">
        <v>1.5515028432666033E-2</v>
      </c>
      <c r="E429" s="7">
        <v>7.1713637649921114E-2</v>
      </c>
      <c r="F429" s="7">
        <v>0.1006792005116033</v>
      </c>
      <c r="H429" s="7">
        <v>9.1846452847543926E-6</v>
      </c>
      <c r="I429" s="7">
        <v>3.2248029034698397E-4</v>
      </c>
      <c r="J429" s="7">
        <v>3.7446874852059254E-3</v>
      </c>
      <c r="K429" s="7">
        <v>1.4377445474168913E-2</v>
      </c>
    </row>
    <row r="430" spans="2:11" x14ac:dyDescent="0.35">
      <c r="C430" s="7">
        <v>0.99906021742462947</v>
      </c>
      <c r="D430" s="7">
        <v>0.12624692853326505</v>
      </c>
      <c r="E430" s="7" t="e">
        <v>#N/A</v>
      </c>
      <c r="F430" s="7" t="e">
        <v>#N/A</v>
      </c>
      <c r="H430" s="7">
        <v>0.99999998481573538</v>
      </c>
      <c r="I430" s="7">
        <v>2.3621553401863778E-4</v>
      </c>
      <c r="J430" s="7" t="e">
        <v>#N/A</v>
      </c>
      <c r="K430" s="7" t="e">
        <v>#N/A</v>
      </c>
    </row>
    <row r="431" spans="2:11" x14ac:dyDescent="0.35">
      <c r="C431" s="7">
        <v>29057.408233148813</v>
      </c>
      <c r="D431" s="7">
        <v>82</v>
      </c>
      <c r="E431" s="7" t="e">
        <v>#N/A</v>
      </c>
      <c r="F431" s="7" t="e">
        <v>#N/A</v>
      </c>
      <c r="H431" s="7">
        <v>2480638159.2583699</v>
      </c>
      <c r="I431" s="7">
        <v>113</v>
      </c>
      <c r="J431" s="7" t="e">
        <v>#N/A</v>
      </c>
      <c r="K431" s="7" t="e">
        <v>#N/A</v>
      </c>
    </row>
    <row r="432" spans="2:11" x14ac:dyDescent="0.35">
      <c r="C432" s="7">
        <v>1389.3759325573301</v>
      </c>
      <c r="D432" s="7">
        <v>1.3069395310548331</v>
      </c>
      <c r="E432" s="7" t="e">
        <v>#N/A</v>
      </c>
      <c r="F432" s="7" t="e">
        <v>#N/A</v>
      </c>
      <c r="H432" s="7">
        <v>415.2422957339852</v>
      </c>
      <c r="I432" s="7">
        <v>6.3051489718232557E-6</v>
      </c>
      <c r="J432" s="7" t="e">
        <v>#N/A</v>
      </c>
      <c r="K432" s="7" t="e">
        <v>#N/A</v>
      </c>
    </row>
    <row r="433" spans="2:11" x14ac:dyDescent="0.35">
      <c r="B433">
        <v>86</v>
      </c>
      <c r="C433" s="7">
        <f t="array" ref="C433:F437">LINEST('single component linest'!$S$3:INDEX('single component linest'!$S$3:$S$204,'two component linest'!B433+1),'single component linest'!$R$3:INDEX('single component linest'!$R$3:$R$204,'two component linest'!B433+1)^{1,2,3}, TRUE, TRUE)</f>
        <v>-1.6192223605370506E-2</v>
      </c>
      <c r="D433" s="7">
        <v>0.23300582432886685</v>
      </c>
      <c r="E433" s="7">
        <v>0.88591008409493555</v>
      </c>
      <c r="F433" s="7">
        <v>-0.56335448722653769</v>
      </c>
      <c r="H433" s="7">
        <f t="array" ref="H433:K437">LINEST(INDEX('single component linest'!$S$3:$S$203,'two component linest'!B433):'single component linest'!$S$203,(INDEX('single component linest'!$R$3:$R$203,'two component linest'!B433):'single component linest'!$R$203)^{1,2,3}, TRUE, TRUE)</f>
        <v>1.2853027560244216E-3</v>
      </c>
      <c r="I433" s="7">
        <v>-7.1110944088867908E-2</v>
      </c>
      <c r="J433" s="7">
        <v>2.4417513050798569</v>
      </c>
      <c r="K433" s="7">
        <v>-2.5812582939097037</v>
      </c>
    </row>
    <row r="434" spans="2:11" x14ac:dyDescent="0.35">
      <c r="C434" s="7">
        <v>9.9363903896641402E-4</v>
      </c>
      <c r="D434" s="7">
        <v>1.54284028689995E-2</v>
      </c>
      <c r="E434" s="7">
        <v>7.176956088126428E-2</v>
      </c>
      <c r="F434" s="7">
        <v>0.1013873594884442</v>
      </c>
      <c r="H434" s="7">
        <v>9.0456795133604398E-6</v>
      </c>
      <c r="I434" s="7">
        <v>3.1830543259681835E-4</v>
      </c>
      <c r="J434" s="7">
        <v>3.7051548549637816E-3</v>
      </c>
      <c r="K434" s="7">
        <v>1.4263175913474891E-2</v>
      </c>
    </row>
    <row r="435" spans="2:11" x14ac:dyDescent="0.35">
      <c r="C435" s="7">
        <v>0.99904876941549803</v>
      </c>
      <c r="D435" s="7">
        <v>0.12749921532767533</v>
      </c>
      <c r="E435" s="7" t="e">
        <v>#N/A</v>
      </c>
      <c r="F435" s="7" t="e">
        <v>#N/A</v>
      </c>
      <c r="H435" s="7">
        <v>0.9999999859966815</v>
      </c>
      <c r="I435" s="7">
        <v>2.2421222681332948E-4</v>
      </c>
      <c r="J435" s="7" t="e">
        <v>#N/A</v>
      </c>
      <c r="K435" s="7" t="e">
        <v>#N/A</v>
      </c>
    </row>
    <row r="436" spans="2:11" x14ac:dyDescent="0.35">
      <c r="C436" s="7">
        <v>29057.464864455971</v>
      </c>
      <c r="D436" s="7">
        <v>83</v>
      </c>
      <c r="E436" s="7" t="e">
        <v>#N/A</v>
      </c>
      <c r="F436" s="7" t="e">
        <v>#N/A</v>
      </c>
      <c r="H436" s="7">
        <v>2666034696.6002402</v>
      </c>
      <c r="I436" s="7">
        <v>112</v>
      </c>
      <c r="J436" s="7" t="e">
        <v>#N/A</v>
      </c>
      <c r="K436" s="7" t="e">
        <v>#N/A</v>
      </c>
    </row>
    <row r="437" spans="2:11" x14ac:dyDescent="0.35">
      <c r="C437" s="7">
        <v>1417.0787972119047</v>
      </c>
      <c r="D437" s="7">
        <v>1.3492521424613526</v>
      </c>
      <c r="E437" s="7" t="e">
        <v>#N/A</v>
      </c>
      <c r="F437" s="7" t="e">
        <v>#N/A</v>
      </c>
      <c r="H437" s="7">
        <v>402.07367168656896</v>
      </c>
      <c r="I437" s="7">
        <v>5.6303657370902929E-6</v>
      </c>
      <c r="J437" s="7" t="e">
        <v>#N/A</v>
      </c>
      <c r="K437" s="7" t="e">
        <v>#N/A</v>
      </c>
    </row>
    <row r="438" spans="2:11" x14ac:dyDescent="0.35">
      <c r="B438">
        <v>87</v>
      </c>
      <c r="C438" s="7">
        <f t="array" ref="C438:F442">LINEST('single component linest'!$S$3:INDEX('single component linest'!$S$3:$S$204,'two component linest'!B438+1),'single component linest'!$R$3:INDEX('single component linest'!$R$3:$R$204,'two component linest'!B438+1)^{1,2,3}, TRUE, TRUE)</f>
        <v>-1.5862466337868253E-2</v>
      </c>
      <c r="D438" s="7">
        <v>0.22866681880774778</v>
      </c>
      <c r="E438" s="7">
        <v>0.90144041735697467</v>
      </c>
      <c r="F438" s="7">
        <v>-0.57573538512130717</v>
      </c>
      <c r="H438" s="7">
        <f t="array" ref="H438:K442">LINEST(INDEX('single component linest'!$S$3:$S$203,'two component linest'!B438):'single component linest'!$S$203,(INDEX('single component linest'!$R$3:$R$203,'two component linest'!B438):'single component linest'!$R$203)^{1,2,3}, TRUE, TRUE)</f>
        <v>1.276595095360142E-3</v>
      </c>
      <c r="I438" s="7">
        <v>-7.0795234599508858E-2</v>
      </c>
      <c r="J438" s="7">
        <v>2.4379614019021512</v>
      </c>
      <c r="K438" s="7">
        <v>-2.5661998536232371</v>
      </c>
    </row>
    <row r="439" spans="2:11" x14ac:dyDescent="0.35">
      <c r="C439" s="7">
        <v>9.8192217266625747E-4</v>
      </c>
      <c r="D439" s="7">
        <v>1.5340314556935424E-2</v>
      </c>
      <c r="E439" s="7">
        <v>7.1810726124258276E-2</v>
      </c>
      <c r="F439" s="7">
        <v>0.10207162908097028</v>
      </c>
      <c r="H439" s="7">
        <v>8.909207424051924E-6</v>
      </c>
      <c r="I439" s="7">
        <v>3.1419331271674838E-4</v>
      </c>
      <c r="J439" s="7">
        <v>3.6660645399870734E-3</v>
      </c>
      <c r="K439" s="7">
        <v>1.4149541514889334E-2</v>
      </c>
    </row>
    <row r="440" spans="2:11" x14ac:dyDescent="0.35">
      <c r="C440" s="7">
        <v>0.99903764426738584</v>
      </c>
      <c r="D440" s="7">
        <v>0.12872597606975916</v>
      </c>
      <c r="E440" s="7" t="e">
        <v>#N/A</v>
      </c>
      <c r="F440" s="7" t="e">
        <v>#N/A</v>
      </c>
      <c r="H440" s="7">
        <v>0.9999999870887667</v>
      </c>
      <c r="I440" s="7">
        <v>2.127842198890662E-4</v>
      </c>
      <c r="J440" s="7" t="e">
        <v>#N/A</v>
      </c>
      <c r="K440" s="7" t="e">
        <v>#N/A</v>
      </c>
    </row>
    <row r="441" spans="2:11" x14ac:dyDescent="0.35">
      <c r="C441" s="7">
        <v>29067.270128376138</v>
      </c>
      <c r="D441" s="7">
        <v>84</v>
      </c>
      <c r="E441" s="7" t="e">
        <v>#N/A</v>
      </c>
      <c r="F441" s="7" t="e">
        <v>#N/A</v>
      </c>
      <c r="H441" s="7">
        <v>2865721567.8672419</v>
      </c>
      <c r="I441" s="7">
        <v>111</v>
      </c>
      <c r="J441" s="7" t="e">
        <v>#N/A</v>
      </c>
      <c r="K441" s="7" t="e">
        <v>#N/A</v>
      </c>
    </row>
    <row r="442" spans="2:11" x14ac:dyDescent="0.35">
      <c r="C442" s="7">
        <v>1444.9668657617237</v>
      </c>
      <c r="D442" s="7">
        <v>1.3919116608694253</v>
      </c>
      <c r="E442" s="7" t="e">
        <v>#N/A</v>
      </c>
      <c r="F442" s="7" t="e">
        <v>#N/A</v>
      </c>
      <c r="H442" s="7">
        <v>389.25489434340261</v>
      </c>
      <c r="I442" s="7">
        <v>5.0257607899516315E-6</v>
      </c>
      <c r="J442" s="7" t="e">
        <v>#N/A</v>
      </c>
      <c r="K442" s="7" t="e">
        <v>#N/A</v>
      </c>
    </row>
    <row r="443" spans="2:11" x14ac:dyDescent="0.35">
      <c r="B443">
        <v>88</v>
      </c>
      <c r="C443" s="7">
        <f t="array" ref="C443:F447">LINEST('single component linest'!$S$3:INDEX('single component linest'!$S$3:$S$204,'two component linest'!B443+1),'single component linest'!$R$3:INDEX('single component linest'!$R$3:$R$204,'two component linest'!B443+1)^{1,2,3}, TRUE, TRUE)</f>
        <v>-1.5540218884963482E-2</v>
      </c>
      <c r="D443" s="7">
        <v>0.22439995699963666</v>
      </c>
      <c r="E443" s="7">
        <v>0.9168168650162839</v>
      </c>
      <c r="F443" s="7">
        <v>-0.58810268792606646</v>
      </c>
      <c r="H443" s="7">
        <f t="array" ref="H443:K447">LINEST(INDEX('single component linest'!$S$3:$S$203,'two component linest'!B443):'single component linest'!$S$203,(INDEX('single component linest'!$R$3:$R$203,'two component linest'!B443):'single component linest'!$R$203)^{1,2,3}, TRUE, TRUE)</f>
        <v>1.2680169205623757E-3</v>
      </c>
      <c r="I443" s="7">
        <v>-7.048365015093648E-2</v>
      </c>
      <c r="J443" s="7">
        <v>2.4342135309441648</v>
      </c>
      <c r="K443" s="7">
        <v>-2.5512758678598586</v>
      </c>
    </row>
    <row r="444" spans="2:11" x14ac:dyDescent="0.35">
      <c r="C444" s="7">
        <v>9.7029772691707846E-4</v>
      </c>
      <c r="D444" s="7">
        <v>1.5250896280625864E-2</v>
      </c>
      <c r="E444" s="7">
        <v>7.1837726650924319E-2</v>
      </c>
      <c r="F444" s="7">
        <v>0.10273253618399433</v>
      </c>
      <c r="H444" s="7">
        <v>8.775166522341199E-6</v>
      </c>
      <c r="I444" s="7">
        <v>3.1014252226584197E-4</v>
      </c>
      <c r="J444" s="7">
        <v>3.627408424306683E-3</v>
      </c>
      <c r="K444" s="7">
        <v>1.4036537858511423E-2</v>
      </c>
    </row>
    <row r="445" spans="2:11" x14ac:dyDescent="0.35">
      <c r="C445" s="7">
        <v>0.99902683899469558</v>
      </c>
      <c r="D445" s="7">
        <v>0.12992760103135209</v>
      </c>
      <c r="E445" s="7" t="e">
        <v>#N/A</v>
      </c>
      <c r="F445" s="7" t="e">
        <v>#N/A</v>
      </c>
      <c r="H445" s="7">
        <v>0.99999998809856305</v>
      </c>
      <c r="I445" s="7">
        <v>2.0190440330621065E-4</v>
      </c>
      <c r="J445" s="7" t="e">
        <v>#N/A</v>
      </c>
      <c r="K445" s="7" t="e">
        <v>#N/A</v>
      </c>
    </row>
    <row r="446" spans="2:11" x14ac:dyDescent="0.35">
      <c r="C446" s="7">
        <v>29086.410454072724</v>
      </c>
      <c r="D446" s="7">
        <v>85</v>
      </c>
      <c r="E446" s="7" t="e">
        <v>#N/A</v>
      </c>
      <c r="F446" s="7" t="e">
        <v>#N/A</v>
      </c>
      <c r="H446" s="7">
        <v>3080860437.0558829</v>
      </c>
      <c r="I446" s="7">
        <v>110</v>
      </c>
      <c r="J446" s="7" t="e">
        <v>#N/A</v>
      </c>
      <c r="K446" s="7" t="e">
        <v>#N/A</v>
      </c>
    </row>
    <row r="447" spans="2:11" x14ac:dyDescent="0.35">
      <c r="C447" s="7">
        <v>1473.0389230279397</v>
      </c>
      <c r="D447" s="7">
        <v>1.4349004283297875</v>
      </c>
      <c r="E447" s="7" t="e">
        <v>#N/A</v>
      </c>
      <c r="F447" s="7" t="e">
        <v>#N/A</v>
      </c>
      <c r="H447" s="7">
        <v>376.77741395928768</v>
      </c>
      <c r="I447" s="7">
        <v>4.4841926881880667E-6</v>
      </c>
      <c r="J447" s="7" t="e">
        <v>#N/A</v>
      </c>
      <c r="K447" s="7" t="e">
        <v>#N/A</v>
      </c>
    </row>
    <row r="448" spans="2:11" x14ac:dyDescent="0.35">
      <c r="B448">
        <v>89</v>
      </c>
      <c r="C448" s="7">
        <f t="array" ref="C448:F452">LINEST('single component linest'!$S$3:INDEX('single component linest'!$S$3:$S$204,'two component linest'!B448+1),'single component linest'!$R$3:INDEX('single component linest'!$R$3:$R$204,'two component linest'!B448+1)^{1,2,3}, TRUE, TRUE)</f>
        <v>-1.5225288280339993E-2</v>
      </c>
      <c r="D448" s="7">
        <v>0.22020405668842827</v>
      </c>
      <c r="E448" s="7">
        <v>0.93203960096516547</v>
      </c>
      <c r="F448" s="7">
        <v>-0.60045363765044701</v>
      </c>
      <c r="H448" s="7">
        <f t="array" ref="H448:K452">LINEST(INDEX('single component linest'!$S$3:$S$203,'two component linest'!B448):'single component linest'!$S$203,(INDEX('single component linest'!$R$3:$R$203,'two component linest'!B448):'single component linest'!$R$203)^{1,2,3}, TRUE, TRUE)</f>
        <v>1.2595652817404262E-3</v>
      </c>
      <c r="I448" s="7">
        <v>-7.0176103459043293E-2</v>
      </c>
      <c r="J448" s="7">
        <v>2.4305068841748994</v>
      </c>
      <c r="K448" s="7">
        <v>-2.5364840766977608</v>
      </c>
    </row>
    <row r="449" spans="2:11" x14ac:dyDescent="0.35">
      <c r="C449" s="7">
        <v>9.5877015614758007E-4</v>
      </c>
      <c r="D449" s="7">
        <v>1.5160273334464233E-2</v>
      </c>
      <c r="E449" s="7">
        <v>7.1851134720903959E-2</v>
      </c>
      <c r="F449" s="7">
        <v>0.10337060061209008</v>
      </c>
      <c r="H449" s="7">
        <v>8.6434960364407451E-6</v>
      </c>
      <c r="I449" s="7">
        <v>3.0615168371792625E-4</v>
      </c>
      <c r="J449" s="7">
        <v>3.5891784589721669E-3</v>
      </c>
      <c r="K449" s="7">
        <v>1.3924159915205783E-2</v>
      </c>
    </row>
    <row r="450" spans="2:11" x14ac:dyDescent="0.35">
      <c r="C450" s="7">
        <v>0.99901635038390335</v>
      </c>
      <c r="D450" s="7">
        <v>0.13110448004689304</v>
      </c>
      <c r="E450" s="7" t="e">
        <v>#N/A</v>
      </c>
      <c r="F450" s="7" t="e">
        <v>#N/A</v>
      </c>
      <c r="H450" s="7">
        <v>0.99999998903215603</v>
      </c>
      <c r="I450" s="7">
        <v>1.9154698681002363E-4</v>
      </c>
      <c r="J450" s="7" t="e">
        <v>#N/A</v>
      </c>
      <c r="K450" s="7" t="e">
        <v>#N/A</v>
      </c>
    </row>
    <row r="451" spans="2:11" x14ac:dyDescent="0.35">
      <c r="C451" s="7">
        <v>29114.50199579421</v>
      </c>
      <c r="D451" s="7">
        <v>86</v>
      </c>
      <c r="E451" s="7" t="e">
        <v>#N/A</v>
      </c>
      <c r="F451" s="7" t="e">
        <v>#N/A</v>
      </c>
      <c r="H451" s="7">
        <v>3312714235.0612822</v>
      </c>
      <c r="I451" s="7">
        <v>109</v>
      </c>
      <c r="J451" s="7" t="e">
        <v>#N/A</v>
      </c>
      <c r="K451" s="7" t="e">
        <v>#N/A</v>
      </c>
    </row>
    <row r="452" spans="2:11" x14ac:dyDescent="0.35">
      <c r="C452" s="7">
        <v>1501.2937809417469</v>
      </c>
      <c r="D452" s="7">
        <v>1.478201083199491</v>
      </c>
      <c r="E452" s="7" t="e">
        <v>#N/A</v>
      </c>
      <c r="F452" s="7" t="e">
        <v>#N/A</v>
      </c>
      <c r="H452" s="7">
        <v>364.63292206293011</v>
      </c>
      <c r="I452" s="7">
        <v>3.99923704900393E-6</v>
      </c>
      <c r="J452" s="7" t="e">
        <v>#N/A</v>
      </c>
      <c r="K452" s="7" t="e">
        <v>#N/A</v>
      </c>
    </row>
    <row r="453" spans="2:11" x14ac:dyDescent="0.35">
      <c r="B453">
        <v>90</v>
      </c>
      <c r="C453" s="7">
        <f t="array" ref="C453:F457">LINEST('single component linest'!$S$3:INDEX('single component linest'!$S$3:$S$204,'two component linest'!B453+1),'single component linest'!$R$3:INDEX('single component linest'!$R$3:$R$204,'two component linest'!B453+1)^{1,2,3}, TRUE, TRUE)</f>
        <v>-1.4917486503736366E-2</v>
      </c>
      <c r="D453" s="7">
        <v>0.216077941958011</v>
      </c>
      <c r="E453" s="7">
        <v>0.94710890080896348</v>
      </c>
      <c r="F453" s="7">
        <v>-0.61278559645979946</v>
      </c>
      <c r="H453" s="7">
        <f t="array" ref="H453:K457">LINEST(INDEX('single component linest'!$S$3:$S$203,'two component linest'!B453):'single component linest'!$S$203,(INDEX('single component linest'!$R$3:$R$203,'two component linest'!B453):'single component linest'!$R$203)^{1,2,3}, TRUE, TRUE)</f>
        <v>1.2512373166873407E-3</v>
      </c>
      <c r="I453" s="7">
        <v>-6.9872509677596603E-2</v>
      </c>
      <c r="J453" s="7">
        <v>2.4268406741824586</v>
      </c>
      <c r="K453" s="7">
        <v>-2.5218222697456527</v>
      </c>
    </row>
    <row r="454" spans="2:11" x14ac:dyDescent="0.35">
      <c r="C454" s="7">
        <v>9.4734342551149367E-4</v>
      </c>
      <c r="D454" s="7">
        <v>1.5068563924894831E-2</v>
      </c>
      <c r="E454" s="7">
        <v>7.1851502234385578E-2</v>
      </c>
      <c r="F454" s="7">
        <v>0.10398633478308088</v>
      </c>
      <c r="H454" s="7">
        <v>8.5141368737808879E-6</v>
      </c>
      <c r="I454" s="7">
        <v>3.022194501473461E-4</v>
      </c>
      <c r="J454" s="7">
        <v>3.5513666694642629E-3</v>
      </c>
      <c r="K454" s="7">
        <v>1.3812402103412551E-2</v>
      </c>
    </row>
    <row r="455" spans="2:11" x14ac:dyDescent="0.35">
      <c r="C455" s="7">
        <v>0.99900617501636713</v>
      </c>
      <c r="D455" s="7">
        <v>0.13225700196819204</v>
      </c>
      <c r="E455" s="7" t="e">
        <v>#N/A</v>
      </c>
      <c r="F455" s="7" t="e">
        <v>#N/A</v>
      </c>
      <c r="H455" s="7">
        <v>0.99999998989518135</v>
      </c>
      <c r="I455" s="7">
        <v>1.8168743122183578E-4</v>
      </c>
      <c r="J455" s="7" t="e">
        <v>#N/A</v>
      </c>
      <c r="K455" s="7" t="e">
        <v>#N/A</v>
      </c>
    </row>
    <row r="456" spans="2:11" x14ac:dyDescent="0.35">
      <c r="C456" s="7">
        <v>29151.188139357873</v>
      </c>
      <c r="D456" s="7">
        <v>87</v>
      </c>
      <c r="E456" s="7" t="e">
        <v>#N/A</v>
      </c>
      <c r="F456" s="7" t="e">
        <v>#N/A</v>
      </c>
      <c r="H456" s="7">
        <v>3562656707.3872151</v>
      </c>
      <c r="I456" s="7">
        <v>108</v>
      </c>
      <c r="J456" s="7" t="e">
        <v>#N/A</v>
      </c>
      <c r="K456" s="7" t="e">
        <v>#N/A</v>
      </c>
    </row>
    <row r="457" spans="2:11" x14ac:dyDescent="0.35">
      <c r="C457" s="7">
        <v>1529.7302776092097</v>
      </c>
      <c r="D457" s="7">
        <v>1.5217965675564491</v>
      </c>
      <c r="E457" s="7" t="e">
        <v>#N/A</v>
      </c>
      <c r="F457" s="7" t="e">
        <v>#N/A</v>
      </c>
      <c r="H457" s="7">
        <v>352.8133423556331</v>
      </c>
      <c r="I457" s="7">
        <v>3.565114847710845E-6</v>
      </c>
      <c r="J457" s="7" t="e">
        <v>#N/A</v>
      </c>
      <c r="K457" s="7" t="e">
        <v>#N/A</v>
      </c>
    </row>
    <row r="458" spans="2:11" x14ac:dyDescent="0.35">
      <c r="B458">
        <v>91</v>
      </c>
      <c r="C458" s="7">
        <f t="array" ref="C458:F462">LINEST('single component linest'!$S$3:INDEX('single component linest'!$S$3:$S$204,'two component linest'!B458+1),'single component linest'!$R$3:INDEX('single component linest'!$R$3:$R$204,'two component linest'!B458+1)^{1,2,3}, TRUE, TRUE)</f>
        <v>-1.4616630405905082E-2</v>
      </c>
      <c r="D458" s="7">
        <v>0.21202044457757946</v>
      </c>
      <c r="E458" s="7">
        <v>0.96202513440198323</v>
      </c>
      <c r="F458" s="7">
        <v>-0.62509604256185636</v>
      </c>
      <c r="H458" s="7">
        <f t="array" ref="H458:K462">LINEST(INDEX('single component linest'!$S$3:$S$203,'two component linest'!B458):'single component linest'!$S$203,(INDEX('single component linest'!$R$3:$R$203,'two component linest'!B458):'single component linest'!$R$203)^{1,2,3}, TRUE, TRUE)</f>
        <v>1.243030247831457E-3</v>
      </c>
      <c r="I458" s="7">
        <v>-6.9572786319679766E-2</v>
      </c>
      <c r="J458" s="7">
        <v>2.4232141335913293</v>
      </c>
      <c r="K458" s="7">
        <v>-2.5072882851158993</v>
      </c>
    </row>
    <row r="459" spans="2:11" x14ac:dyDescent="0.35">
      <c r="C459" s="7">
        <v>9.3602104845084955E-4</v>
      </c>
      <c r="D459" s="7">
        <v>1.4975879550853733E-2</v>
      </c>
      <c r="E459" s="7">
        <v>7.1839361376135377E-2</v>
      </c>
      <c r="F459" s="7">
        <v>0.10458024345037975</v>
      </c>
      <c r="H459" s="7">
        <v>8.387031577638839E-6</v>
      </c>
      <c r="I459" s="7">
        <v>2.9834450486719663E-4</v>
      </c>
      <c r="J459" s="7">
        <v>3.5139651621417575E-3</v>
      </c>
      <c r="K459" s="7">
        <v>1.3701258341482241E-2</v>
      </c>
    </row>
    <row r="460" spans="2:11" x14ac:dyDescent="0.35">
      <c r="C460" s="7">
        <v>0.9989963092896148</v>
      </c>
      <c r="D460" s="7">
        <v>0.13338555417315287</v>
      </c>
      <c r="E460" s="7" t="e">
        <v>#N/A</v>
      </c>
      <c r="F460" s="7" t="e">
        <v>#N/A</v>
      </c>
      <c r="H460" s="7">
        <v>0.99999999069285928</v>
      </c>
      <c r="I460" s="7">
        <v>1.7230238365115803E-4</v>
      </c>
      <c r="J460" s="7" t="e">
        <v>#N/A</v>
      </c>
      <c r="K460" s="7" t="e">
        <v>#N/A</v>
      </c>
    </row>
    <row r="461" spans="2:11" x14ac:dyDescent="0.35">
      <c r="C461" s="7">
        <v>29196.137252199049</v>
      </c>
      <c r="D461" s="7">
        <v>88</v>
      </c>
      <c r="E461" s="7" t="e">
        <v>#N/A</v>
      </c>
      <c r="F461" s="7" t="e">
        <v>#N/A</v>
      </c>
      <c r="H461" s="7">
        <v>3832182938.0050631</v>
      </c>
      <c r="I461" s="7">
        <v>107</v>
      </c>
      <c r="J461" s="7" t="e">
        <v>#N/A</v>
      </c>
      <c r="K461" s="7" t="e">
        <v>#N/A</v>
      </c>
    </row>
    <row r="462" spans="2:11" x14ac:dyDescent="0.35">
      <c r="C462" s="7">
        <v>1558.3472764177295</v>
      </c>
      <c r="D462" s="7">
        <v>1.5656701334629604</v>
      </c>
      <c r="E462" s="7" t="e">
        <v>#N/A</v>
      </c>
      <c r="F462" s="7" t="e">
        <v>#N/A</v>
      </c>
      <c r="H462" s="7">
        <v>341.31082204249469</v>
      </c>
      <c r="I462" s="7">
        <v>3.1766279210701815E-6</v>
      </c>
      <c r="J462" s="7" t="e">
        <v>#N/A</v>
      </c>
      <c r="K462" s="7" t="e">
        <v>#N/A</v>
      </c>
    </row>
    <row r="463" spans="2:11" x14ac:dyDescent="0.35">
      <c r="B463">
        <v>92</v>
      </c>
      <c r="C463" s="7">
        <f t="array" ref="C463:F467">LINEST('single component linest'!$S$3:INDEX('single component linest'!$S$3:$S$204,'two component linest'!B463+1),'single component linest'!$R$3:INDEX('single component linest'!$R$3:$R$204,'two component linest'!B463+1)^{1,2,3}, TRUE, TRUE)</f>
        <v>-1.4322541627533094E-2</v>
      </c>
      <c r="D463" s="7">
        <v>0.20803040523132549</v>
      </c>
      <c r="E463" s="7">
        <v>0.97678875884865868</v>
      </c>
      <c r="F463" s="7">
        <v>-0.63738256619871692</v>
      </c>
      <c r="H463" s="7">
        <f t="array" ref="H463:K467">LINEST(INDEX('single component linest'!$S$3:$S$203,'two component linest'!B463):'single component linest'!$S$203,(INDEX('single component linest'!$R$3:$R$203,'two component linest'!B463):'single component linest'!$R$203)^{1,2,3}, TRUE, TRUE)</f>
        <v>1.2349413792965864E-3</v>
      </c>
      <c r="I463" s="7">
        <v>-6.9276853181539311E-2</v>
      </c>
      <c r="J463" s="7">
        <v>2.4196265144918501</v>
      </c>
      <c r="K463" s="7">
        <v>-2.49288000838941</v>
      </c>
    </row>
    <row r="464" spans="2:11" x14ac:dyDescent="0.35">
      <c r="C464" s="7">
        <v>9.2480612149528955E-4</v>
      </c>
      <c r="D464" s="7">
        <v>1.4882325363912374E-2</v>
      </c>
      <c r="E464" s="7">
        <v>7.1815225249150016E-2</v>
      </c>
      <c r="F464" s="7">
        <v>0.10515282347954437</v>
      </c>
      <c r="H464" s="7">
        <v>8.2621242835504208E-6</v>
      </c>
      <c r="I464" s="7">
        <v>2.9452556101017849E-4</v>
      </c>
      <c r="J464" s="7">
        <v>3.4769661296157675E-3</v>
      </c>
      <c r="K464" s="7">
        <v>1.3590722095103229E-2</v>
      </c>
    </row>
    <row r="465" spans="2:11" x14ac:dyDescent="0.35">
      <c r="C465" s="7">
        <v>0.99898674943720012</v>
      </c>
      <c r="D465" s="7">
        <v>0.13449052212397397</v>
      </c>
      <c r="E465" s="7" t="e">
        <v>#N/A</v>
      </c>
      <c r="F465" s="7" t="e">
        <v>#N/A</v>
      </c>
      <c r="H465" s="7">
        <v>0.99999999143002416</v>
      </c>
      <c r="I465" s="7">
        <v>1.6336961629626705E-4</v>
      </c>
      <c r="J465" s="7" t="e">
        <v>#N/A</v>
      </c>
      <c r="K465" s="7" t="e">
        <v>#N/A</v>
      </c>
    </row>
    <row r="466" spans="2:11" x14ac:dyDescent="0.35">
      <c r="C466" s="7">
        <v>29249.040650000628</v>
      </c>
      <c r="D466" s="7">
        <v>89</v>
      </c>
      <c r="E466" s="7" t="e">
        <v>#N/A</v>
      </c>
      <c r="F466" s="7" t="e">
        <v>#N/A</v>
      </c>
      <c r="H466" s="7">
        <v>4122920957.9666452</v>
      </c>
      <c r="I466" s="7">
        <v>106</v>
      </c>
      <c r="J466" s="7" t="e">
        <v>#N/A</v>
      </c>
      <c r="K466" s="7" t="e">
        <v>#N/A</v>
      </c>
    </row>
    <row r="467" spans="2:11" x14ac:dyDescent="0.35">
      <c r="C467" s="7">
        <v>1587.1436651819604</v>
      </c>
      <c r="D467" s="7">
        <v>1.6098053481649428</v>
      </c>
      <c r="E467" s="7" t="e">
        <v>#N/A</v>
      </c>
      <c r="F467" s="7" t="e">
        <v>#N/A</v>
      </c>
      <c r="H467" s="7">
        <v>330.11772357136101</v>
      </c>
      <c r="I467" s="7">
        <v>2.8291009420516893E-6</v>
      </c>
      <c r="J467" s="7" t="e">
        <v>#N/A</v>
      </c>
      <c r="K467" s="7" t="e">
        <v>#N/A</v>
      </c>
    </row>
    <row r="468" spans="2:11" x14ac:dyDescent="0.35">
      <c r="B468">
        <v>93</v>
      </c>
      <c r="C468" s="7">
        <f t="array" ref="C468:F472">LINEST('single component linest'!$S$3:INDEX('single component linest'!$S$3:$S$204,'two component linest'!B468+1),'single component linest'!$R$3:INDEX('single component linest'!$R$3:$R$204,'two component linest'!B468+1)^{1,2,3}, TRUE, TRUE)</f>
        <v>-1.4035046513212563E-2</v>
      </c>
      <c r="D468" s="7">
        <v>0.20410667460640025</v>
      </c>
      <c r="E468" s="7">
        <v>0.99140031194142952</v>
      </c>
      <c r="F468" s="7">
        <v>-0.64964286574537145</v>
      </c>
      <c r="H468" s="7">
        <f t="array" ref="H468:K472">LINEST(INDEX('single component linest'!$S$3:$S$203,'two component linest'!B468):'single component linest'!$S$203,(INDEX('single component linest'!$R$3:$R$203,'two component linest'!B468):'single component linest'!$R$203)^{1,2,3}, TRUE, TRUE)</f>
        <v>1.2269680940674304E-3</v>
      </c>
      <c r="I468" s="7">
        <v>-6.8984632268793714E-2</v>
      </c>
      <c r="J468" s="7">
        <v>2.4160770878821523</v>
      </c>
      <c r="K468" s="7">
        <v>-2.4785953715758384</v>
      </c>
    </row>
    <row r="469" spans="2:11" x14ac:dyDescent="0.35">
      <c r="C469" s="7">
        <v>9.1370135650327801E-4</v>
      </c>
      <c r="D469" s="7">
        <v>1.4788000509154577E-2</v>
      </c>
      <c r="E469" s="7">
        <v>7.1779588496700034E-2</v>
      </c>
      <c r="F469" s="7">
        <v>0.1057045636647868</v>
      </c>
      <c r="H469" s="7">
        <v>8.1393606755408739E-6</v>
      </c>
      <c r="I469" s="7">
        <v>2.9076136105500236E-4</v>
      </c>
      <c r="J469" s="7">
        <v>3.440361855093171E-3</v>
      </c>
      <c r="K469" s="7">
        <v>1.3480786419960282E-2</v>
      </c>
    </row>
    <row r="470" spans="2:11" x14ac:dyDescent="0.35">
      <c r="C470" s="7">
        <v>0.99897749154720472</v>
      </c>
      <c r="D470" s="7">
        <v>0.13557228897068552</v>
      </c>
      <c r="E470" s="7" t="e">
        <v>#N/A</v>
      </c>
      <c r="F470" s="7" t="e">
        <v>#N/A</v>
      </c>
      <c r="H470" s="7">
        <v>0.99999999211115531</v>
      </c>
      <c r="I470" s="7">
        <v>1.5486796862318312E-4</v>
      </c>
      <c r="J470" s="7" t="e">
        <v>#N/A</v>
      </c>
      <c r="K470" s="7" t="e">
        <v>#N/A</v>
      </c>
    </row>
    <row r="471" spans="2:11" x14ac:dyDescent="0.35">
      <c r="C471" s="7">
        <v>29309.610756260408</v>
      </c>
      <c r="D471" s="7">
        <v>90</v>
      </c>
      <c r="E471" s="7" t="e">
        <v>#N/A</v>
      </c>
      <c r="F471" s="7" t="e">
        <v>#N/A</v>
      </c>
      <c r="H471" s="7">
        <v>4436644560.2962465</v>
      </c>
      <c r="I471" s="7">
        <v>105</v>
      </c>
      <c r="J471" s="7" t="e">
        <v>#N/A</v>
      </c>
      <c r="K471" s="7" t="e">
        <v>#N/A</v>
      </c>
    </row>
    <row r="472" spans="2:11" x14ac:dyDescent="0.35">
      <c r="C472" s="7">
        <v>1616.1183553270907</v>
      </c>
      <c r="D472" s="7">
        <v>1.6541860983075949</v>
      </c>
      <c r="E472" s="7" t="e">
        <v>#N/A</v>
      </c>
      <c r="F472" s="7" t="e">
        <v>#N/A</v>
      </c>
      <c r="H472" s="7">
        <v>319.22661675644116</v>
      </c>
      <c r="I472" s="7">
        <v>2.5183292090744797E-6</v>
      </c>
      <c r="J472" s="7" t="e">
        <v>#N/A</v>
      </c>
      <c r="K472" s="7" t="e">
        <v>#N/A</v>
      </c>
    </row>
    <row r="473" spans="2:11" x14ac:dyDescent="0.35">
      <c r="B473">
        <v>94</v>
      </c>
      <c r="C473" s="7">
        <f t="array" ref="C473:F477">LINEST('single component linest'!$S$3:INDEX('single component linest'!$S$3:$S$204,'two component linest'!B473+1),'single component linest'!$R$3:INDEX('single component linest'!$R$3:$R$204,'two component linest'!B473+1)^{1,2,3}, TRUE, TRUE)</f>
        <v>-1.3753976021420155E-2</v>
      </c>
      <c r="D473" s="7">
        <v>0.20024811435185774</v>
      </c>
      <c r="E473" s="7">
        <v>1.0058604060082612</v>
      </c>
      <c r="F473" s="7">
        <v>-0.66187474391477874</v>
      </c>
      <c r="H473" s="7">
        <f t="array" ref="H473:K477">LINEST(INDEX('single component linest'!$S$3:$S$203,'two component linest'!B473):'single component linest'!$S$203,(INDEX('single component linest'!$R$3:$R$203,'two component linest'!B473):'single component linest'!$R$203)^{1,2,3}, TRUE, TRUE)</f>
        <v>1.2191078512610953E-3</v>
      </c>
      <c r="I473" s="7">
        <v>-6.8696047725107109E-2</v>
      </c>
      <c r="J473" s="7">
        <v>2.4125651431245965</v>
      </c>
      <c r="K473" s="7">
        <v>-2.4644323520798599</v>
      </c>
    </row>
    <row r="474" spans="2:11" x14ac:dyDescent="0.35">
      <c r="C474" s="7">
        <v>9.0270911053537612E-4</v>
      </c>
      <c r="D474" s="7">
        <v>1.4692998447775638E-2</v>
      </c>
      <c r="E474" s="7">
        <v>7.1732927911767982E-2</v>
      </c>
      <c r="F474" s="7">
        <v>0.10623594458158128</v>
      </c>
      <c r="H474" s="7">
        <v>8.0186879430255236E-6</v>
      </c>
      <c r="I474" s="7">
        <v>2.8705067633034048E-4</v>
      </c>
      <c r="J474" s="7">
        <v>3.4041447160754659E-3</v>
      </c>
      <c r="K474" s="7">
        <v>1.3371444001122963E-2</v>
      </c>
    </row>
    <row r="475" spans="2:11" x14ac:dyDescent="0.35">
      <c r="C475" s="7">
        <v>0.99896853157946652</v>
      </c>
      <c r="D475" s="7">
        <v>0.13663123519622714</v>
      </c>
      <c r="E475" s="7" t="e">
        <v>#N/A</v>
      </c>
      <c r="F475" s="7" t="e">
        <v>#N/A</v>
      </c>
      <c r="H475" s="7">
        <v>0.99999999274040219</v>
      </c>
      <c r="I475" s="7">
        <v>1.467772927413607E-4</v>
      </c>
      <c r="J475" s="7" t="e">
        <v>#N/A</v>
      </c>
      <c r="K475" s="7" t="e">
        <v>#N/A</v>
      </c>
    </row>
    <row r="476" spans="2:11" x14ac:dyDescent="0.35">
      <c r="C476" s="7">
        <v>29377.579434025953</v>
      </c>
      <c r="D476" s="7">
        <v>91</v>
      </c>
      <c r="E476" s="7" t="e">
        <v>#N/A</v>
      </c>
      <c r="F476" s="7" t="e">
        <v>#N/A</v>
      </c>
      <c r="H476" s="7">
        <v>4775287456.5068769</v>
      </c>
      <c r="I476" s="7">
        <v>104</v>
      </c>
      <c r="J476" s="7" t="e">
        <v>#N/A</v>
      </c>
      <c r="K476" s="7" t="e">
        <v>#N/A</v>
      </c>
    </row>
    <row r="477" spans="2:11" x14ac:dyDescent="0.35">
      <c r="C477" s="7">
        <v>1645.2702811075458</v>
      </c>
      <c r="D477" s="7">
        <v>1.6987965932434532</v>
      </c>
      <c r="E477" s="7" t="e">
        <v>#N/A</v>
      </c>
      <c r="F477" s="7" t="e">
        <v>#N/A</v>
      </c>
      <c r="H477" s="7">
        <v>308.63027126501402</v>
      </c>
      <c r="I477" s="7">
        <v>2.2405316611062416E-6</v>
      </c>
      <c r="J477" s="7" t="e">
        <v>#N/A</v>
      </c>
      <c r="K477" s="7" t="e">
        <v>#N/A</v>
      </c>
    </row>
    <row r="478" spans="2:11" x14ac:dyDescent="0.35">
      <c r="B478">
        <v>95</v>
      </c>
      <c r="C478" s="7">
        <f t="array" ref="C478:F482">LINEST('single component linest'!$S$3:INDEX('single component linest'!$S$3:$S$204,'two component linest'!B478+1),'single component linest'!$R$3:INDEX('single component linest'!$R$3:$R$204,'two component linest'!B478+1)^{1,2,3}, TRUE, TRUE)</f>
        <v>-1.3479165631349104E-2</v>
      </c>
      <c r="D478" s="7">
        <v>0.19645359792017933</v>
      </c>
      <c r="E478" s="7">
        <v>1.0201697221446935</v>
      </c>
      <c r="F478" s="7">
        <v>-0.67407610406971852</v>
      </c>
      <c r="H478" s="7">
        <f t="array" ref="H478:K482">LINEST(INDEX('single component linest'!$S$3:$S$203,'two component linest'!B478):'single component linest'!$S$203,(INDEX('single component linest'!$R$3:$R$203,'two component linest'!B478):'single component linest'!$R$203)^{1,2,3}, TRUE, TRUE)</f>
        <v>1.2113581834957887E-3</v>
      </c>
      <c r="I478" s="7">
        <v>-6.8411025763076963E-2</v>
      </c>
      <c r="J478" s="7">
        <v>2.4090899874144012</v>
      </c>
      <c r="K478" s="7">
        <v>-2.4503889716662024</v>
      </c>
    </row>
    <row r="479" spans="2:11" x14ac:dyDescent="0.35">
      <c r="C479" s="7">
        <v>8.9183141353569814E-4</v>
      </c>
      <c r="D479" s="7">
        <v>1.4597407262356338E-2</v>
      </c>
      <c r="E479" s="7">
        <v>7.1675703033104735E-2</v>
      </c>
      <c r="F479" s="7">
        <v>0.10674743847182919</v>
      </c>
      <c r="H479" s="7">
        <v>7.900054737674829E-6</v>
      </c>
      <c r="I479" s="7">
        <v>2.8339230647289691E-4</v>
      </c>
      <c r="J479" s="7">
        <v>3.3683071871462725E-3</v>
      </c>
      <c r="K479" s="7">
        <v>1.3262687188112755E-2</v>
      </c>
    </row>
    <row r="480" spans="2:11" x14ac:dyDescent="0.35">
      <c r="C480" s="7">
        <v>0.99895986538160719</v>
      </c>
      <c r="D480" s="7">
        <v>0.13766773829959777</v>
      </c>
      <c r="E480" s="7" t="e">
        <v>#N/A</v>
      </c>
      <c r="F480" s="7" t="e">
        <v>#N/A</v>
      </c>
      <c r="H480" s="7">
        <v>0.99999999332160916</v>
      </c>
      <c r="I480" s="7">
        <v>1.390784017746593E-4</v>
      </c>
      <c r="J480" s="7" t="e">
        <v>#N/A</v>
      </c>
      <c r="K480" s="7" t="e">
        <v>#N/A</v>
      </c>
    </row>
    <row r="481" spans="2:11" x14ac:dyDescent="0.35">
      <c r="C481" s="7">
        <v>29452.696471512238</v>
      </c>
      <c r="D481" s="7">
        <v>92</v>
      </c>
      <c r="E481" s="7" t="e">
        <v>#N/A</v>
      </c>
      <c r="F481" s="7" t="e">
        <v>#N/A</v>
      </c>
      <c r="H481" s="7">
        <v>5140958928.1452665</v>
      </c>
      <c r="I481" s="7">
        <v>103</v>
      </c>
      <c r="J481" s="7" t="e">
        <v>#N/A</v>
      </c>
      <c r="K481" s="7" t="e">
        <v>#N/A</v>
      </c>
    </row>
    <row r="482" spans="2:11" x14ac:dyDescent="0.35">
      <c r="C482" s="7">
        <v>1674.598398859285</v>
      </c>
      <c r="D482" s="7">
        <v>1.7436213675044414</v>
      </c>
      <c r="E482" s="7" t="e">
        <v>#N/A</v>
      </c>
      <c r="F482" s="7" t="e">
        <v>#N/A</v>
      </c>
      <c r="H482" s="7">
        <v>298.32164944706329</v>
      </c>
      <c r="I482" s="7">
        <v>1.9923085895399362E-6</v>
      </c>
      <c r="J482" s="7" t="e">
        <v>#N/A</v>
      </c>
      <c r="K482" s="7" t="e">
        <v>#N/A</v>
      </c>
    </row>
    <row r="483" spans="2:11" x14ac:dyDescent="0.35">
      <c r="B483">
        <v>96</v>
      </c>
      <c r="C483" s="7">
        <f t="array" ref="C483:F487">LINEST('single component linest'!$S$3:INDEX('single component linest'!$S$3:$S$204,'two component linest'!B483+1),'single component linest'!$R$3:INDEX('single component linest'!$R$3:$R$204,'two component linest'!B483+1)^{1,2,3}, TRUE, TRUE)</f>
        <v>-1.3210455247332957E-2</v>
      </c>
      <c r="D483" s="7">
        <v>0.19272201130197408</v>
      </c>
      <c r="E483" s="7">
        <v>1.0343290048066347</v>
      </c>
      <c r="F483" s="7">
        <v>-0.68624494664057245</v>
      </c>
      <c r="H483" s="7">
        <f t="array" ref="H483:K487">LINEST(INDEX('single component linest'!$S$3:$S$203,'two component linest'!B483):'single component linest'!$S$203,(INDEX('single component linest'!$R$3:$R$203,'two component linest'!B483):'single component linest'!$R$203)^{1,2,3}, TRUE, TRUE)</f>
        <v>1.2037166943590864E-3</v>
      </c>
      <c r="I483" s="7">
        <v>-6.8129494597486157E-2</v>
      </c>
      <c r="J483" s="7">
        <v>2.4056509452629906</v>
      </c>
      <c r="K483" s="7">
        <v>-2.4364632954364436</v>
      </c>
    </row>
    <row r="484" spans="2:11" x14ac:dyDescent="0.35">
      <c r="C484" s="7">
        <v>8.8106999398385719E-4</v>
      </c>
      <c r="D484" s="7">
        <v>1.4501309945715572E-2</v>
      </c>
      <c r="E484" s="7">
        <v>7.1608356727268577E-2</v>
      </c>
      <c r="F484" s="7">
        <v>0.10723950915835824</v>
      </c>
      <c r="H484" s="7">
        <v>7.7834111308646447E-6</v>
      </c>
      <c r="I484" s="7">
        <v>2.7978507886336246E-4</v>
      </c>
      <c r="J484" s="7">
        <v>3.332841842137516E-3</v>
      </c>
      <c r="K484" s="7">
        <v>1.3154508026779652E-2</v>
      </c>
    </row>
    <row r="485" spans="2:11" x14ac:dyDescent="0.35">
      <c r="C485" s="7">
        <v>0.9989514887039298</v>
      </c>
      <c r="D485" s="7">
        <v>0.13868217251386736</v>
      </c>
      <c r="E485" s="7" t="e">
        <v>#N/A</v>
      </c>
      <c r="F485" s="7" t="e">
        <v>#N/A</v>
      </c>
      <c r="H485" s="7">
        <v>0.99999999385833849</v>
      </c>
      <c r="I485" s="7">
        <v>1.3175302106437824E-4</v>
      </c>
      <c r="J485" s="7" t="e">
        <v>#N/A</v>
      </c>
      <c r="K485" s="7" t="e">
        <v>#N/A</v>
      </c>
    </row>
    <row r="486" spans="2:11" x14ac:dyDescent="0.35">
      <c r="C486" s="7">
        <v>29534.728205490999</v>
      </c>
      <c r="D486" s="7">
        <v>93</v>
      </c>
      <c r="E486" s="7" t="e">
        <v>#N/A</v>
      </c>
      <c r="F486" s="7" t="e">
        <v>#N/A</v>
      </c>
      <c r="H486" s="7">
        <v>5535961144.3598099</v>
      </c>
      <c r="I486" s="7">
        <v>102</v>
      </c>
      <c r="J486" s="7" t="e">
        <v>#N/A</v>
      </c>
      <c r="K486" s="7" t="e">
        <v>#N/A</v>
      </c>
    </row>
    <row r="487" spans="2:11" x14ac:dyDescent="0.35">
      <c r="C487" s="7">
        <v>1704.1016862839494</v>
      </c>
      <c r="D487" s="7">
        <v>1.7886452825044443</v>
      </c>
      <c r="E487" s="7" t="e">
        <v>#N/A</v>
      </c>
      <c r="F487" s="7" t="e">
        <v>#N/A</v>
      </c>
      <c r="H487" s="7">
        <v>288.29389948899211</v>
      </c>
      <c r="I487" s="7">
        <v>1.7706035730782307E-6</v>
      </c>
      <c r="J487" s="7" t="e">
        <v>#N/A</v>
      </c>
      <c r="K487" s="7" t="e">
        <v>#N/A</v>
      </c>
    </row>
    <row r="488" spans="2:11" x14ac:dyDescent="0.35">
      <c r="B488">
        <v>97</v>
      </c>
      <c r="C488" s="7">
        <f t="array" ref="C488:F492">LINEST('single component linest'!$S$3:INDEX('single component linest'!$S$3:$S$204,'two component linest'!B488+1),'single component linest'!$R$3:INDEX('single component linest'!$R$3:$R$204,'two component linest'!B488+1)^{1,2,3}, TRUE, TRUE)</f>
        <v>-1.2947689101509126E-2</v>
      </c>
      <c r="D488" s="7">
        <v>0.18905225366352069</v>
      </c>
      <c r="E488" s="7">
        <v>1.0483390567418185</v>
      </c>
      <c r="F488" s="7">
        <v>-0.69837936564849823</v>
      </c>
      <c r="H488" s="7">
        <f t="array" ref="H488:K492">LINEST(INDEX('single component linest'!$S$3:$S$203,'two component linest'!B488):'single component linest'!$S$203,(INDEX('single component linest'!$R$3:$R$203,'two component linest'!B488):'single component linest'!$R$203)^{1,2,3}, TRUE, TRUE)</f>
        <v>1.1961810559723682E-3</v>
      </c>
      <c r="I488" s="7">
        <v>-6.7851384380862786E-2</v>
      </c>
      <c r="J488" s="7">
        <v>2.4022473579960533</v>
      </c>
      <c r="K488" s="7">
        <v>-2.4226534308190146</v>
      </c>
    </row>
    <row r="489" spans="2:11" x14ac:dyDescent="0.35">
      <c r="C489" s="7">
        <v>8.7042630266792413E-4</v>
      </c>
      <c r="D489" s="7">
        <v>1.4404784674212722E-2</v>
      </c>
      <c r="E489" s="7">
        <v>7.153131575620067E-2</v>
      </c>
      <c r="F489" s="7">
        <v>0.1077126119858466</v>
      </c>
      <c r="H489" s="7">
        <v>7.6687085722194621E-6</v>
      </c>
      <c r="I489" s="7">
        <v>2.7622784806020825E-4</v>
      </c>
      <c r="J489" s="7">
        <v>3.2977413559227512E-3</v>
      </c>
      <c r="K489" s="7">
        <v>1.3046898288970958E-2</v>
      </c>
    </row>
    <row r="490" spans="2:11" x14ac:dyDescent="0.35">
      <c r="C490" s="7">
        <v>0.99894339721325476</v>
      </c>
      <c r="D490" s="7">
        <v>0.13967490855613696</v>
      </c>
      <c r="E490" s="7" t="e">
        <v>#N/A</v>
      </c>
      <c r="F490" s="7" t="e">
        <v>#N/A</v>
      </c>
      <c r="H490" s="7">
        <v>0.99999999435389098</v>
      </c>
      <c r="I490" s="7">
        <v>1.2478374204682286E-4</v>
      </c>
      <c r="J490" s="7" t="e">
        <v>#N/A</v>
      </c>
      <c r="K490" s="7" t="e">
        <v>#N/A</v>
      </c>
    </row>
    <row r="491" spans="2:11" x14ac:dyDescent="0.35">
      <c r="C491" s="7">
        <v>29623.456268208338</v>
      </c>
      <c r="D491" s="7">
        <v>94</v>
      </c>
      <c r="E491" s="7" t="e">
        <v>#N/A</v>
      </c>
      <c r="F491" s="7" t="e">
        <v>#N/A</v>
      </c>
      <c r="H491" s="7">
        <v>5962808337.5253792</v>
      </c>
      <c r="I491" s="7">
        <v>101</v>
      </c>
      <c r="J491" s="7" t="e">
        <v>#N/A</v>
      </c>
      <c r="K491" s="7" t="e">
        <v>#N/A</v>
      </c>
    </row>
    <row r="492" spans="2:11" x14ac:dyDescent="0.35">
      <c r="C492" s="7">
        <v>1733.7791417632468</v>
      </c>
      <c r="D492" s="7">
        <v>1.833853527535531</v>
      </c>
      <c r="E492" s="7" t="e">
        <v>#N/A</v>
      </c>
      <c r="F492" s="7" t="e">
        <v>#N/A</v>
      </c>
      <c r="H492" s="7">
        <v>278.54034887376463</v>
      </c>
      <c r="I492" s="7">
        <v>1.5726692102000106E-6</v>
      </c>
      <c r="J492" s="7" t="e">
        <v>#N/A</v>
      </c>
      <c r="K492" s="7" t="e">
        <v>#N/A</v>
      </c>
    </row>
    <row r="493" spans="2:11" x14ac:dyDescent="0.35">
      <c r="B493">
        <v>98</v>
      </c>
      <c r="C493" s="7">
        <f t="array" ref="C493:F497">LINEST('single component linest'!$S$3:INDEX('single component linest'!$S$3:$S$204,'two component linest'!B493+1),'single component linest'!$R$3:INDEX('single component linest'!$R$3:$R$204,'two component linest'!B493+1)^{1,2,3}, TRUE, TRUE)</f>
        <v>-1.2690715655290306E-2</v>
      </c>
      <c r="D493" s="7">
        <v>0.18544323789600922</v>
      </c>
      <c r="E493" s="7">
        <v>1.0622007342390078</v>
      </c>
      <c r="F493" s="7">
        <v>-0.71047754533262886</v>
      </c>
      <c r="H493" s="7">
        <f t="array" ref="H493:K497">LINEST(INDEX('single component linest'!$S$3:$S$203,'two component linest'!B493):'single component linest'!$S$203,(INDEX('single component linest'!$R$3:$R$203,'two component linest'!B493):'single component linest'!$R$203)^{1,2,3}, TRUE, TRUE)</f>
        <v>1.188749006641241E-3</v>
      </c>
      <c r="I493" s="7">
        <v>-6.7576627141033213E-2</v>
      </c>
      <c r="J493" s="7">
        <v>2.3988785832631168</v>
      </c>
      <c r="K493" s="7">
        <v>-2.4089575265620913</v>
      </c>
    </row>
    <row r="494" spans="2:11" x14ac:dyDescent="0.35">
      <c r="C494" s="7">
        <v>8.5990153471712761E-4</v>
      </c>
      <c r="D494" s="7">
        <v>1.4307905066323784E-2</v>
      </c>
      <c r="E494" s="7">
        <v>7.1444991329995003E-2</v>
      </c>
      <c r="F494" s="7">
        <v>0.10816719378547628</v>
      </c>
      <c r="H494" s="7">
        <v>7.5558998480254892E-6</v>
      </c>
      <c r="I494" s="7">
        <v>2.7271949518903625E-4</v>
      </c>
      <c r="J494" s="7">
        <v>3.2629985053450675E-3</v>
      </c>
      <c r="K494" s="7">
        <v>1.2939849498054904E-2</v>
      </c>
    </row>
    <row r="495" spans="2:11" x14ac:dyDescent="0.35">
      <c r="C495" s="7">
        <v>0.99893558650575731</v>
      </c>
      <c r="D495" s="7">
        <v>0.14064631340673772</v>
      </c>
      <c r="E495" s="7" t="e">
        <v>#N/A</v>
      </c>
      <c r="F495" s="7" t="e">
        <v>#N/A</v>
      </c>
      <c r="H495" s="7">
        <v>0.99999999481132529</v>
      </c>
      <c r="I495" s="7">
        <v>1.1815397862881028E-4</v>
      </c>
      <c r="J495" s="7" t="e">
        <v>#N/A</v>
      </c>
      <c r="K495" s="7" t="e">
        <v>#N/A</v>
      </c>
    </row>
    <row r="496" spans="2:11" x14ac:dyDescent="0.35">
      <c r="C496" s="7">
        <v>29718.676445242225</v>
      </c>
      <c r="D496" s="7">
        <v>95</v>
      </c>
      <c r="E496" s="7" t="e">
        <v>#N/A</v>
      </c>
      <c r="F496" s="7" t="e">
        <v>#N/A</v>
      </c>
      <c r="H496" s="7">
        <v>6424248055.5262833</v>
      </c>
      <c r="I496" s="7">
        <v>100</v>
      </c>
      <c r="J496" s="7" t="e">
        <v>#N/A</v>
      </c>
      <c r="K496" s="7" t="e">
        <v>#N/A</v>
      </c>
    </row>
    <row r="497" spans="2:11" x14ac:dyDescent="0.35">
      <c r="C497" s="7">
        <v>1763.6297837020627</v>
      </c>
      <c r="D497" s="7">
        <v>1.8792316201160975</v>
      </c>
      <c r="E497" s="7" t="e">
        <v>#N/A</v>
      </c>
      <c r="F497" s="7" t="e">
        <v>#N/A</v>
      </c>
      <c r="H497" s="7">
        <v>269.05449813095663</v>
      </c>
      <c r="I497" s="7">
        <v>1.3960362665817358E-6</v>
      </c>
      <c r="J497" s="7" t="e">
        <v>#N/A</v>
      </c>
      <c r="K497" s="7" t="e">
        <v>#N/A</v>
      </c>
    </row>
    <row r="498" spans="2:11" x14ac:dyDescent="0.35">
      <c r="B498">
        <v>99</v>
      </c>
      <c r="C498" s="7">
        <f t="array" ref="C498:F502">LINEST('single component linest'!$S$3:INDEX('single component linest'!$S$3:$S$204,'two component linest'!B498+1),'single component linest'!$R$3:INDEX('single component linest'!$R$3:$R$204,'two component linest'!B498+1)^{1,2,3}, TRUE, TRUE)</f>
        <v>-1.2439387500135294E-2</v>
      </c>
      <c r="D498" s="7">
        <v>0.18189389108450574</v>
      </c>
      <c r="E498" s="7">
        <v>1.0759149426757439</v>
      </c>
      <c r="F498" s="7">
        <v>-0.72253775688054311</v>
      </c>
      <c r="H498" s="7">
        <f t="array" ref="H498:K502">LINEST(INDEX('single component linest'!$S$3:$S$203,'two component linest'!B498):'single component linest'!$S$203,(INDEX('single component linest'!$R$3:$R$203,'two component linest'!B498):'single component linest'!$R$203)^{1,2,3}, TRUE, TRUE)</f>
        <v>1.1814183485978924E-3</v>
      </c>
      <c r="I498" s="7">
        <v>-6.7305156720946488E-2</v>
      </c>
      <c r="J498" s="7">
        <v>2.39554399456267</v>
      </c>
      <c r="K498" s="7">
        <v>-2.3953737717475341</v>
      </c>
    </row>
    <row r="499" spans="2:11" x14ac:dyDescent="0.35">
      <c r="C499" s="7">
        <v>8.4949665002280418E-4</v>
      </c>
      <c r="D499" s="7">
        <v>1.4210740427280405E-2</v>
      </c>
      <c r="E499" s="7">
        <v>7.1349779644648906E-2</v>
      </c>
      <c r="F499" s="7">
        <v>0.10860369286087561</v>
      </c>
      <c r="H499" s="7">
        <v>7.4449390409614796E-6</v>
      </c>
      <c r="I499" s="7">
        <v>2.6925892734100577E-4</v>
      </c>
      <c r="J499" s="7">
        <v>3.2286061699263262E-3</v>
      </c>
      <c r="K499" s="7">
        <v>1.283335295285277E-2</v>
      </c>
    </row>
    <row r="500" spans="2:11" x14ac:dyDescent="0.35">
      <c r="C500" s="7">
        <v>0.99892805211886715</v>
      </c>
      <c r="D500" s="7">
        <v>0.14159675011519976</v>
      </c>
      <c r="E500" s="7" t="e">
        <v>#N/A</v>
      </c>
      <c r="F500" s="7" t="e">
        <v>#N/A</v>
      </c>
      <c r="H500" s="7">
        <v>0.99999999523347649</v>
      </c>
      <c r="I500" s="7">
        <v>1.1184792594025316E-4</v>
      </c>
      <c r="J500" s="7" t="e">
        <v>#N/A</v>
      </c>
      <c r="K500" s="7" t="e">
        <v>#N/A</v>
      </c>
    </row>
    <row r="501" spans="2:11" x14ac:dyDescent="0.35">
      <c r="C501" s="7">
        <v>29820.197633134136</v>
      </c>
      <c r="D501" s="7">
        <v>96</v>
      </c>
      <c r="E501" s="7" t="e">
        <v>#N/A</v>
      </c>
      <c r="F501" s="7" t="e">
        <v>#N/A</v>
      </c>
      <c r="H501" s="7">
        <v>6923284733.2495995</v>
      </c>
      <c r="I501" s="7">
        <v>99</v>
      </c>
      <c r="J501" s="7" t="e">
        <v>#N/A</v>
      </c>
      <c r="K501" s="7" t="e">
        <v>#N/A</v>
      </c>
    </row>
    <row r="502" spans="2:11" x14ac:dyDescent="0.35">
      <c r="C502" s="7">
        <v>1793.6526498988117</v>
      </c>
      <c r="D502" s="7">
        <v>1.9247654057458872</v>
      </c>
      <c r="E502" s="7" t="e">
        <v>#N/A</v>
      </c>
      <c r="F502" s="7" t="e">
        <v>#N/A</v>
      </c>
      <c r="H502" s="7">
        <v>259.83001486122481</v>
      </c>
      <c r="I502" s="7">
        <v>1.2384858951764991E-6</v>
      </c>
      <c r="J502" s="7" t="e">
        <v>#N/A</v>
      </c>
      <c r="K502" s="7" t="e">
        <v>#N/A</v>
      </c>
    </row>
    <row r="503" spans="2:11" x14ac:dyDescent="0.35">
      <c r="B503">
        <v>100</v>
      </c>
      <c r="C503" s="7">
        <f t="array" ref="C503:F507">LINEST('single component linest'!$S$3:INDEX('single component linest'!$S$3:$S$204,'two component linest'!B503+1),'single component linest'!$R$3:INDEX('single component linest'!$R$3:$R$204,'two component linest'!B503+1)^{1,2,3}, TRUE, TRUE)</f>
        <v>-1.219356125805364E-2</v>
      </c>
      <c r="D503" s="7">
        <v>0.17840315490408803</v>
      </c>
      <c r="E503" s="7">
        <v>1.0894826323459303</v>
      </c>
      <c r="F503" s="7">
        <v>-0.73455835525955138</v>
      </c>
      <c r="H503" s="7">
        <f t="array" ref="H503:K507">LINEST(INDEX('single component linest'!$S$3:$S$203,'two component linest'!B503):'single component linest'!$S$203,(INDEX('single component linest'!$R$3:$R$203,'two component linest'!B503):'single component linest'!$R$203)^{1,2,3}, TRUE, TRUE)</f>
        <v>1.1741869458274758E-3</v>
      </c>
      <c r="I503" s="7">
        <v>-6.7036908720535748E-2</v>
      </c>
      <c r="J503" s="7">
        <v>2.3922429807805314</v>
      </c>
      <c r="K503" s="7">
        <v>-2.3819003948182567</v>
      </c>
    </row>
    <row r="504" spans="2:11" x14ac:dyDescent="0.35">
      <c r="C504" s="7">
        <v>8.3921239216627969E-4</v>
      </c>
      <c r="D504" s="7">
        <v>1.4113355980520232E-2</v>
      </c>
      <c r="E504" s="7">
        <v>7.1246062404675445E-2</v>
      </c>
      <c r="F504" s="7">
        <v>0.10902253899315516</v>
      </c>
      <c r="H504" s="7">
        <v>7.3357814905730065E-6</v>
      </c>
      <c r="I504" s="7">
        <v>2.6584507696134622E-4</v>
      </c>
      <c r="J504" s="7">
        <v>3.1945573321432068E-3</v>
      </c>
      <c r="K504" s="7">
        <v>1.2727399749145774E-2</v>
      </c>
    </row>
    <row r="505" spans="2:11" x14ac:dyDescent="0.35">
      <c r="C505" s="7">
        <v>0.9989207895422878</v>
      </c>
      <c r="D505" s="7">
        <v>0.14252657763073484</v>
      </c>
      <c r="E505" s="7" t="e">
        <v>#N/A</v>
      </c>
      <c r="F505" s="7" t="e">
        <v>#N/A</v>
      </c>
      <c r="H505" s="7">
        <v>0.99999999562297126</v>
      </c>
      <c r="I505" s="7">
        <v>1.0585052131600207E-4</v>
      </c>
      <c r="J505" s="7" t="e">
        <v>#N/A</v>
      </c>
      <c r="K505" s="7" t="e">
        <v>#N/A</v>
      </c>
    </row>
    <row r="506" spans="2:11" x14ac:dyDescent="0.35">
      <c r="C506" s="7">
        <v>29927.840886878799</v>
      </c>
      <c r="D506" s="7">
        <v>97</v>
      </c>
      <c r="E506" s="7" t="e">
        <v>#N/A</v>
      </c>
      <c r="F506" s="7" t="e">
        <v>#N/A</v>
      </c>
      <c r="H506" s="7">
        <v>7463205859.4646273</v>
      </c>
      <c r="I506" s="7">
        <v>98</v>
      </c>
      <c r="J506" s="7" t="e">
        <v>#N/A</v>
      </c>
      <c r="K506" s="7" t="e">
        <v>#N/A</v>
      </c>
    </row>
    <row r="507" spans="2:11" x14ac:dyDescent="0.35">
      <c r="C507" s="7">
        <v>1823.8467969417102</v>
      </c>
      <c r="D507" s="7">
        <v>1.9704410571195992</v>
      </c>
      <c r="E507" s="7" t="e">
        <v>#N/A</v>
      </c>
      <c r="F507" s="7" t="e">
        <v>#N/A</v>
      </c>
      <c r="H507" s="7">
        <v>250.86072802067716</v>
      </c>
      <c r="I507" s="7">
        <v>1.098024620561202E-6</v>
      </c>
      <c r="J507" s="7" t="e">
        <v>#N/A</v>
      </c>
      <c r="K507" s="7" t="e">
        <v>#N/A</v>
      </c>
    </row>
    <row r="508" spans="2:11" x14ac:dyDescent="0.35">
      <c r="B508">
        <v>101</v>
      </c>
      <c r="C508" s="7">
        <f t="array" ref="C508:F512">LINEST('single component linest'!$S$3:INDEX('single component linest'!$S$3:$S$204,'two component linest'!B508+1),'single component linest'!$R$3:INDEX('single component linest'!$R$3:$R$204,'two component linest'!B508+1)^{1,2,3}, TRUE, TRUE)</f>
        <v>-1.1953097482213239E-2</v>
      </c>
      <c r="D508" s="7">
        <v>0.17496998594981297</v>
      </c>
      <c r="E508" s="7">
        <v>1.102904794550599</v>
      </c>
      <c r="F508" s="7">
        <v>-0.74653777614802408</v>
      </c>
      <c r="H508" s="7">
        <f t="array" ref="H508:K512">LINEST(INDEX('single component linest'!$S$3:$S$203,'two component linest'!B508):'single component linest'!$S$203,(INDEX('single component linest'!$R$3:$R$203,'two component linest'!B508):'single component linest'!$R$203)^{1,2,3}, TRUE, TRUE)</f>
        <v>1.1670527219755985E-3</v>
      </c>
      <c r="I508" s="7">
        <v>-6.6771820440558627E-2</v>
      </c>
      <c r="J508" s="7">
        <v>2.3889749457413263</v>
      </c>
      <c r="K508" s="7">
        <v>-2.3685356626205722</v>
      </c>
    </row>
    <row r="509" spans="2:11" x14ac:dyDescent="0.35">
      <c r="C509" s="7">
        <v>8.2904930596330341E-4</v>
      </c>
      <c r="D509" s="7">
        <v>1.4015813086658139E-2</v>
      </c>
      <c r="E509" s="7">
        <v>7.1134207330528235E-2</v>
      </c>
      <c r="F509" s="7">
        <v>0.10942415346297805</v>
      </c>
      <c r="H509" s="7">
        <v>7.2283837544425419E-6</v>
      </c>
      <c r="I509" s="7">
        <v>2.6247690122770573E-4</v>
      </c>
      <c r="J509" s="7">
        <v>3.1608450772773562E-3</v>
      </c>
      <c r="K509" s="7">
        <v>1.2621980798795633E-2</v>
      </c>
    </row>
    <row r="510" spans="2:11" x14ac:dyDescent="0.35">
      <c r="C510" s="7">
        <v>0.99891379422819149</v>
      </c>
      <c r="D510" s="7">
        <v>0.14343615065510318</v>
      </c>
      <c r="E510" s="7" t="e">
        <v>#N/A</v>
      </c>
      <c r="F510" s="7" t="e">
        <v>#N/A</v>
      </c>
      <c r="H510" s="7">
        <v>0.99999999598224454</v>
      </c>
      <c r="I510" s="7">
        <v>1.0014740737719953E-4</v>
      </c>
      <c r="J510" s="7" t="e">
        <v>#N/A</v>
      </c>
      <c r="K510" s="7" t="e">
        <v>#N/A</v>
      </c>
    </row>
    <row r="511" spans="2:11" x14ac:dyDescent="0.35">
      <c r="C511" s="7">
        <v>30041.438548477727</v>
      </c>
      <c r="D511" s="7">
        <v>98</v>
      </c>
      <c r="E511" s="7" t="e">
        <v>#N/A</v>
      </c>
      <c r="F511" s="7" t="e">
        <v>#N/A</v>
      </c>
      <c r="H511" s="7">
        <v>8047611050.3626595</v>
      </c>
      <c r="I511" s="7">
        <v>97</v>
      </c>
      <c r="J511" s="7" t="e">
        <v>#N/A</v>
      </c>
      <c r="K511" s="7" t="e">
        <v>#N/A</v>
      </c>
    </row>
    <row r="512" spans="2:11" x14ac:dyDescent="0.35">
      <c r="C512" s="7">
        <v>1854.2112996296712</v>
      </c>
      <c r="D512" s="7">
        <v>2.0162450728458388</v>
      </c>
      <c r="E512" s="7" t="e">
        <v>#N/A</v>
      </c>
      <c r="F512" s="7" t="e">
        <v>#N/A</v>
      </c>
      <c r="H512" s="7">
        <v>242.14062245152206</v>
      </c>
      <c r="I512" s="7">
        <v>9.7286181082435173E-7</v>
      </c>
      <c r="J512" s="7" t="e">
        <v>#N/A</v>
      </c>
      <c r="K512" s="7" t="e">
        <v>#N/A</v>
      </c>
    </row>
    <row r="513" spans="2:11" x14ac:dyDescent="0.35">
      <c r="B513">
        <v>102</v>
      </c>
      <c r="C513" s="7">
        <f t="array" ref="C513:F517">LINEST('single component linest'!$S$3:INDEX('single component linest'!$S$3:$S$204,'two component linest'!B513+1),'single component linest'!$R$3:INDEX('single component linest'!$R$3:$R$204,'two component linest'!B513+1)^{1,2,3}, TRUE, TRUE)</f>
        <v>-1.1717860557978519E-2</v>
      </c>
      <c r="D513" s="7">
        <v>0.17159335600675565</v>
      </c>
      <c r="E513" s="7">
        <v>1.1161824579353758</v>
      </c>
      <c r="F513" s="7">
        <v>-0.75847453296420841</v>
      </c>
      <c r="H513" s="7">
        <f t="array" ref="H513:K517">LINEST(INDEX('single component linest'!$S$3:$S$203,'two component linest'!B513):'single component linest'!$S$203,(INDEX('single component linest'!$R$3:$R$203,'two component linest'!B513):'single component linest'!$R$203)^{1,2,3}, TRUE, TRUE)</f>
        <v>1.1600136583351393E-3</v>
      </c>
      <c r="I513" s="7">
        <v>-6.6509830828405683E-2</v>
      </c>
      <c r="J513" s="7">
        <v>2.3857393077734863</v>
      </c>
      <c r="K513" s="7">
        <v>-2.3552778794648401</v>
      </c>
    </row>
    <row r="514" spans="2:11" x14ac:dyDescent="0.35">
      <c r="C514" s="7">
        <v>8.1900775372676998E-4</v>
      </c>
      <c r="D514" s="7">
        <v>1.3918169450658156E-2</v>
      </c>
      <c r="E514" s="7">
        <v>7.1014568650898113E-2</v>
      </c>
      <c r="F514" s="7">
        <v>0.10980894908785545</v>
      </c>
      <c r="H514" s="7">
        <v>7.1227035702251647E-6</v>
      </c>
      <c r="I514" s="7">
        <v>2.591533814258786E-4</v>
      </c>
      <c r="J514" s="7">
        <v>3.1274625929394754E-3</v>
      </c>
      <c r="K514" s="7">
        <v>1.2517086846881943E-2</v>
      </c>
    </row>
    <row r="515" spans="2:11" x14ac:dyDescent="0.35">
      <c r="C515" s="7">
        <v>0.99890706160063836</v>
      </c>
      <c r="D515" s="7">
        <v>0.14432581951600279</v>
      </c>
      <c r="E515" s="7" t="e">
        <v>#N/A</v>
      </c>
      <c r="F515" s="7" t="e">
        <v>#N/A</v>
      </c>
      <c r="H515" s="7">
        <v>0.99999999631355274</v>
      </c>
      <c r="I515" s="7">
        <v>9.4724897094239453E-5</v>
      </c>
      <c r="J515" s="7" t="e">
        <v>#N/A</v>
      </c>
      <c r="K515" s="7" t="e">
        <v>#N/A</v>
      </c>
    </row>
    <row r="516" spans="2:11" x14ac:dyDescent="0.35">
      <c r="C516" s="7">
        <v>30160.833448685597</v>
      </c>
      <c r="D516" s="7">
        <v>99</v>
      </c>
      <c r="E516" s="7" t="e">
        <v>#N/A</v>
      </c>
      <c r="F516" s="7" t="e">
        <v>#N/A</v>
      </c>
      <c r="H516" s="7">
        <v>8680444380.9989071</v>
      </c>
      <c r="I516" s="7">
        <v>96</v>
      </c>
      <c r="J516" s="7" t="e">
        <v>#N/A</v>
      </c>
      <c r="K516" s="7" t="e">
        <v>#N/A</v>
      </c>
    </row>
    <row r="517" spans="2:11" x14ac:dyDescent="0.35">
      <c r="C517" s="7">
        <v>1884.7452504166167</v>
      </c>
      <c r="D517" s="7">
        <v>2.0621642757176151</v>
      </c>
      <c r="E517" s="7" t="e">
        <v>#N/A</v>
      </c>
      <c r="F517" s="7" t="e">
        <v>#N/A</v>
      </c>
      <c r="H517" s="7">
        <v>233.66383364620364</v>
      </c>
      <c r="I517" s="7">
        <v>8.6138938843336838E-7</v>
      </c>
      <c r="J517" s="7" t="e">
        <v>#N/A</v>
      </c>
      <c r="K517" s="7" t="e">
        <v>#N/A</v>
      </c>
    </row>
    <row r="518" spans="2:11" x14ac:dyDescent="0.35">
      <c r="B518">
        <v>103</v>
      </c>
      <c r="C518" s="7">
        <f t="array" ref="C518:F522">LINEST('single component linest'!$S$3:INDEX('single component linest'!$S$3:$S$204,'two component linest'!B518+1),'single component linest'!$R$3:INDEX('single component linest'!$R$3:$R$204,'two component linest'!B518+1)^{1,2,3}, TRUE, TRUE)</f>
        <v>-1.1487718604653033E-2</v>
      </c>
      <c r="D518" s="7">
        <v>0.16827225226568299</v>
      </c>
      <c r="E518" s="7">
        <v>1.1293166850598977</v>
      </c>
      <c r="F518" s="7">
        <v>-0.77036721399107044</v>
      </c>
      <c r="H518" s="7">
        <f t="array" ref="H518:K522">LINEST(INDEX('single component linest'!$S$3:$S$203,'two component linest'!B518):'single component linest'!$S$203,(INDEX('single component linest'!$R$3:$R$203,'two component linest'!B518):'single component linest'!$R$203)^{1,2,3}, TRUE, TRUE)</f>
        <v>1.1530677919114553E-3</v>
      </c>
      <c r="I518" s="7">
        <v>-6.6250880425888184E-2</v>
      </c>
      <c r="J518" s="7">
        <v>2.3825354992884122</v>
      </c>
      <c r="K518" s="7">
        <v>-2.3421253862086742</v>
      </c>
    </row>
    <row r="519" spans="2:11" x14ac:dyDescent="0.35">
      <c r="C519" s="7">
        <v>8.0908793034132221E-4</v>
      </c>
      <c r="D519" s="7">
        <v>1.3820479317842549E-2</v>
      </c>
      <c r="E519" s="7">
        <v>7.0887487579953556E-2</v>
      </c>
      <c r="F519" s="7">
        <v>0.11017733027295526</v>
      </c>
      <c r="H519" s="7">
        <v>7.0186998190379332E-6</v>
      </c>
      <c r="I519" s="7">
        <v>2.5587352234212468E-4</v>
      </c>
      <c r="J519" s="7">
        <v>3.0944031685100587E-3</v>
      </c>
      <c r="K519" s="7">
        <v>1.2412708487843442E-2</v>
      </c>
    </row>
    <row r="520" spans="2:11" x14ac:dyDescent="0.35">
      <c r="C520" s="7">
        <v>0.99890058706427098</v>
      </c>
      <c r="D520" s="7">
        <v>0.14519593005916842</v>
      </c>
      <c r="E520" s="7" t="e">
        <v>#N/A</v>
      </c>
      <c r="F520" s="7" t="e">
        <v>#N/A</v>
      </c>
      <c r="H520" s="7">
        <v>0.99999999661898742</v>
      </c>
      <c r="I520" s="7">
        <v>8.9569940723284843E-5</v>
      </c>
      <c r="J520" s="7" t="e">
        <v>#N/A</v>
      </c>
      <c r="K520" s="7" t="e">
        <v>#N/A</v>
      </c>
    </row>
    <row r="521" spans="2:11" x14ac:dyDescent="0.35">
      <c r="C521" s="7">
        <v>30285.878174971596</v>
      </c>
      <c r="D521" s="7">
        <v>100</v>
      </c>
      <c r="E521" s="7" t="e">
        <v>#N/A</v>
      </c>
      <c r="F521" s="7" t="e">
        <v>#N/A</v>
      </c>
      <c r="H521" s="7">
        <v>9366030371.0659161</v>
      </c>
      <c r="I521" s="7">
        <v>95</v>
      </c>
      <c r="J521" s="7" t="e">
        <v>#N/A</v>
      </c>
      <c r="K521" s="7" t="e">
        <v>#N/A</v>
      </c>
    </row>
    <row r="522" spans="2:11" x14ac:dyDescent="0.35">
      <c r="C522" s="7">
        <v>1915.4477588780671</v>
      </c>
      <c r="D522" s="7">
        <v>2.1081858105746929</v>
      </c>
      <c r="E522" s="7" t="e">
        <v>#N/A</v>
      </c>
      <c r="F522" s="7" t="e">
        <v>#N/A</v>
      </c>
      <c r="H522" s="7">
        <v>225.42464273301181</v>
      </c>
      <c r="I522" s="7">
        <v>7.621635567114123E-7</v>
      </c>
      <c r="J522" s="7" t="e">
        <v>#N/A</v>
      </c>
      <c r="K522" s="7" t="e">
        <v>#N/A</v>
      </c>
    </row>
    <row r="523" spans="2:11" x14ac:dyDescent="0.35">
      <c r="B523">
        <v>104</v>
      </c>
      <c r="C523" s="7">
        <f t="array" ref="C523:F527">LINEST('single component linest'!$S$3:INDEX('single component linest'!$S$3:$S$204,'two component linest'!B523+1),'single component linest'!$R$3:INDEX('single component linest'!$R$3:$R$204,'two component linest'!B523+1)^{1,2,3}, TRUE, TRUE)</f>
        <v>-1.1262543378167946E-2</v>
      </c>
      <c r="D523" s="7">
        <v>0.16500567748954897</v>
      </c>
      <c r="E523" s="7">
        <v>1.1423085691848698</v>
      </c>
      <c r="F523" s="7">
        <v>-0.78221447959470858</v>
      </c>
      <c r="H523" s="7">
        <f t="array" ref="H523:K527">LINEST(INDEX('single component linest'!$S$3:$S$203,'two component linest'!B523):'single component linest'!$S$203,(INDEX('single component linest'!$R$3:$R$203,'two component linest'!B523):'single component linest'!$R$203)^{1,2,3}, TRUE, TRUE)</f>
        <v>1.1462132135507711E-3</v>
      </c>
      <c r="I523" s="7">
        <v>-6.5994911318486379E-2</v>
      </c>
      <c r="J523" s="7">
        <v>2.3793629663678675</v>
      </c>
      <c r="K523" s="7">
        <v>-2.3290765593398866</v>
      </c>
    </row>
    <row r="524" spans="2:11" x14ac:dyDescent="0.35">
      <c r="C524" s="7">
        <v>7.9928987723666613E-4</v>
      </c>
      <c r="D524" s="7">
        <v>1.3722793659346229E-2</v>
      </c>
      <c r="E524" s="7">
        <v>7.0753292779678983E-2</v>
      </c>
      <c r="F524" s="7">
        <v>0.11052969307390706</v>
      </c>
      <c r="H524" s="7">
        <v>6.9163324884931344E-6</v>
      </c>
      <c r="I524" s="7">
        <v>2.52636351611211E-4</v>
      </c>
      <c r="J524" s="7">
        <v>3.061660193771703E-3</v>
      </c>
      <c r="K524" s="7">
        <v>1.2308836177731515E-2</v>
      </c>
    </row>
    <row r="525" spans="2:11" x14ac:dyDescent="0.35">
      <c r="C525" s="7">
        <v>0.99889436601233006</v>
      </c>
      <c r="D525" s="7">
        <v>0.14604682355757684</v>
      </c>
      <c r="E525" s="7" t="e">
        <v>#N/A</v>
      </c>
      <c r="F525" s="7" t="e">
        <v>#N/A</v>
      </c>
      <c r="H525" s="7">
        <v>0.9999999969004868</v>
      </c>
      <c r="I525" s="7">
        <v>8.4670094487037959E-5</v>
      </c>
      <c r="J525" s="7" t="e">
        <v>#N/A</v>
      </c>
      <c r="K525" s="7" t="e">
        <v>#N/A</v>
      </c>
    </row>
    <row r="526" spans="2:11" x14ac:dyDescent="0.35">
      <c r="C526" s="7">
        <v>30416.434399436421</v>
      </c>
      <c r="D526" s="7">
        <v>101</v>
      </c>
      <c r="E526" s="7" t="e">
        <v>#N/A</v>
      </c>
      <c r="F526" s="7" t="e">
        <v>#N/A</v>
      </c>
      <c r="H526" s="7">
        <v>10109114079.48982</v>
      </c>
      <c r="I526" s="7">
        <v>94</v>
      </c>
      <c r="J526" s="7" t="e">
        <v>#N/A</v>
      </c>
      <c r="K526" s="7" t="e">
        <v>#N/A</v>
      </c>
    </row>
    <row r="527" spans="2:11" x14ac:dyDescent="0.35">
      <c r="C527" s="7">
        <v>1946.3179511989172</v>
      </c>
      <c r="D527" s="7">
        <v>2.1542971417970564</v>
      </c>
      <c r="E527" s="7" t="e">
        <v>#N/A</v>
      </c>
      <c r="F527" s="7" t="e">
        <v>#N/A</v>
      </c>
      <c r="H527" s="7">
        <v>217.41747167187268</v>
      </c>
      <c r="I527" s="7">
        <v>6.7388834064172992E-7</v>
      </c>
      <c r="J527" s="7" t="e">
        <v>#N/A</v>
      </c>
      <c r="K527" s="7" t="e">
        <v>#N/A</v>
      </c>
    </row>
    <row r="528" spans="2:11" x14ac:dyDescent="0.35">
      <c r="B528">
        <v>105</v>
      </c>
      <c r="C528" s="7">
        <f t="array" ref="C528:F532">LINEST('single component linest'!$S$3:INDEX('single component linest'!$S$3:$S$204,'two component linest'!B528+1),'single component linest'!$R$3:INDEX('single component linest'!$R$3:$R$204,'two component linest'!B528+1)^{1,2,3}, TRUE, TRUE)</f>
        <v>-1.1042210174918247E-2</v>
      </c>
      <c r="D528" s="7">
        <v>0.16179265013549377</v>
      </c>
      <c r="E528" s="7">
        <v>1.1551592312636458</v>
      </c>
      <c r="F528" s="7">
        <v>-0.79401505953457896</v>
      </c>
      <c r="H528" s="7">
        <f t="array" ref="H528:K532">LINEST(INDEX('single component linest'!$S$3:$S$203,'two component linest'!B528):'single component linest'!$S$203,(INDEX('single component linest'!$R$3:$R$203,'two component linest'!B528):'single component linest'!$R$203)^{1,2,3}, TRUE, TRUE)</f>
        <v>1.1394480661539232E-3</v>
      </c>
      <c r="I528" s="7">
        <v>-6.5741867086928377E-2</v>
      </c>
      <c r="J528" s="7">
        <v>2.3762211683708867</v>
      </c>
      <c r="K528" s="7">
        <v>-2.3161298101074999</v>
      </c>
    </row>
    <row r="529" spans="2:11" x14ac:dyDescent="0.35">
      <c r="C529" s="7">
        <v>7.8961349534009142E-4</v>
      </c>
      <c r="D529" s="7">
        <v>1.3625160347595202E-2</v>
      </c>
      <c r="E529" s="7">
        <v>7.0612300807518222E-2</v>
      </c>
      <c r="F529" s="7">
        <v>0.11086642527023527</v>
      </c>
      <c r="H529" s="7">
        <v>6.8155626385587476E-6</v>
      </c>
      <c r="I529" s="7">
        <v>2.4944091913738797E-4</v>
      </c>
      <c r="J529" s="7">
        <v>3.0292271581584137E-3</v>
      </c>
      <c r="K529" s="7">
        <v>1.2205460248300083E-2</v>
      </c>
    </row>
    <row r="530" spans="2:11" x14ac:dyDescent="0.35">
      <c r="C530" s="7">
        <v>0.99888839383403272</v>
      </c>
      <c r="D530" s="7">
        <v>0.14687883663627729</v>
      </c>
      <c r="E530" s="7" t="e">
        <v>#N/A</v>
      </c>
      <c r="F530" s="7" t="e">
        <v>#N/A</v>
      </c>
      <c r="H530" s="7">
        <v>0.99999999715984722</v>
      </c>
      <c r="I530" s="7">
        <v>8.0013490940728061E-5</v>
      </c>
      <c r="J530" s="7" t="e">
        <v>#N/A</v>
      </c>
      <c r="K530" s="7" t="e">
        <v>#N/A</v>
      </c>
    </row>
    <row r="531" spans="2:11" x14ac:dyDescent="0.35">
      <c r="C531" s="7">
        <v>30552.372261089567</v>
      </c>
      <c r="D531" s="7">
        <v>102</v>
      </c>
      <c r="E531" s="7" t="e">
        <v>#N/A</v>
      </c>
      <c r="F531" s="7" t="e">
        <v>#N/A</v>
      </c>
      <c r="H531" s="7">
        <v>10914905810.586311</v>
      </c>
      <c r="I531" s="7">
        <v>93</v>
      </c>
      <c r="J531" s="7" t="e">
        <v>#N/A</v>
      </c>
      <c r="K531" s="7" t="e">
        <v>#N/A</v>
      </c>
    </row>
    <row r="532" spans="2:11" x14ac:dyDescent="0.35">
      <c r="C532" s="7">
        <v>1977.3549696814168</v>
      </c>
      <c r="D532" s="7">
        <v>2.2004860504658761</v>
      </c>
      <c r="E532" s="7" t="e">
        <v>#N/A</v>
      </c>
      <c r="F532" s="7" t="e">
        <v>#N/A</v>
      </c>
      <c r="H532" s="7">
        <v>209.6368786496999</v>
      </c>
      <c r="I532" s="7">
        <v>5.9540076212454334E-7</v>
      </c>
      <c r="J532" s="7" t="e">
        <v>#N/A</v>
      </c>
      <c r="K532" s="7" t="e">
        <v>#N/A</v>
      </c>
    </row>
    <row r="533" spans="2:11" x14ac:dyDescent="0.35">
      <c r="B533">
        <v>106</v>
      </c>
      <c r="C533" s="7">
        <f t="array" ref="C533:F537">LINEST('single component linest'!$S$3:INDEX('single component linest'!$S$3:$S$204,'two component linest'!B533+1),'single component linest'!$R$3:INDEX('single component linest'!$R$3:$R$204,'two component linest'!B533+1)^{1,2,3}, TRUE, TRUE)</f>
        <v>-1.0826597736920259E-2</v>
      </c>
      <c r="D533" s="7">
        <v>0.15863220443667417</v>
      </c>
      <c r="E533" s="7">
        <v>1.1678698171257125</v>
      </c>
      <c r="F533" s="7">
        <v>-0.80576775036296144</v>
      </c>
      <c r="H533" s="7">
        <f t="array" ref="H533:K537">LINEST(INDEX('single component linest'!$S$3:$S$203,'two component linest'!B533):'single component linest'!$S$203,(INDEX('single component linest'!$R$3:$R$203,'two component linest'!B533):'single component linest'!$R$203)^{1,2,3}, TRUE, TRUE)</f>
        <v>1.1327705429451144E-3</v>
      </c>
      <c r="I533" s="7">
        <v>-6.5491692760008463E-2</v>
      </c>
      <c r="J533" s="7">
        <v>2.373109577547051</v>
      </c>
      <c r="K533" s="7">
        <v>-2.3032835836475498</v>
      </c>
    </row>
    <row r="534" spans="2:11" x14ac:dyDescent="0.35">
      <c r="C534" s="7">
        <v>7.8005855708214986E-4</v>
      </c>
      <c r="D534" s="7">
        <v>1.3527624322348296E-2</v>
      </c>
      <c r="E534" s="7">
        <v>7.0464816549521483E-2</v>
      </c>
      <c r="F534" s="7">
        <v>0.11118790644809635</v>
      </c>
      <c r="H534" s="7">
        <v>6.7163523664545916E-6</v>
      </c>
      <c r="I534" s="7">
        <v>2.4628629645146886E-4</v>
      </c>
      <c r="J534" s="7">
        <v>2.9970976489780829E-3</v>
      </c>
      <c r="K534" s="7">
        <v>1.2102570916357443E-2</v>
      </c>
    </row>
    <row r="535" spans="2:11" x14ac:dyDescent="0.35">
      <c r="C535" s="7">
        <v>0.99888266592135599</v>
      </c>
      <c r="D535" s="7">
        <v>0.1476923012114581</v>
      </c>
      <c r="E535" s="7" t="e">
        <v>#N/A</v>
      </c>
      <c r="F535" s="7" t="e">
        <v>#N/A</v>
      </c>
      <c r="H535" s="7">
        <v>0.99999999739873391</v>
      </c>
      <c r="I535" s="7">
        <v>7.5588810879856298E-5</v>
      </c>
      <c r="J535" s="7" t="e">
        <v>#N/A</v>
      </c>
      <c r="K535" s="7" t="e">
        <v>#N/A</v>
      </c>
    </row>
    <row r="536" spans="2:11" x14ac:dyDescent="0.35">
      <c r="C536" s="7">
        <v>30693.569797485125</v>
      </c>
      <c r="D536" s="7">
        <v>103</v>
      </c>
      <c r="E536" s="7" t="e">
        <v>#N/A</v>
      </c>
      <c r="F536" s="7" t="e">
        <v>#N/A</v>
      </c>
      <c r="H536" s="7">
        <v>11789131020.908426</v>
      </c>
      <c r="I536" s="7">
        <v>92</v>
      </c>
      <c r="J536" s="7" t="e">
        <v>#N/A</v>
      </c>
      <c r="K536" s="7" t="e">
        <v>#N/A</v>
      </c>
    </row>
    <row r="537" spans="2:11" x14ac:dyDescent="0.35">
      <c r="C537" s="7">
        <v>2008.5579722723523</v>
      </c>
      <c r="D537" s="7">
        <v>2.2467406312250144</v>
      </c>
      <c r="E537" s="7" t="e">
        <v>#N/A</v>
      </c>
      <c r="F537" s="7" t="e">
        <v>#N/A</v>
      </c>
      <c r="H537" s="7">
        <v>202.07755366531373</v>
      </c>
      <c r="I537" s="7">
        <v>5.2565748638122269E-7</v>
      </c>
      <c r="J537" s="7" t="e">
        <v>#N/A</v>
      </c>
      <c r="K537" s="7" t="e">
        <v>#N/A</v>
      </c>
    </row>
    <row r="538" spans="2:11" x14ac:dyDescent="0.35">
      <c r="B538">
        <v>107</v>
      </c>
      <c r="C538" s="7">
        <f t="array" ref="C538:F542">LINEST('single component linest'!$S$3:INDEX('single component linest'!$S$3:$S$204,'two component linest'!B538+1),'single component linest'!$R$3:INDEX('single component linest'!$R$3:$R$204,'two component linest'!B538+1)^{1,2,3}, TRUE, TRUE)</f>
        <v>-1.0615588158433553E-2</v>
      </c>
      <c r="D538" s="7">
        <v>0.15552339044782007</v>
      </c>
      <c r="E538" s="7">
        <v>1.1804414948406479</v>
      </c>
      <c r="F538" s="7">
        <v>-0.8174714129117584</v>
      </c>
      <c r="H538" s="7">
        <f t="array" ref="H538:K542">LINEST(INDEX('single component linest'!$S$3:$S$203,'two component linest'!B538):'single component linest'!$S$203,(INDEX('single component linest'!$R$3:$R$203,'two component linest'!B538):'single component linest'!$R$203)^{1,2,3}, TRUE, TRUE)</f>
        <v>1.1261788858108503E-3</v>
      </c>
      <c r="I538" s="7">
        <v>-6.524433476925405E-2</v>
      </c>
      <c r="J538" s="7">
        <v>2.3700276786641843</v>
      </c>
      <c r="K538" s="7">
        <v>-2.2905363581388443</v>
      </c>
    </row>
    <row r="539" spans="2:11" x14ac:dyDescent="0.35">
      <c r="C539" s="7">
        <v>7.7062471752451791E-4</v>
      </c>
      <c r="D539" s="7">
        <v>1.3430227747822652E-2</v>
      </c>
      <c r="E539" s="7">
        <v>7.0311133639277948E-2</v>
      </c>
      <c r="F539" s="7">
        <v>0.11149450809122849</v>
      </c>
      <c r="H539" s="7">
        <v>6.618664773808907E-6</v>
      </c>
      <c r="I539" s="7">
        <v>2.4317157612280821E-4</v>
      </c>
      <c r="J539" s="7">
        <v>2.965265350054455E-3</v>
      </c>
      <c r="K539" s="7">
        <v>1.2000158294198239E-2</v>
      </c>
    </row>
    <row r="540" spans="2:11" x14ac:dyDescent="0.35">
      <c r="C540" s="7">
        <v>0.99887717767526518</v>
      </c>
      <c r="D540" s="7">
        <v>0.14848754444250298</v>
      </c>
      <c r="E540" s="7" t="e">
        <v>#N/A</v>
      </c>
      <c r="F540" s="7" t="e">
        <v>#N/A</v>
      </c>
      <c r="H540" s="7">
        <v>0.99999999761868996</v>
      </c>
      <c r="I540" s="7">
        <v>7.1385256741790664E-5</v>
      </c>
      <c r="J540" s="7" t="e">
        <v>#N/A</v>
      </c>
      <c r="K540" s="7" t="e">
        <v>#N/A</v>
      </c>
    </row>
    <row r="541" spans="2:11" x14ac:dyDescent="0.35">
      <c r="C541" s="7">
        <v>30839.912421217239</v>
      </c>
      <c r="D541" s="7">
        <v>104</v>
      </c>
      <c r="E541" s="7" t="e">
        <v>#N/A</v>
      </c>
      <c r="F541" s="7" t="e">
        <v>#N/A</v>
      </c>
      <c r="H541" s="7">
        <v>12738086076.93483</v>
      </c>
      <c r="I541" s="7">
        <v>91</v>
      </c>
      <c r="J541" s="7" t="e">
        <v>#N/A</v>
      </c>
      <c r="K541" s="7" t="e">
        <v>#N/A</v>
      </c>
    </row>
    <row r="542" spans="2:11" x14ac:dyDescent="0.35">
      <c r="C542" s="7">
        <v>2039.9261321085521</v>
      </c>
      <c r="D542" s="7">
        <v>2.2930492888746867</v>
      </c>
      <c r="E542" s="7" t="e">
        <v>#N/A</v>
      </c>
      <c r="F542" s="7" t="e">
        <v>#N/A</v>
      </c>
      <c r="H542" s="7">
        <v>194.73431429451685</v>
      </c>
      <c r="I542" s="7">
        <v>4.6372279408831467E-7</v>
      </c>
      <c r="J542" s="7" t="e">
        <v>#N/A</v>
      </c>
      <c r="K542" s="7" t="e">
        <v>#N/A</v>
      </c>
    </row>
    <row r="543" spans="2:11" x14ac:dyDescent="0.35">
      <c r="B543">
        <v>108</v>
      </c>
      <c r="C543" s="7">
        <f t="array" ref="C543:F547">LINEST('single component linest'!$S$3:INDEX('single component linest'!$S$3:$S$204,'two component linest'!B543+1),'single component linest'!$R$3:INDEX('single component linest'!$R$3:$R$204,'two component linest'!B543+1)^{1,2,3}, TRUE, TRUE)</f>
        <v>-1.0409066794168094E-2</v>
      </c>
      <c r="D543" s="7">
        <v>0.15246527405812593</v>
      </c>
      <c r="E543" s="7">
        <v>1.1928754522515055</v>
      </c>
      <c r="F543" s="7">
        <v>-0.82912496986430906</v>
      </c>
      <c r="H543" s="7">
        <f t="array" ref="H543:K547">LINEST(INDEX('single component linest'!$S$3:$S$203,'two component linest'!B543):'single component linest'!$S$203,(INDEX('single component linest'!$R$3:$R$203,'two component linest'!B543):'single component linest'!$R$203)^{1,2,3}, TRUE, TRUE)</f>
        <v>1.1196713837008062E-3</v>
      </c>
      <c r="I543" s="7">
        <v>-6.4999740905167747E-2</v>
      </c>
      <c r="J543" s="7">
        <v>2.3669749686474333</v>
      </c>
      <c r="K543" s="7">
        <v>-2.277886643977141</v>
      </c>
    </row>
    <row r="544" spans="2:11" x14ac:dyDescent="0.35">
      <c r="C544" s="7">
        <v>7.6131152467348486E-4</v>
      </c>
      <c r="D544" s="7">
        <v>1.3333010161387961E-2</v>
      </c>
      <c r="E544" s="7">
        <v>7.0151534862902598E-2</v>
      </c>
      <c r="F544" s="7">
        <v>0.11178659367902577</v>
      </c>
      <c r="H544" s="7">
        <v>6.5224639337671198E-6</v>
      </c>
      <c r="I544" s="7">
        <v>2.4009587114304188E-4</v>
      </c>
      <c r="J544" s="7">
        <v>2.9337240397900089E-3</v>
      </c>
      <c r="K544" s="7">
        <v>1.1898212397115301E-2</v>
      </c>
    </row>
    <row r="545" spans="2:11" x14ac:dyDescent="0.35">
      <c r="C545" s="7">
        <v>0.99887192451141893</v>
      </c>
      <c r="D545" s="7">
        <v>0.14926488869586593</v>
      </c>
      <c r="E545" s="7" t="e">
        <v>#N/A</v>
      </c>
      <c r="F545" s="7" t="e">
        <v>#N/A</v>
      </c>
      <c r="H545" s="7">
        <v>0.99999999782114513</v>
      </c>
      <c r="I545" s="7">
        <v>6.7392527389631201E-5</v>
      </c>
      <c r="J545" s="7" t="e">
        <v>#N/A</v>
      </c>
      <c r="K545" s="7" t="e">
        <v>#N/A</v>
      </c>
    </row>
    <row r="546" spans="2:11" x14ac:dyDescent="0.35">
      <c r="C546" s="7">
        <v>30991.292437244516</v>
      </c>
      <c r="D546" s="7">
        <v>105</v>
      </c>
      <c r="E546" s="7" t="e">
        <v>#N/A</v>
      </c>
      <c r="F546" s="7" t="e">
        <v>#N/A</v>
      </c>
      <c r="H546" s="7">
        <v>13768700619.721455</v>
      </c>
      <c r="I546" s="7">
        <v>90</v>
      </c>
      <c r="J546" s="7" t="e">
        <v>#N/A</v>
      </c>
      <c r="K546" s="7" t="e">
        <v>#N/A</v>
      </c>
    </row>
    <row r="547" spans="2:11" x14ac:dyDescent="0.35">
      <c r="C547" s="7">
        <v>2071.4586370798324</v>
      </c>
      <c r="D547" s="7">
        <v>2.3394007347258703</v>
      </c>
      <c r="E547" s="7" t="e">
        <v>#N/A</v>
      </c>
      <c r="F547" s="7" t="e">
        <v>#N/A</v>
      </c>
      <c r="H547" s="7">
        <v>187.60210162646595</v>
      </c>
      <c r="I547" s="7">
        <v>4.0875774731659725E-7</v>
      </c>
      <c r="J547" s="7" t="e">
        <v>#N/A</v>
      </c>
      <c r="K547" s="7" t="e">
        <v>#N/A</v>
      </c>
    </row>
    <row r="548" spans="2:11" x14ac:dyDescent="0.35">
      <c r="B548">
        <v>109</v>
      </c>
      <c r="C548" s="7">
        <f t="array" ref="C548:F552">LINEST('single component linest'!$S$3:INDEX('single component linest'!$S$3:$S$204,'two component linest'!B548+1),'single component linest'!$R$3:INDEX('single component linest'!$R$3:$R$204,'two component linest'!B548+1)^{1,2,3}, TRUE, TRUE)</f>
        <v>-1.0206922169176885E-2</v>
      </c>
      <c r="D548" s="7">
        <v>0.14945693697478418</v>
      </c>
      <c r="E548" s="7">
        <v>1.2051728946672231</v>
      </c>
      <c r="F548" s="7">
        <v>-0.84072740340962504</v>
      </c>
      <c r="H548" s="7">
        <f t="array" ref="H548:K552">LINEST(INDEX('single component linest'!$S$3:$S$203,'two component linest'!B548):'single component linest'!$S$203,(INDEX('single component linest'!$R$3:$R$203,'two component linest'!B548):'single component linest'!$R$203)^{1,2,3}, TRUE, TRUE)</f>
        <v>1.1132463710888431E-3</v>
      </c>
      <c r="I548" s="7">
        <v>-6.4757860275016232E-2</v>
      </c>
      <c r="J548" s="7">
        <v>2.3639509562297913</v>
      </c>
      <c r="K548" s="7">
        <v>-2.2653329829694804</v>
      </c>
    </row>
    <row r="549" spans="2:11" x14ac:dyDescent="0.35">
      <c r="C549" s="7">
        <v>7.5211842903807988E-4</v>
      </c>
      <c r="D549" s="7">
        <v>1.3236008614292383E-2</v>
      </c>
      <c r="E549" s="7">
        <v>6.9986292550385104E-2</v>
      </c>
      <c r="F549" s="7">
        <v>0.11206451879080401</v>
      </c>
      <c r="H549" s="7">
        <v>6.4277148598862016E-6</v>
      </c>
      <c r="I549" s="7">
        <v>2.3705831434988974E-4</v>
      </c>
      <c r="J549" s="7">
        <v>2.9024675894890116E-3</v>
      </c>
      <c r="K549" s="7">
        <v>1.1796723151392335E-2</v>
      </c>
    </row>
    <row r="550" spans="2:11" x14ac:dyDescent="0.35">
      <c r="C550" s="7">
        <v>0.99886690186539129</v>
      </c>
      <c r="D550" s="7">
        <v>0.15002465151971689</v>
      </c>
      <c r="E550" s="7" t="e">
        <v>#N/A</v>
      </c>
      <c r="F550" s="7" t="e">
        <v>#N/A</v>
      </c>
      <c r="H550" s="7">
        <v>0.99999999800742501</v>
      </c>
      <c r="I550" s="7">
        <v>6.3600794220884346E-5</v>
      </c>
      <c r="J550" s="7" t="e">
        <v>#N/A</v>
      </c>
      <c r="K550" s="7" t="e">
        <v>#N/A</v>
      </c>
    </row>
    <row r="551" spans="2:11" x14ac:dyDescent="0.35">
      <c r="C551" s="7">
        <v>31147.608597406113</v>
      </c>
      <c r="D551" s="7">
        <v>106</v>
      </c>
      <c r="E551" s="7" t="e">
        <v>#N/A</v>
      </c>
      <c r="F551" s="7" t="e">
        <v>#N/A</v>
      </c>
      <c r="H551" s="7">
        <v>14888607384.230429</v>
      </c>
      <c r="I551" s="7">
        <v>89</v>
      </c>
      <c r="J551" s="7" t="e">
        <v>#N/A</v>
      </c>
      <c r="K551" s="7" t="e">
        <v>#N/A</v>
      </c>
    </row>
    <row r="552" spans="2:11" x14ac:dyDescent="0.35">
      <c r="C552" s="7">
        <v>2103.1546894086032</v>
      </c>
      <c r="D552" s="7">
        <v>2.3857839827429244</v>
      </c>
      <c r="E552" s="7" t="e">
        <v>#N/A</v>
      </c>
      <c r="F552" s="7" t="e">
        <v>#N/A</v>
      </c>
      <c r="H552" s="7">
        <v>180.67597636298433</v>
      </c>
      <c r="I552" s="7">
        <v>3.6001043127192752E-7</v>
      </c>
      <c r="J552" s="7" t="e">
        <v>#N/A</v>
      </c>
      <c r="K552" s="7" t="e">
        <v>#N/A</v>
      </c>
    </row>
    <row r="553" spans="2:11" x14ac:dyDescent="0.35">
      <c r="B553">
        <v>110</v>
      </c>
      <c r="C553" s="7">
        <f t="array" ref="C553:F557">LINEST('single component linest'!$S$3:INDEX('single component linest'!$S$3:$S$204,'two component linest'!B553+1),'single component linest'!$R$3:INDEX('single component linest'!$R$3:$R$204,'two component linest'!B553+1)^{1,2,3}, TRUE, TRUE)</f>
        <v>-1.0009045890511645E-2</v>
      </c>
      <c r="D553" s="7">
        <v>0.14649747668011651</v>
      </c>
      <c r="E553" s="7">
        <v>1.2173350427046978</v>
      </c>
      <c r="F553" s="7">
        <v>-0.85227775297729735</v>
      </c>
      <c r="H553" s="7">
        <f t="array" ref="H553:K557">LINEST(INDEX('single component linest'!$S$3:$S$203,'two component linest'!B553):'single component linest'!$S$203,(INDEX('single component linest'!$R$3:$R$203,'two component linest'!B553):'single component linest'!$R$203)^{1,2,3}, TRUE, TRUE)</f>
        <v>1.106902226489801E-3</v>
      </c>
      <c r="I553" s="7">
        <v>-6.4518643262033951E-2</v>
      </c>
      <c r="J553" s="7">
        <v>2.3609551616127633</v>
      </c>
      <c r="K553" s="7">
        <v>-2.2528739475442858</v>
      </c>
    </row>
    <row r="554" spans="2:11" x14ac:dyDescent="0.35">
      <c r="C554" s="7">
        <v>7.4304479248719685E-4</v>
      </c>
      <c r="D554" s="7">
        <v>1.3139257804853857E-2</v>
      </c>
      <c r="E554" s="7">
        <v>6.9815668953604568E-2</v>
      </c>
      <c r="F554" s="7">
        <v>0.11232863121537495</v>
      </c>
      <c r="H554" s="7">
        <v>6.3343834750606198E-6</v>
      </c>
      <c r="I554" s="7">
        <v>2.3405805782772128E-4</v>
      </c>
      <c r="J554" s="7">
        <v>2.871489961178017E-3</v>
      </c>
      <c r="K554" s="7">
        <v>1.1695680399707859E-2</v>
      </c>
    </row>
    <row r="555" spans="2:11" x14ac:dyDescent="0.35">
      <c r="C555" s="7">
        <v>0.99886210519743657</v>
      </c>
      <c r="D555" s="7">
        <v>0.15076714562835281</v>
      </c>
      <c r="E555" s="7" t="e">
        <v>#N/A</v>
      </c>
      <c r="F555" s="7" t="e">
        <v>#N/A</v>
      </c>
      <c r="H555" s="7">
        <v>0.99999999817875751</v>
      </c>
      <c r="I555" s="7">
        <v>6.0000678508123975E-5</v>
      </c>
      <c r="J555" s="7" t="e">
        <v>#N/A</v>
      </c>
      <c r="K555" s="7" t="e">
        <v>#N/A</v>
      </c>
    </row>
    <row r="556" spans="2:11" x14ac:dyDescent="0.35">
      <c r="C556" s="7">
        <v>31308.765688871099</v>
      </c>
      <c r="D556" s="7">
        <v>107</v>
      </c>
      <c r="E556" s="7" t="e">
        <v>#N/A</v>
      </c>
      <c r="F556" s="7" t="e">
        <v>#N/A</v>
      </c>
      <c r="H556" s="7">
        <v>16106220453.534956</v>
      </c>
      <c r="I556" s="7">
        <v>88</v>
      </c>
      <c r="J556" s="7" t="e">
        <v>#N/A</v>
      </c>
      <c r="K556" s="7" t="e">
        <v>#N/A</v>
      </c>
    </row>
    <row r="557" spans="2:11" x14ac:dyDescent="0.35">
      <c r="C557" s="7">
        <v>2135.0135052453329</v>
      </c>
      <c r="D557" s="7">
        <v>2.4321883454985405</v>
      </c>
      <c r="E557" s="7" t="e">
        <v>#N/A</v>
      </c>
      <c r="F557" s="7" t="e">
        <v>#N/A</v>
      </c>
      <c r="H557" s="7">
        <v>173.9511150729349</v>
      </c>
      <c r="I557" s="7">
        <v>3.1680716508630205E-7</v>
      </c>
      <c r="J557" s="7" t="e">
        <v>#N/A</v>
      </c>
      <c r="K557" s="7" t="e">
        <v>#N/A</v>
      </c>
    </row>
    <row r="558" spans="2:11" x14ac:dyDescent="0.35">
      <c r="B558">
        <v>111</v>
      </c>
      <c r="C558" s="7">
        <f t="array" ref="C558:F562">LINEST('single component linest'!$S$3:INDEX('single component linest'!$S$3:$S$204,'two component linest'!B558+1),'single component linest'!$R$3:INDEX('single component linest'!$R$3:$R$204,'two component linest'!B558+1)^{1,2,3}, TRUE, TRUE)</f>
        <v>-9.8153325607064894E-3</v>
      </c>
      <c r="D558" s="7">
        <v>0.14358600636508201</v>
      </c>
      <c r="E558" s="7">
        <v>1.229363130271258</v>
      </c>
      <c r="F558" s="7">
        <v>-0.8637751130504645</v>
      </c>
      <c r="H558" s="7">
        <f t="array" ref="H558:K562">LINEST(INDEX('single component linest'!$S$3:$S$203,'two component linest'!B558):'single component linest'!$S$203,(INDEX('single component linest'!$R$3:$R$203,'two component linest'!B558):'single component linest'!$R$203)^{1,2,3}, TRUE, TRUE)</f>
        <v>1.100637371032144E-3</v>
      </c>
      <c r="I558" s="7">
        <v>-6.4282041486079938E-2</v>
      </c>
      <c r="J558" s="7">
        <v>2.3579871161380197</v>
      </c>
      <c r="K558" s="7">
        <v>-2.2405081399821332</v>
      </c>
    </row>
    <row r="559" spans="2:11" x14ac:dyDescent="0.35">
      <c r="C559" s="7">
        <v>7.3408989645643464E-4</v>
      </c>
      <c r="D559" s="7">
        <v>1.3042790204532709E-2</v>
      </c>
      <c r="E559" s="7">
        <v>6.9639916611361111E-2</v>
      </c>
      <c r="F559" s="7">
        <v>0.11257927106517787</v>
      </c>
      <c r="H559" s="7">
        <v>6.2424365816481345E-6</v>
      </c>
      <c r="I559" s="7">
        <v>2.3109427232878403E-4</v>
      </c>
      <c r="J559" s="7">
        <v>2.8407852054665871E-3</v>
      </c>
      <c r="K559" s="7">
        <v>1.1595073906159407E-2</v>
      </c>
    </row>
    <row r="560" spans="2:11" x14ac:dyDescent="0.35">
      <c r="C560" s="7">
        <v>0.99885752999683342</v>
      </c>
      <c r="D560" s="7">
        <v>0.1514926788955</v>
      </c>
      <c r="E560" s="7" t="e">
        <v>#N/A</v>
      </c>
      <c r="F560" s="7" t="e">
        <v>#N/A</v>
      </c>
      <c r="H560" s="7">
        <v>0.99999999833628062</v>
      </c>
      <c r="I560" s="7">
        <v>5.6583229915160244E-5</v>
      </c>
      <c r="J560" s="7" t="e">
        <v>#N/A</v>
      </c>
      <c r="K560" s="7" t="e">
        <v>#N/A</v>
      </c>
    </row>
    <row r="561" spans="2:11" x14ac:dyDescent="0.35">
      <c r="C561" s="7">
        <v>31474.674153562155</v>
      </c>
      <c r="D561" s="7">
        <v>108</v>
      </c>
      <c r="E561" s="7" t="e">
        <v>#N/A</v>
      </c>
      <c r="F561" s="7" t="e">
        <v>#N/A</v>
      </c>
      <c r="H561" s="7">
        <v>17430823056.314865</v>
      </c>
      <c r="I561" s="7">
        <v>87</v>
      </c>
      <c r="J561" s="7" t="e">
        <v>#N/A</v>
      </c>
      <c r="K561" s="7" t="e">
        <v>#N/A</v>
      </c>
    </row>
    <row r="562" spans="2:11" x14ac:dyDescent="0.35">
      <c r="C562" s="7">
        <v>2167.0343142791526</v>
      </c>
      <c r="D562" s="7">
        <v>2.4786034299649877</v>
      </c>
      <c r="E562" s="7" t="e">
        <v>#N/A</v>
      </c>
      <c r="F562" s="7" t="e">
        <v>#N/A</v>
      </c>
      <c r="H562" s="7">
        <v>167.42280659422468</v>
      </c>
      <c r="I562" s="7">
        <v>2.7854458596397401E-7</v>
      </c>
      <c r="J562" s="7" t="e">
        <v>#N/A</v>
      </c>
      <c r="K562" s="7" t="e">
        <v>#N/A</v>
      </c>
    </row>
    <row r="563" spans="2:11" x14ac:dyDescent="0.35">
      <c r="B563">
        <v>112</v>
      </c>
      <c r="C563" s="7">
        <f t="array" ref="C563:F567">LINEST('single component linest'!$S$3:INDEX('single component linest'!$S$3:$S$204,'two component linest'!B563+1),'single component linest'!$R$3:INDEX('single component linest'!$R$3:$R$204,'two component linest'!B563+1)^{1,2,3}, TRUE, TRUE)</f>
        <v>-9.6256796931368446E-3</v>
      </c>
      <c r="D563" s="7">
        <v>0.14072165484164459</v>
      </c>
      <c r="E563" s="7">
        <v>1.2412584026791487</v>
      </c>
      <c r="F563" s="7">
        <v>-0.87521863105457776</v>
      </c>
      <c r="H563" s="7">
        <f t="array" ref="H563:K567">LINEST(INDEX('single component linest'!$S$3:$S$203,'two component linest'!B563):'single component linest'!$S$203,(INDEX('single component linest'!$R$3:$R$203,'two component linest'!B563):'single component linest'!$R$203)^{1,2,3}, TRUE, TRUE)</f>
        <v>1.0944502670887928E-3</v>
      </c>
      <c r="I563" s="7">
        <v>-6.4048007765865125E-2</v>
      </c>
      <c r="J563" s="7">
        <v>2.3550463619718549</v>
      </c>
      <c r="K563" s="7">
        <v>-2.2282341916757691</v>
      </c>
    </row>
    <row r="564" spans="2:11" x14ac:dyDescent="0.35">
      <c r="C564" s="7">
        <v>7.2525294955120547E-4</v>
      </c>
      <c r="D564" s="7">
        <v>1.2946636177271148E-2</v>
      </c>
      <c r="E564" s="7">
        <v>6.9459278701734392E-2</v>
      </c>
      <c r="F564" s="7">
        <v>0.11281677089420816</v>
      </c>
      <c r="H564" s="7">
        <v>6.1518418331577528E-6</v>
      </c>
      <c r="I564" s="7">
        <v>2.2816614672968894E-4</v>
      </c>
      <c r="J564" s="7">
        <v>2.8103474596378451E-3</v>
      </c>
      <c r="K564" s="7">
        <v>1.1494893361704627E-2</v>
      </c>
    </row>
    <row r="565" spans="2:11" x14ac:dyDescent="0.35">
      <c r="C565" s="7">
        <v>0.99885317178583133</v>
      </c>
      <c r="D565" s="7">
        <v>0.15220155435565155</v>
      </c>
      <c r="E565" s="7" t="e">
        <v>#N/A</v>
      </c>
      <c r="F565" s="7" t="e">
        <v>#N/A</v>
      </c>
      <c r="H565" s="7">
        <v>0.99999999848104837</v>
      </c>
      <c r="I565" s="7">
        <v>5.333990612582851E-5</v>
      </c>
      <c r="J565" s="7" t="e">
        <v>#N/A</v>
      </c>
      <c r="K565" s="7" t="e">
        <v>#N/A</v>
      </c>
    </row>
    <row r="566" spans="2:11" x14ac:dyDescent="0.35">
      <c r="C566" s="7">
        <v>31645.249735904796</v>
      </c>
      <c r="D566" s="7">
        <v>109</v>
      </c>
      <c r="E566" s="7" t="e">
        <v>#N/A</v>
      </c>
      <c r="F566" s="7" t="e">
        <v>#N/A</v>
      </c>
      <c r="H566" s="7">
        <v>18872666176.462299</v>
      </c>
      <c r="I566" s="7">
        <v>86</v>
      </c>
      <c r="J566" s="7" t="e">
        <v>#N/A</v>
      </c>
      <c r="K566" s="7" t="e">
        <v>#N/A</v>
      </c>
    </row>
    <row r="567" spans="2:11" x14ac:dyDescent="0.35">
      <c r="C567" s="7">
        <v>2199.216359362933</v>
      </c>
      <c r="D567" s="7">
        <v>2.525019133162123</v>
      </c>
      <c r="E567" s="7" t="e">
        <v>#N/A</v>
      </c>
      <c r="F567" s="7" t="e">
        <v>#N/A</v>
      </c>
      <c r="H567" s="7">
        <v>161.08644857642122</v>
      </c>
      <c r="I567" s="7">
        <v>2.44682520354049E-7</v>
      </c>
      <c r="J567" s="7" t="e">
        <v>#N/A</v>
      </c>
      <c r="K567" s="7" t="e">
        <v>#N/A</v>
      </c>
    </row>
    <row r="568" spans="2:11" x14ac:dyDescent="0.35">
      <c r="B568">
        <v>113</v>
      </c>
      <c r="C568" s="7">
        <f t="array" ref="C568:F572">LINEST('single component linest'!$S$3:INDEX('single component linest'!$S$3:$S$204,'two component linest'!B568+1),'single component linest'!$R$3:INDEX('single component linest'!$R$3:$R$204,'two component linest'!B568+1)^{1,2,3}, TRUE, TRUE)</f>
        <v>-9.4399876292904777E-3</v>
      </c>
      <c r="D568" s="7">
        <v>0.13790356643631113</v>
      </c>
      <c r="E568" s="7">
        <v>1.2530221148839633</v>
      </c>
      <c r="F568" s="7">
        <v>-0.88660750531978216</v>
      </c>
      <c r="H568" s="7">
        <f t="array" ref="H568:K572">LINEST(INDEX('single component linest'!$S$3:$S$203,'two component linest'!B568):'single component linest'!$S$203,(INDEX('single component linest'!$R$3:$R$203,'two component linest'!B568):'single component linest'!$R$203)^{1,2,3}, TRUE, TRUE)</f>
        <v>1.088339416945687E-3</v>
      </c>
      <c r="I568" s="7">
        <v>-6.3816496082006902E-2</v>
      </c>
      <c r="J568" s="7">
        <v>2.3521324517934055</v>
      </c>
      <c r="K568" s="7">
        <v>-2.2160507623827028</v>
      </c>
    </row>
    <row r="569" spans="2:11" x14ac:dyDescent="0.35">
      <c r="C569" s="7">
        <v>7.1653309458960415E-4</v>
      </c>
      <c r="D569" s="7">
        <v>1.2850824092470677E-2</v>
      </c>
      <c r="E569" s="7">
        <v>6.9273989382132958E-2</v>
      </c>
      <c r="F569" s="7">
        <v>0.11304145581915116</v>
      </c>
      <c r="H569" s="7">
        <v>6.0625677047891924E-6</v>
      </c>
      <c r="I569" s="7">
        <v>2.2527288742375015E-4</v>
      </c>
      <c r="J569" s="7">
        <v>2.7801709447544611E-3</v>
      </c>
      <c r="K569" s="7">
        <v>1.1395128385077596E-2</v>
      </c>
    </row>
    <row r="570" spans="2:11" x14ac:dyDescent="0.35">
      <c r="C570" s="7">
        <v>0.99884902612322868</v>
      </c>
      <c r="D570" s="7">
        <v>0.15289407021270338</v>
      </c>
      <c r="E570" s="7" t="e">
        <v>#N/A</v>
      </c>
      <c r="F570" s="7" t="e">
        <v>#N/A</v>
      </c>
      <c r="H570" s="7">
        <v>0.99999999861403799</v>
      </c>
      <c r="I570" s="7">
        <v>5.0262553499578311E-5</v>
      </c>
      <c r="J570" s="7" t="e">
        <v>#N/A</v>
      </c>
      <c r="K570" s="7" t="e">
        <v>#N/A</v>
      </c>
    </row>
    <row r="571" spans="2:11" x14ac:dyDescent="0.35">
      <c r="C571" s="7">
        <v>31820.413156485592</v>
      </c>
      <c r="D571" s="7">
        <v>110</v>
      </c>
      <c r="E571" s="7" t="e">
        <v>#N/A</v>
      </c>
      <c r="F571" s="7" t="e">
        <v>#N/A</v>
      </c>
      <c r="H571" s="7">
        <v>20443079446.866333</v>
      </c>
      <c r="I571" s="7">
        <v>85</v>
      </c>
      <c r="J571" s="7" t="e">
        <v>#N/A</v>
      </c>
      <c r="K571" s="7" t="e">
        <v>#N/A</v>
      </c>
    </row>
    <row r="572" spans="2:11" x14ac:dyDescent="0.35">
      <c r="C572" s="7">
        <v>2231.558896152148</v>
      </c>
      <c r="D572" s="7">
        <v>2.5714256376827778</v>
      </c>
      <c r="E572" s="7" t="e">
        <v>#N/A</v>
      </c>
      <c r="F572" s="7" t="e">
        <v>#N/A</v>
      </c>
      <c r="H572" s="7">
        <v>154.93754415735353</v>
      </c>
      <c r="I572" s="7">
        <v>2.1473756416532763E-7</v>
      </c>
      <c r="J572" s="7" t="e">
        <v>#N/A</v>
      </c>
      <c r="K572" s="7" t="e">
        <v>#N/A</v>
      </c>
    </row>
    <row r="573" spans="2:11" x14ac:dyDescent="0.35">
      <c r="B573">
        <v>114</v>
      </c>
      <c r="C573" s="7">
        <f t="array" ref="C573:F577">LINEST('single component linest'!$S$3:INDEX('single component linest'!$S$3:$S$204,'two component linest'!B573+1),'single component linest'!$R$3:INDEX('single component linest'!$R$3:$R$204,'two component linest'!B573+1)^{1,2,3}, TRUE, TRUE)</f>
        <v>-9.2581594579732168E-3</v>
      </c>
      <c r="D573" s="7">
        <v>0.13513090086689825</v>
      </c>
      <c r="E573" s="7">
        <v>1.2646555298397253</v>
      </c>
      <c r="F573" s="7">
        <v>-0.89794098311497628</v>
      </c>
      <c r="H573" s="7">
        <f t="array" ref="H573:K577">LINEST(INDEX('single component linest'!$S$3:$S$203,'two component linest'!B573):'single component linest'!$S$203,(INDEX('single component linest'!$R$3:$R$203,'two component linest'!B573):'single component linest'!$R$203)^{1,2,3}, TRUE, TRUE)</f>
        <v>1.082303361538595E-3</v>
      </c>
      <c r="I573" s="7">
        <v>-6.3587461542097767E-2</v>
      </c>
      <c r="J573" s="7">
        <v>2.3492449485019073</v>
      </c>
      <c r="K573" s="7">
        <v>-2.2039565395353602</v>
      </c>
    </row>
    <row r="574" spans="2:11" x14ac:dyDescent="0.35">
      <c r="C574" s="7">
        <v>7.0792941512510784E-4</v>
      </c>
      <c r="D574" s="7">
        <v>1.275538043195398E-2</v>
      </c>
      <c r="E574" s="7">
        <v>6.9084274117373834E-2</v>
      </c>
      <c r="F574" s="7">
        <v>0.11325364364309148</v>
      </c>
      <c r="H574" s="7">
        <v>5.9745834675596048E-6</v>
      </c>
      <c r="I574" s="7">
        <v>2.2241371782544158E-4</v>
      </c>
      <c r="J574" s="7">
        <v>2.7502499639544434E-3</v>
      </c>
      <c r="K574" s="7">
        <v>1.1295768528069707E-2</v>
      </c>
    </row>
    <row r="575" spans="2:11" x14ac:dyDescent="0.35">
      <c r="C575" s="7">
        <v>0.99884508860760857</v>
      </c>
      <c r="D575" s="7">
        <v>0.15357051985516912</v>
      </c>
      <c r="E575" s="7" t="e">
        <v>#N/A</v>
      </c>
      <c r="F575" s="7" t="e">
        <v>#N/A</v>
      </c>
      <c r="H575" s="7">
        <v>0.99999999873615386</v>
      </c>
      <c r="I575" s="7">
        <v>4.7343388739065729E-5</v>
      </c>
      <c r="J575" s="7" t="e">
        <v>#N/A</v>
      </c>
      <c r="K575" s="7" t="e">
        <v>#N/A</v>
      </c>
    </row>
    <row r="576" spans="2:11" x14ac:dyDescent="0.35">
      <c r="C576" s="7">
        <v>32000.089809451234</v>
      </c>
      <c r="D576" s="7">
        <v>111</v>
      </c>
      <c r="E576" s="7" t="e">
        <v>#N/A</v>
      </c>
      <c r="F576" s="7" t="e">
        <v>#N/A</v>
      </c>
      <c r="H576" s="7">
        <v>22154595971.091591</v>
      </c>
      <c r="I576" s="7">
        <v>84</v>
      </c>
      <c r="J576" s="7" t="e">
        <v>#N/A</v>
      </c>
      <c r="K576" s="7" t="e">
        <v>#N/A</v>
      </c>
    </row>
    <row r="577" spans="2:11" x14ac:dyDescent="0.35">
      <c r="C577" s="7">
        <v>2264.0611927569234</v>
      </c>
      <c r="D577" s="7">
        <v>2.6178134071131449</v>
      </c>
      <c r="E577" s="7" t="e">
        <v>#N/A</v>
      </c>
      <c r="F577" s="7" t="e">
        <v>#N/A</v>
      </c>
      <c r="H577" s="7">
        <v>148.97169876743936</v>
      </c>
      <c r="I577" s="7">
        <v>1.882773024130568E-7</v>
      </c>
      <c r="J577" s="7" t="e">
        <v>#N/A</v>
      </c>
      <c r="K577" s="7" t="e">
        <v>#N/A</v>
      </c>
    </row>
    <row r="578" spans="2:11" x14ac:dyDescent="0.35">
      <c r="B578">
        <v>115</v>
      </c>
      <c r="C578" s="7">
        <f t="array" ref="C578:F582">LINEST('single component linest'!$S$3:INDEX('single component linest'!$S$3:$S$204,'two component linest'!B578+1),'single component linest'!$R$3:INDEX('single component linest'!$R$3:$R$204,'two component linest'!B578+1)^{1,2,3}, TRUE, TRUE)</f>
        <v>-9.0801009364654701E-3</v>
      </c>
      <c r="D578" s="7">
        <v>0.13240283310447115</v>
      </c>
      <c r="E578" s="7">
        <v>1.2761599169633357</v>
      </c>
      <c r="F578" s="7">
        <v>-0.90921835875075274</v>
      </c>
      <c r="H578" s="7">
        <f t="array" ref="H578:K582">LINEST(INDEX('single component linest'!$S$3:$S$203,'two component linest'!B578):'single component linest'!$S$203,(INDEX('single component linest'!$R$3:$R$203,'two component linest'!B578):'single component linest'!$R$203)^{1,2,3}, TRUE, TRUE)</f>
        <v>1.0763406792153605E-3</v>
      </c>
      <c r="I578" s="7">
        <v>-6.3360860346188652E-2</v>
      </c>
      <c r="J578" s="7">
        <v>2.3463834249230922</v>
      </c>
      <c r="K578" s="7">
        <v>-2.1919502375262256</v>
      </c>
    </row>
    <row r="579" spans="2:11" x14ac:dyDescent="0.35">
      <c r="C579" s="7">
        <v>6.9944094148632159E-4</v>
      </c>
      <c r="D579" s="7">
        <v>1.2660329891238938E-2</v>
      </c>
      <c r="E579" s="7">
        <v>6.889034999613175E-2</v>
      </c>
      <c r="F579" s="7">
        <v>0.11345364498129432</v>
      </c>
      <c r="H579" s="7">
        <v>5.8878591602812226E-6</v>
      </c>
      <c r="I579" s="7">
        <v>2.1958787777525077E-4</v>
      </c>
      <c r="J579" s="7">
        <v>2.7205788993381825E-3</v>
      </c>
      <c r="K579" s="7">
        <v>1.1196803274569138E-2</v>
      </c>
    </row>
    <row r="580" spans="2:11" x14ac:dyDescent="0.35">
      <c r="C580" s="7">
        <v>0.99884135488025283</v>
      </c>
      <c r="D580" s="7">
        <v>0.15423119187733789</v>
      </c>
      <c r="E580" s="7" t="e">
        <v>#N/A</v>
      </c>
      <c r="F580" s="7" t="e">
        <v>#N/A</v>
      </c>
      <c r="H580" s="7">
        <v>0.99999999884823454</v>
      </c>
      <c r="I580" s="7">
        <v>4.4574981464811058E-5</v>
      </c>
      <c r="J580" s="7" t="e">
        <v>#N/A</v>
      </c>
      <c r="K580" s="7" t="e">
        <v>#N/A</v>
      </c>
    </row>
    <row r="581" spans="2:11" x14ac:dyDescent="0.35">
      <c r="C581" s="7">
        <v>32184.209481673541</v>
      </c>
      <c r="D581" s="7">
        <v>112</v>
      </c>
      <c r="E581" s="7" t="e">
        <v>#N/A</v>
      </c>
      <c r="F581" s="7" t="e">
        <v>#N/A</v>
      </c>
      <c r="H581" s="7">
        <v>24021093025.332886</v>
      </c>
      <c r="I581" s="7">
        <v>83</v>
      </c>
      <c r="J581" s="7" t="e">
        <v>#N/A</v>
      </c>
      <c r="K581" s="7" t="e">
        <v>#N/A</v>
      </c>
    </row>
    <row r="582" spans="2:11" x14ac:dyDescent="0.35">
      <c r="C582" s="7">
        <v>2296.7225294066934</v>
      </c>
      <c r="D582" s="7">
        <v>2.664173181365272</v>
      </c>
      <c r="E582" s="7" t="e">
        <v>#N/A</v>
      </c>
      <c r="F582" s="7" t="e">
        <v>#N/A</v>
      </c>
      <c r="H582" s="7">
        <v>143.1846170558143</v>
      </c>
      <c r="I582" s="7">
        <v>1.649151047248247E-7</v>
      </c>
      <c r="J582" s="7" t="e">
        <v>#N/A</v>
      </c>
      <c r="K582" s="7" t="e">
        <v>#N/A</v>
      </c>
    </row>
    <row r="583" spans="2:11" x14ac:dyDescent="0.35">
      <c r="B583">
        <v>116</v>
      </c>
      <c r="C583" s="7">
        <f t="array" ref="C583:F587">LINEST('single component linest'!$S$3:INDEX('single component linest'!$S$3:$S$204,'two component linest'!B583+1),'single component linest'!$R$3:INDEX('single component linest'!$R$3:$R$204,'two component linest'!B583+1)^{1,2,3}, TRUE, TRUE)</f>
        <v>-8.9057204136336419E-3</v>
      </c>
      <c r="D583" s="7">
        <v>0.12971855322216222</v>
      </c>
      <c r="E583" s="7">
        <v>1.2875365507020551</v>
      </c>
      <c r="F583" s="7">
        <v>-0.9204389717498378</v>
      </c>
      <c r="H583" s="7">
        <f t="array" ref="H583:K587">LINEST(INDEX('single component linest'!$S$3:$S$203,'two component linest'!B583):'single component linest'!$S$203,(INDEX('single component linest'!$R$3:$R$203,'two component linest'!B583):'single component linest'!$R$203)^{1,2,3}, TRUE, TRUE)</f>
        <v>1.0704499845632901E-3</v>
      </c>
      <c r="I583" s="7">
        <v>-6.3136649754221535E-2</v>
      </c>
      <c r="J583" s="7">
        <v>2.343547463534402</v>
      </c>
      <c r="K583" s="7">
        <v>-2.180030597051847</v>
      </c>
    </row>
    <row r="584" spans="2:11" x14ac:dyDescent="0.35">
      <c r="C584" s="7">
        <v>6.9106665636828768E-4</v>
      </c>
      <c r="D584" s="7">
        <v>1.2565695475436327E-2</v>
      </c>
      <c r="E584" s="7">
        <v>6.8692426036120302E-2</v>
      </c>
      <c r="F584" s="7">
        <v>0.11364176338858384</v>
      </c>
      <c r="H584" s="7">
        <v>5.802365564811503E-6</v>
      </c>
      <c r="I584" s="7">
        <v>2.1679462304695322E-4</v>
      </c>
      <c r="J584" s="7">
        <v>2.6911522099432586E-3</v>
      </c>
      <c r="K584" s="7">
        <v>1.1098222043590313E-2</v>
      </c>
    </row>
    <row r="585" spans="2:11" x14ac:dyDescent="0.35">
      <c r="C585" s="7">
        <v>0.99883782062775806</v>
      </c>
      <c r="D585" s="7">
        <v>0.1548763701057819</v>
      </c>
      <c r="E585" s="7" t="e">
        <v>#N/A</v>
      </c>
      <c r="F585" s="7" t="e">
        <v>#N/A</v>
      </c>
      <c r="H585" s="7">
        <v>0.99999999895105596</v>
      </c>
      <c r="I585" s="7">
        <v>4.1950237692332535E-5</v>
      </c>
      <c r="J585" s="7" t="e">
        <v>#N/A</v>
      </c>
      <c r="K585" s="7" t="e">
        <v>#N/A</v>
      </c>
    </row>
    <row r="586" spans="2:11" x14ac:dyDescent="0.35">
      <c r="C586" s="7">
        <v>32372.706091891978</v>
      </c>
      <c r="D586" s="7">
        <v>113</v>
      </c>
      <c r="E586" s="7" t="e">
        <v>#N/A</v>
      </c>
      <c r="F586" s="7" t="e">
        <v>#N/A</v>
      </c>
      <c r="H586" s="7">
        <v>26057950812.672535</v>
      </c>
      <c r="I586" s="7">
        <v>82</v>
      </c>
      <c r="J586" s="7" t="e">
        <v>#N/A</v>
      </c>
      <c r="K586" s="7" t="e">
        <v>#N/A</v>
      </c>
    </row>
    <row r="587" spans="2:11" x14ac:dyDescent="0.35">
      <c r="C587" s="7">
        <v>2329.5421981268814</v>
      </c>
      <c r="D587" s="7">
        <v>2.7104959719371737</v>
      </c>
      <c r="E587" s="7" t="e">
        <v>#N/A</v>
      </c>
      <c r="F587" s="7" t="e">
        <v>#N/A</v>
      </c>
      <c r="H587" s="7">
        <v>137.57209993266628</v>
      </c>
      <c r="I587" s="7">
        <v>1.4430544028034221E-7</v>
      </c>
      <c r="J587" s="7" t="e">
        <v>#N/A</v>
      </c>
      <c r="K587" s="7" t="e">
        <v>#N/A</v>
      </c>
    </row>
    <row r="588" spans="2:11" x14ac:dyDescent="0.35">
      <c r="B588">
        <v>117</v>
      </c>
      <c r="C588" s="7">
        <f t="array" ref="C588:F592">LINEST('single component linest'!$S$3:INDEX('single component linest'!$S$3:$S$204,'two component linest'!B588+1),'single component linest'!$R$3:INDEX('single component linest'!$R$3:$R$204,'two component linest'!B588+1)^{1,2,3}, TRUE, TRUE)</f>
        <v>-8.7349287549970036E-3</v>
      </c>
      <c r="D588" s="7">
        <v>0.12707726623250459</v>
      </c>
      <c r="E588" s="7">
        <v>1.2987867091974523</v>
      </c>
      <c r="F588" s="7">
        <v>-0.93160220508188996</v>
      </c>
      <c r="H588" s="7">
        <f t="array" ref="H588:K592">LINEST(INDEX('single component linest'!$S$3:$S$203,'two component linest'!B588):'single component linest'!$S$203,(INDEX('single component linest'!$R$3:$R$203,'two component linest'!B588):'single component linest'!$R$203)^{1,2,3}, TRUE, TRUE)</f>
        <v>1.0646299272629269E-3</v>
      </c>
      <c r="I588" s="7">
        <v>-6.2914788053962903E-2</v>
      </c>
      <c r="J588" s="7">
        <v>2.3407366561909413</v>
      </c>
      <c r="K588" s="7">
        <v>-2.1681963844401091</v>
      </c>
    </row>
    <row r="589" spans="2:11" x14ac:dyDescent="0.35">
      <c r="C589" s="7">
        <v>6.8280550000736557E-4</v>
      </c>
      <c r="D589" s="7">
        <v>1.2471498590063567E-2</v>
      </c>
      <c r="E589" s="7">
        <v>6.849070347834206E-2</v>
      </c>
      <c r="F589" s="7">
        <v>0.11381829548787963</v>
      </c>
      <c r="H589" s="7">
        <v>5.7180741800401785E-6</v>
      </c>
      <c r="I589" s="7">
        <v>2.1403322478952787E-4</v>
      </c>
      <c r="J589" s="7">
        <v>2.6619644287422415E-3</v>
      </c>
      <c r="K589" s="7">
        <v>1.1000014187839347E-2</v>
      </c>
    </row>
    <row r="590" spans="2:11" x14ac:dyDescent="0.35">
      <c r="C590" s="7">
        <v>0.99883448158437615</v>
      </c>
      <c r="D590" s="7">
        <v>0.15550633363066663</v>
      </c>
      <c r="E590" s="7" t="e">
        <v>#N/A</v>
      </c>
      <c r="F590" s="7" t="e">
        <v>#N/A</v>
      </c>
      <c r="H590" s="7">
        <v>0.99999999904533698</v>
      </c>
      <c r="I590" s="7">
        <v>3.9462384126424607E-5</v>
      </c>
      <c r="J590" s="7" t="e">
        <v>#N/A</v>
      </c>
      <c r="K590" s="7" t="e">
        <v>#N/A</v>
      </c>
    </row>
    <row r="591" spans="2:11" x14ac:dyDescent="0.35">
      <c r="C591" s="7">
        <v>32565.517448211529</v>
      </c>
      <c r="D591" s="7">
        <v>114</v>
      </c>
      <c r="E591" s="7" t="e">
        <v>#N/A</v>
      </c>
      <c r="F591" s="7" t="e">
        <v>#N/A</v>
      </c>
      <c r="H591" s="7">
        <v>28282231841.373428</v>
      </c>
      <c r="I591" s="7">
        <v>81</v>
      </c>
      <c r="J591" s="7" t="e">
        <v>#N/A</v>
      </c>
      <c r="K591" s="7" t="e">
        <v>#N/A</v>
      </c>
    </row>
    <row r="592" spans="2:11" x14ac:dyDescent="0.35">
      <c r="C592" s="7">
        <v>2362.5195024271011</v>
      </c>
      <c r="D592" s="7">
        <v>2.7567730571147506</v>
      </c>
      <c r="E592" s="7" t="e">
        <v>#N/A</v>
      </c>
      <c r="F592" s="7" t="e">
        <v>#N/A</v>
      </c>
      <c r="H592" s="7">
        <v>132.13004172247733</v>
      </c>
      <c r="I592" s="7">
        <v>1.2613966063626058E-7</v>
      </c>
      <c r="J592" s="7" t="e">
        <v>#N/A</v>
      </c>
      <c r="K592" s="7" t="e">
        <v>#N/A</v>
      </c>
    </row>
    <row r="593" spans="2:11" x14ac:dyDescent="0.35">
      <c r="B593">
        <v>118</v>
      </c>
      <c r="C593" s="7">
        <f t="array" ref="C593:F597">LINEST('single component linest'!$S$3:INDEX('single component linest'!$S$3:$S$204,'two component linest'!B593+1),'single component linest'!$R$3:INDEX('single component linest'!$R$3:$R$204,'two component linest'!B593+1)^{1,2,3}, TRUE, TRUE)</f>
        <v>-8.5676392697385667E-3</v>
      </c>
      <c r="D593" s="7">
        <v>0.12447819191466521</v>
      </c>
      <c r="E593" s="7">
        <v>1.3099116730404987</v>
      </c>
      <c r="F593" s="7">
        <v>-0.94270748346196243</v>
      </c>
      <c r="H593" s="7">
        <f t="array" ref="H593:K597">LINEST(INDEX('single component linest'!$S$3:$S$203,'two component linest'!B593):'single component linest'!$S$203,(INDEX('single component linest'!$R$3:$R$203,'two component linest'!B593):'single component linest'!$R$203)^{1,2,3}, TRUE, TRUE)</f>
        <v>1.0588791909984664E-3</v>
      </c>
      <c r="I593" s="7">
        <v>-6.2695234530612334E-2</v>
      </c>
      <c r="J593" s="7">
        <v>2.3379506038673181</v>
      </c>
      <c r="K593" s="7">
        <v>-2.156446391025892</v>
      </c>
    </row>
    <row r="594" spans="2:11" x14ac:dyDescent="0.35">
      <c r="C594" s="7">
        <v>6.7465637496931204E-4</v>
      </c>
      <c r="D594" s="7">
        <v>1.2377759127051306E-2</v>
      </c>
      <c r="E594" s="7">
        <v>6.8285376070753745E-2</v>
      </c>
      <c r="F594" s="7">
        <v>0.11398353109949173</v>
      </c>
      <c r="H594" s="7">
        <v>5.6349571983511809E-6</v>
      </c>
      <c r="I594" s="7">
        <v>2.1130296904371603E-4</v>
      </c>
      <c r="J594" s="7">
        <v>2.6330101604020908E-3</v>
      </c>
      <c r="K594" s="7">
        <v>1.0902168994974603E-2</v>
      </c>
    </row>
    <row r="595" spans="2:11" x14ac:dyDescent="0.35">
      <c r="C595" s="7">
        <v>0.9988313335340947</v>
      </c>
      <c r="D595" s="7">
        <v>0.15612135684137229</v>
      </c>
      <c r="E595" s="7" t="e">
        <v>#N/A</v>
      </c>
      <c r="F595" s="7" t="e">
        <v>#N/A</v>
      </c>
      <c r="H595" s="7">
        <v>0.99999999913174331</v>
      </c>
      <c r="I595" s="7">
        <v>3.7104953256549383E-5</v>
      </c>
      <c r="J595" s="7" t="e">
        <v>#N/A</v>
      </c>
      <c r="K595" s="7" t="e">
        <v>#N/A</v>
      </c>
    </row>
    <row r="596" spans="2:11" x14ac:dyDescent="0.35">
      <c r="C596" s="7">
        <v>32762.585022476516</v>
      </c>
      <c r="D596" s="7">
        <v>115</v>
      </c>
      <c r="E596" s="7" t="e">
        <v>#N/A</v>
      </c>
      <c r="F596" s="7" t="e">
        <v>#N/A</v>
      </c>
      <c r="H596" s="7">
        <v>30712883829.004349</v>
      </c>
      <c r="I596" s="7">
        <v>80</v>
      </c>
      <c r="J596" s="7" t="e">
        <v>#N/A</v>
      </c>
      <c r="K596" s="7" t="e">
        <v>#N/A</v>
      </c>
    </row>
    <row r="597" spans="2:11" x14ac:dyDescent="0.35">
      <c r="C597" s="7">
        <v>2395.6537570003757</v>
      </c>
      <c r="D597" s="7">
        <v>2.8029959771289765</v>
      </c>
      <c r="E597" s="7" t="e">
        <v>#N/A</v>
      </c>
      <c r="F597" s="7" t="e">
        <v>#N/A</v>
      </c>
      <c r="H597" s="7">
        <v>126.85442742315502</v>
      </c>
      <c r="I597" s="7">
        <v>1.1014220449365719E-7</v>
      </c>
      <c r="J597" s="7" t="e">
        <v>#N/A</v>
      </c>
      <c r="K597" s="7" t="e">
        <v>#N/A</v>
      </c>
    </row>
    <row r="598" spans="2:11" x14ac:dyDescent="0.35">
      <c r="B598">
        <v>119</v>
      </c>
      <c r="C598" s="7">
        <f t="array" ref="C598:F602">LINEST('single component linest'!$S$3:INDEX('single component linest'!$S$3:$S$204,'two component linest'!B598+1),'single component linest'!$R$3:INDEX('single component linest'!$R$3:$R$204,'two component linest'!B598+1)^{1,2,3}, TRUE, TRUE)</f>
        <v>-8.4037676396497077E-3</v>
      </c>
      <c r="D598" s="7">
        <v>0.12192056463296989</v>
      </c>
      <c r="E598" s="7">
        <v>1.320912724111776</v>
      </c>
      <c r="F598" s="7">
        <v>-0.95375427170906235</v>
      </c>
      <c r="H598" s="7">
        <f t="array" ref="H598:K602">LINEST(INDEX('single component linest'!$S$3:$S$203,'two component linest'!B598):'single component linest'!$S$203,(INDEX('single component linest'!$R$3:$R$203,'two component linest'!B598):'single component linest'!$R$203)^{1,2,3}, TRUE, TRUE)</f>
        <v>1.0531964923942757E-3</v>
      </c>
      <c r="I598" s="7">
        <v>-6.2477949436949995E-2</v>
      </c>
      <c r="J598" s="7">
        <v>2.335188916401234</v>
      </c>
      <c r="K598" s="7">
        <v>-2.1447794325160792</v>
      </c>
    </row>
    <row r="599" spans="2:11" x14ac:dyDescent="0.35">
      <c r="C599" s="7">
        <v>6.6661815057803247E-4</v>
      </c>
      <c r="D599" s="7">
        <v>1.2284495546202701E-2</v>
      </c>
      <c r="E599" s="7">
        <v>6.8076630341678324E-2</v>
      </c>
      <c r="F599" s="7">
        <v>0.1141377533708518</v>
      </c>
      <c r="H599" s="7">
        <v>5.5529874812785568E-6</v>
      </c>
      <c r="I599" s="7">
        <v>2.0860315621154104E-4</v>
      </c>
      <c r="J599" s="7">
        <v>2.6042840783028244E-3</v>
      </c>
      <c r="K599" s="7">
        <v>1.0804675685387488E-2</v>
      </c>
    </row>
    <row r="600" spans="2:11" x14ac:dyDescent="0.35">
      <c r="C600" s="7">
        <v>0.99882837231247834</v>
      </c>
      <c r="D600" s="7">
        <v>0.15672170946595074</v>
      </c>
      <c r="E600" s="7" t="e">
        <v>#N/A</v>
      </c>
      <c r="F600" s="7" t="e">
        <v>#N/A</v>
      </c>
      <c r="H600" s="7">
        <v>0.999999999210891</v>
      </c>
      <c r="I600" s="7">
        <v>3.4871769186197326E-5</v>
      </c>
      <c r="J600" s="7" t="e">
        <v>#N/A</v>
      </c>
      <c r="K600" s="7" t="e">
        <v>#N/A</v>
      </c>
    </row>
    <row r="601" spans="2:11" x14ac:dyDescent="0.35">
      <c r="C601" s="7">
        <v>32963.853740183709</v>
      </c>
      <c r="D601" s="7">
        <v>116</v>
      </c>
      <c r="E601" s="7" t="e">
        <v>#N/A</v>
      </c>
      <c r="F601" s="7" t="e">
        <v>#N/A</v>
      </c>
      <c r="H601" s="7">
        <v>33370969544.985111</v>
      </c>
      <c r="I601" s="7">
        <v>79</v>
      </c>
      <c r="J601" s="7" t="e">
        <v>#N/A</v>
      </c>
      <c r="K601" s="7" t="e">
        <v>#N/A</v>
      </c>
    </row>
    <row r="602" spans="2:11" x14ac:dyDescent="0.35">
      <c r="C602" s="7">
        <v>2428.9442874328684</v>
      </c>
      <c r="D602" s="7">
        <v>2.8491565292798651</v>
      </c>
      <c r="E602" s="7" t="e">
        <v>#N/A</v>
      </c>
      <c r="F602" s="7" t="e">
        <v>#N/A</v>
      </c>
      <c r="H602" s="7">
        <v>121.7413300663049</v>
      </c>
      <c r="I602" s="7">
        <v>9.6067182607858286E-8</v>
      </c>
      <c r="J602" s="7" t="e">
        <v>#N/A</v>
      </c>
      <c r="K602" s="7" t="e">
        <v>#N/A</v>
      </c>
    </row>
    <row r="603" spans="2:11" x14ac:dyDescent="0.35">
      <c r="B603">
        <v>120</v>
      </c>
      <c r="C603" s="7">
        <f t="array" ref="C603:F607">LINEST('single component linest'!$S$3:INDEX('single component linest'!$S$3:$S$204,'two component linest'!B603+1),'single component linest'!$R$3:INDEX('single component linest'!$R$3:$R$204,'two component linest'!B603+1)^{1,2,3}, TRUE, TRUE)</f>
        <v>-8.2432318499863627E-3</v>
      </c>
      <c r="D603" s="7">
        <v>0.11940363314785654</v>
      </c>
      <c r="E603" s="7">
        <v>1.3317911445021777</v>
      </c>
      <c r="F603" s="7">
        <v>-0.96474207316431393</v>
      </c>
      <c r="H603" s="7">
        <f t="array" ref="H603:K607">LINEST(INDEX('single component linest'!$S$3:$S$203,'two component linest'!B603):'single component linest'!$S$203,(INDEX('single component linest'!$R$3:$R$203,'two component linest'!B603):'single component linest'!$R$203)^{1,2,3}, TRUE, TRUE)</f>
        <v>1.0475805800003728E-3</v>
      </c>
      <c r="I603" s="7">
        <v>-6.2262893964903809E-2</v>
      </c>
      <c r="J603" s="7">
        <v>2.3324512122501355</v>
      </c>
      <c r="K603" s="7">
        <v>-2.1331943483923785</v>
      </c>
    </row>
    <row r="604" spans="2:11" x14ac:dyDescent="0.35">
      <c r="C604" s="7">
        <v>6.5868966701066887E-4</v>
      </c>
      <c r="D604" s="7">
        <v>1.2191724952354845E-2</v>
      </c>
      <c r="E604" s="7">
        <v>6.7864645863312242E-2</v>
      </c>
      <c r="F604" s="7">
        <v>0.11428123890636009</v>
      </c>
      <c r="H604" s="7">
        <v>5.4721385365522872E-6</v>
      </c>
      <c r="I604" s="7">
        <v>2.0593310056143987E-4</v>
      </c>
      <c r="J604" s="7">
        <v>2.5757809218460263E-3</v>
      </c>
      <c r="K604" s="7">
        <v>1.0707523410761409E-2</v>
      </c>
    </row>
    <row r="605" spans="2:11" x14ac:dyDescent="0.35">
      <c r="C605" s="7">
        <v>0.99882559380828839</v>
      </c>
      <c r="D605" s="7">
        <v>0.15730765661401319</v>
      </c>
      <c r="E605" s="7" t="e">
        <v>#N/A</v>
      </c>
      <c r="F605" s="7" t="e">
        <v>#N/A</v>
      </c>
      <c r="H605" s="7">
        <v>0.99999999928335026</v>
      </c>
      <c r="I605" s="7">
        <v>3.2756934172451311E-5</v>
      </c>
      <c r="J605" s="7" t="e">
        <v>#N/A</v>
      </c>
      <c r="K605" s="7" t="e">
        <v>#N/A</v>
      </c>
    </row>
    <row r="606" spans="2:11" x14ac:dyDescent="0.35">
      <c r="C606" s="7">
        <v>33169.271784705285</v>
      </c>
      <c r="D606" s="7">
        <v>117</v>
      </c>
      <c r="E606" s="7" t="e">
        <v>#N/A</v>
      </c>
      <c r="F606" s="7" t="e">
        <v>#N/A</v>
      </c>
      <c r="H606" s="7">
        <v>36279927490.017525</v>
      </c>
      <c r="I606" s="7">
        <v>78</v>
      </c>
      <c r="J606" s="7" t="e">
        <v>#N/A</v>
      </c>
      <c r="K606" s="7" t="e">
        <v>#N/A</v>
      </c>
    </row>
    <row r="607" spans="2:11" x14ac:dyDescent="0.35">
      <c r="C607" s="7">
        <v>2462.3904299237292</v>
      </c>
      <c r="D607" s="7">
        <v>2.8952467630388981</v>
      </c>
      <c r="E607" s="7" t="e">
        <v>#N/A</v>
      </c>
      <c r="F607" s="7" t="e">
        <v>#N/A</v>
      </c>
      <c r="H607" s="7">
        <v>116.78690817414083</v>
      </c>
      <c r="I607" s="7">
        <v>8.3695305437508059E-8</v>
      </c>
      <c r="J607" s="7" t="e">
        <v>#N/A</v>
      </c>
      <c r="K607" s="7" t="e">
        <v>#N/A</v>
      </c>
    </row>
    <row r="608" spans="2:11" x14ac:dyDescent="0.35">
      <c r="B608">
        <v>121</v>
      </c>
      <c r="C608" s="7">
        <f t="array" ref="C608:F612">LINEST('single component linest'!$S$3:INDEX('single component linest'!$S$3:$S$204,'two component linest'!B608+1),'single component linest'!$R$3:INDEX('single component linest'!$R$3:$R$204,'two component linest'!B608+1)^{1,2,3}, TRUE, TRUE)</f>
        <v>-8.0859521222177329E-3</v>
      </c>
      <c r="D608" s="7">
        <v>0.11692666042042002</v>
      </c>
      <c r="E608" s="7">
        <v>1.3425482155087722</v>
      </c>
      <c r="F608" s="7">
        <v>-0.97567042816535654</v>
      </c>
      <c r="H608" s="7">
        <f t="array" ref="H608:K612">LINEST(INDEX('single component linest'!$S$3:$S$203,'two component linest'!B608):'single component linest'!$S$203,(INDEX('single component linest'!$R$3:$R$203,'two component linest'!B608):'single component linest'!$R$203)^{1,2,3}, TRUE, TRUE)</f>
        <v>1.0420302333034816E-3</v>
      </c>
      <c r="I608" s="7">
        <v>-6.2050030217680102E-2</v>
      </c>
      <c r="J608" s="7">
        <v>2.3297371182503888</v>
      </c>
      <c r="K608" s="7">
        <v>-2.1216900013083202</v>
      </c>
    </row>
    <row r="609" spans="2:11" x14ac:dyDescent="0.35">
      <c r="C609" s="7">
        <v>6.5086973908256261E-4</v>
      </c>
      <c r="D609" s="7">
        <v>1.2099463168472544E-2</v>
      </c>
      <c r="E609" s="7">
        <v>6.7649595505642396E-2</v>
      </c>
      <c r="F609" s="7">
        <v>0.11441425789703169</v>
      </c>
      <c r="H609" s="7">
        <v>5.3923844952043099E-6</v>
      </c>
      <c r="I609" s="7">
        <v>2.0329212971986884E-4</v>
      </c>
      <c r="J609" s="7">
        <v>2.547495493446942E-3</v>
      </c>
      <c r="K609" s="7">
        <v>1.0610701250910013E-2</v>
      </c>
    </row>
    <row r="610" spans="2:11" x14ac:dyDescent="0.35">
      <c r="C610" s="7">
        <v>0.99882299396489505</v>
      </c>
      <c r="D610" s="7">
        <v>0.15787945882265023</v>
      </c>
      <c r="E610" s="7" t="e">
        <v>#N/A</v>
      </c>
      <c r="F610" s="7" t="e">
        <v>#N/A</v>
      </c>
      <c r="H610" s="7">
        <v>0.999999999349649</v>
      </c>
      <c r="I610" s="7">
        <v>3.075481582901922E-5</v>
      </c>
      <c r="J610" s="7" t="e">
        <v>#N/A</v>
      </c>
      <c r="K610" s="7" t="e">
        <v>#N/A</v>
      </c>
    </row>
    <row r="611" spans="2:11" x14ac:dyDescent="0.35">
      <c r="C611" s="7">
        <v>33378.790414710304</v>
      </c>
      <c r="D611" s="7">
        <v>118</v>
      </c>
      <c r="E611" s="7" t="e">
        <v>#N/A</v>
      </c>
      <c r="F611" s="7" t="e">
        <v>#N/A</v>
      </c>
      <c r="H611" s="7">
        <v>39465867964.639183</v>
      </c>
      <c r="I611" s="7">
        <v>77</v>
      </c>
      <c r="J611" s="7" t="e">
        <v>#N/A</v>
      </c>
      <c r="K611" s="7" t="e">
        <v>#N/A</v>
      </c>
    </row>
    <row r="612" spans="2:11" x14ac:dyDescent="0.35">
      <c r="C612" s="7">
        <v>2495.9915310145702</v>
      </c>
      <c r="D612" s="7">
        <v>2.9412589751396832</v>
      </c>
      <c r="E612" s="7" t="e">
        <v>#N/A</v>
      </c>
      <c r="F612" s="7" t="e">
        <v>#N/A</v>
      </c>
      <c r="H612" s="7">
        <v>111.98740330876768</v>
      </c>
      <c r="I612" s="7">
        <v>7.2831119644120627E-8</v>
      </c>
      <c r="J612" s="7" t="e">
        <v>#N/A</v>
      </c>
      <c r="K612" s="7" t="e">
        <v>#N/A</v>
      </c>
    </row>
    <row r="613" spans="2:11" x14ac:dyDescent="0.35">
      <c r="B613">
        <v>122</v>
      </c>
      <c r="C613" s="7">
        <f t="array" ref="C613:F617">LINEST('single component linest'!$S$3:INDEX('single component linest'!$S$3:$S$204,'two component linest'!B613+1),'single component linest'!$R$3:INDEX('single component linest'!$R$3:$R$204,'two component linest'!B613+1)^{1,2,3}, TRUE, TRUE)</f>
        <v>-7.9318508486373677E-3</v>
      </c>
      <c r="D613" s="7">
        <v>0.11448892341147532</v>
      </c>
      <c r="E613" s="7">
        <v>1.3531852167017866</v>
      </c>
      <c r="F613" s="7">
        <v>-0.98653891257648763</v>
      </c>
      <c r="H613" s="7">
        <f t="array" ref="H613:K617">LINEST(INDEX('single component linest'!$S$3:$S$203,'two component linest'!B613):'single component linest'!$S$203,(INDEX('single component linest'!$R$3:$R$203,'two component linest'!B613):'single component linest'!$R$203)^{1,2,3}, TRUE, TRUE)</f>
        <v>1.0365442617893074E-3</v>
      </c>
      <c r="I613" s="7">
        <v>-6.1839321183443277E-2</v>
      </c>
      <c r="J613" s="7">
        <v>2.3270462693916363</v>
      </c>
      <c r="K613" s="7">
        <v>-2.1102652765346899</v>
      </c>
    </row>
    <row r="614" spans="2:11" x14ac:dyDescent="0.35">
      <c r="C614" s="7">
        <v>6.4315715974415247E-4</v>
      </c>
      <c r="D614" s="7">
        <v>1.2007724804895498E-2</v>
      </c>
      <c r="E614" s="7">
        <v>6.7431645681099148E-2</v>
      </c>
      <c r="F614" s="7">
        <v>0.11453707424975496</v>
      </c>
      <c r="H614" s="7">
        <v>5.3137000905592676E-6</v>
      </c>
      <c r="I614" s="7">
        <v>2.0067958421869981E-4</v>
      </c>
      <c r="J614" s="7">
        <v>2.5194226560828234E-3</v>
      </c>
      <c r="K614" s="7">
        <v>1.0514198212537242E-2</v>
      </c>
    </row>
    <row r="615" spans="2:11" x14ac:dyDescent="0.35">
      <c r="C615" s="7">
        <v>0.99882056878149739</v>
      </c>
      <c r="D615" s="7">
        <v>0.1584373721050267</v>
      </c>
      <c r="E615" s="7" t="e">
        <v>#N/A</v>
      </c>
      <c r="F615" s="7" t="e">
        <v>#N/A</v>
      </c>
      <c r="H615" s="7">
        <v>0.99999999941027551</v>
      </c>
      <c r="I615" s="7">
        <v>2.8860034967774619E-5</v>
      </c>
      <c r="J615" s="7" t="e">
        <v>#N/A</v>
      </c>
      <c r="K615" s="7" t="e">
        <v>#N/A</v>
      </c>
    </row>
    <row r="616" spans="2:11" x14ac:dyDescent="0.35">
      <c r="C616" s="7">
        <v>33592.363793767872</v>
      </c>
      <c r="D616" s="7">
        <v>119</v>
      </c>
      <c r="E616" s="7" t="e">
        <v>#N/A</v>
      </c>
      <c r="F616" s="7" t="e">
        <v>#N/A</v>
      </c>
      <c r="H616" s="7">
        <v>42957909772.331787</v>
      </c>
      <c r="I616" s="7">
        <v>76</v>
      </c>
      <c r="J616" s="7" t="e">
        <v>#N/A</v>
      </c>
      <c r="K616" s="7" t="e">
        <v>#N/A</v>
      </c>
    </row>
    <row r="617" spans="2:11" x14ac:dyDescent="0.35">
      <c r="C617" s="7">
        <v>2529.7469473281935</v>
      </c>
      <c r="D617" s="7">
        <v>2.9871857046660564</v>
      </c>
      <c r="E617" s="7" t="e">
        <v>#N/A</v>
      </c>
      <c r="F617" s="7" t="e">
        <v>#N/A</v>
      </c>
      <c r="H617" s="7">
        <v>107.33913770978781</v>
      </c>
      <c r="I617" s="7">
        <v>6.3300522993929205E-8</v>
      </c>
      <c r="J617" s="7" t="e">
        <v>#N/A</v>
      </c>
      <c r="K617" s="7" t="e">
        <v>#N/A</v>
      </c>
    </row>
    <row r="618" spans="2:11" x14ac:dyDescent="0.35">
      <c r="B618">
        <v>123</v>
      </c>
      <c r="C618" s="7">
        <f t="array" ref="C618:F622">LINEST('single component linest'!$S$3:INDEX('single component linest'!$S$3:$S$204,'two component linest'!B618+1),'single component linest'!$R$3:INDEX('single component linest'!$R$3:$R$204,'two component linest'!B618+1)^{1,2,3}, TRUE, TRUE)</f>
        <v>-7.7808525288118732E-3</v>
      </c>
      <c r="D618" s="7">
        <v>0.11208971287613169</v>
      </c>
      <c r="E618" s="7">
        <v>1.3637034250578424</v>
      </c>
      <c r="F618" s="7">
        <v>-0.99734713637115657</v>
      </c>
      <c r="H618" s="7">
        <f t="array" ref="H618:K622">LINEST(INDEX('single component linest'!$S$3:$S$203,'two component linest'!B618):'single component linest'!$S$203,(INDEX('single component linest'!$R$3:$R$203,'two component linest'!B618):'single component linest'!$R$203)^{1,2,3}, TRUE, TRUE)</f>
        <v>1.0311215040223962E-3</v>
      </c>
      <c r="I618" s="7">
        <v>-6.1630730709284869E-2</v>
      </c>
      <c r="J618" s="7">
        <v>2.3243783085905512</v>
      </c>
      <c r="K618" s="7">
        <v>-2.0989190813871521</v>
      </c>
    </row>
    <row r="619" spans="2:11" x14ac:dyDescent="0.35">
      <c r="C619" s="7">
        <v>6.3555070331026823E-4</v>
      </c>
      <c r="D619" s="7">
        <v>1.191652332494768E-2</v>
      </c>
      <c r="E619" s="7">
        <v>6.7210956580268391E-2</v>
      </c>
      <c r="F619" s="7">
        <v>0.11464994571588481</v>
      </c>
      <c r="H619" s="7">
        <v>5.2360606361484642E-6</v>
      </c>
      <c r="I619" s="7">
        <v>1.980948169875314E-4</v>
      </c>
      <c r="J619" s="7">
        <v>2.4915573300150888E-3</v>
      </c>
      <c r="K619" s="7">
        <v>1.0418003224178053E-2</v>
      </c>
    </row>
    <row r="620" spans="2:11" x14ac:dyDescent="0.35">
      <c r="C620" s="7">
        <v>0.99881831431416701</v>
      </c>
      <c r="D620" s="7">
        <v>0.15898164800134593</v>
      </c>
      <c r="E620" s="7" t="e">
        <v>#N/A</v>
      </c>
      <c r="F620" s="7" t="e">
        <v>#N/A</v>
      </c>
      <c r="H620" s="7">
        <v>0.99999999946568141</v>
      </c>
      <c r="I620" s="7">
        <v>2.7067454027938137E-5</v>
      </c>
      <c r="J620" s="7" t="e">
        <v>#N/A</v>
      </c>
      <c r="K620" s="7" t="e">
        <v>#N/A</v>
      </c>
    </row>
    <row r="621" spans="2:11" x14ac:dyDescent="0.35">
      <c r="C621" s="7">
        <v>33809.948831194</v>
      </c>
      <c r="D621" s="7">
        <v>120</v>
      </c>
      <c r="E621" s="7" t="e">
        <v>#N/A</v>
      </c>
      <c r="F621" s="7" t="e">
        <v>#N/A</v>
      </c>
      <c r="H621" s="7">
        <v>46788563721.252609</v>
      </c>
      <c r="I621" s="7">
        <v>75</v>
      </c>
      <c r="J621" s="7" t="e">
        <v>#N/A</v>
      </c>
      <c r="K621" s="7" t="e">
        <v>#N/A</v>
      </c>
    </row>
    <row r="622" spans="2:11" x14ac:dyDescent="0.35">
      <c r="C622" s="7">
        <v>2563.6560453161842</v>
      </c>
      <c r="D622" s="7">
        <v>3.0330197281468627</v>
      </c>
      <c r="E622" s="7" t="e">
        <v>#N/A</v>
      </c>
      <c r="F622" s="7" t="e">
        <v>#N/A</v>
      </c>
      <c r="H622" s="7">
        <v>102.83851201639401</v>
      </c>
      <c r="I622" s="7">
        <v>5.4948530066590832E-8</v>
      </c>
      <c r="J622" s="7" t="e">
        <v>#N/A</v>
      </c>
      <c r="K622" s="7" t="e">
        <v>#N/A</v>
      </c>
    </row>
    <row r="623" spans="2:11" x14ac:dyDescent="0.35">
      <c r="B623">
        <v>124</v>
      </c>
      <c r="C623" s="7">
        <f t="array" ref="C623:F627">LINEST('single component linest'!$S$3:INDEX('single component linest'!$S$3:$S$204,'two component linest'!B623+1),'single component linest'!$R$3:INDEX('single component linest'!$R$3:$R$204,'two component linest'!B623+1)^{1,2,3}, TRUE, TRUE)</f>
        <v>-7.6328837078304037E-3</v>
      </c>
      <c r="D623" s="7">
        <v>0.10972833315459637</v>
      </c>
      <c r="E623" s="7">
        <v>1.3741041141561676</v>
      </c>
      <c r="F623" s="7">
        <v>-1.0080947422668514</v>
      </c>
      <c r="H623" s="7">
        <f t="array" ref="H623:K627">LINEST(INDEX('single component linest'!$S$3:$S$203,'two component linest'!B623):'single component linest'!$S$203,(INDEX('single component linest'!$R$3:$R$203,'two component linest'!B623):'single component linest'!$R$203)^{1,2,3}, TRUE, TRUE)</f>
        <v>1.0257608267720225E-3</v>
      </c>
      <c r="I623" s="7">
        <v>-6.1424223476584959E-2</v>
      </c>
      <c r="J623" s="7">
        <v>2.3217328864781939</v>
      </c>
      <c r="K623" s="7">
        <v>-2.0876503446969017</v>
      </c>
    </row>
    <row r="624" spans="2:11" x14ac:dyDescent="0.35">
      <c r="C624" s="7">
        <v>6.2804912844061024E-4</v>
      </c>
      <c r="D624" s="7">
        <v>1.1825871107102192E-2</v>
      </c>
      <c r="E624" s="7">
        <v>6.698768239895396E-2</v>
      </c>
      <c r="F624" s="7">
        <v>0.11475312401898194</v>
      </c>
      <c r="H624" s="7">
        <v>5.1594420058739185E-6</v>
      </c>
      <c r="I624" s="7">
        <v>1.9553719291683921E-4</v>
      </c>
      <c r="J624" s="7">
        <v>2.4638944902671263E-3</v>
      </c>
      <c r="K624" s="7">
        <v>1.0322105133914959E-2</v>
      </c>
    </row>
    <row r="625" spans="2:11" x14ac:dyDescent="0.35">
      <c r="C625" s="7">
        <v>0.99881622667672609</v>
      </c>
      <c r="D625" s="7">
        <v>0.15951253363184326</v>
      </c>
      <c r="E625" s="7" t="e">
        <v>#N/A</v>
      </c>
      <c r="F625" s="7" t="e">
        <v>#N/A</v>
      </c>
      <c r="H625" s="7">
        <v>0.9999999995162846</v>
      </c>
      <c r="I625" s="7">
        <v>2.5372166080421202E-5</v>
      </c>
      <c r="J625" s="7" t="e">
        <v>#N/A</v>
      </c>
      <c r="K625" s="7" t="e">
        <v>#N/A</v>
      </c>
    </row>
    <row r="626" spans="2:11" x14ac:dyDescent="0.35">
      <c r="C626" s="7">
        <v>34031.505033308524</v>
      </c>
      <c r="D626" s="7">
        <v>121</v>
      </c>
      <c r="E626" s="7" t="e">
        <v>#N/A</v>
      </c>
      <c r="F626" s="7" t="e">
        <v>#N/A</v>
      </c>
      <c r="H626" s="7">
        <v>50994170013.115227</v>
      </c>
      <c r="I626" s="7">
        <v>74</v>
      </c>
      <c r="J626" s="7" t="e">
        <v>#N/A</v>
      </c>
      <c r="K626" s="7" t="e">
        <v>#N/A</v>
      </c>
    </row>
    <row r="627" spans="2:11" x14ac:dyDescent="0.35">
      <c r="C627" s="7">
        <v>2597.7182010149932</v>
      </c>
      <c r="D627" s="7">
        <v>3.0787540546636407</v>
      </c>
      <c r="E627" s="7" t="e">
        <v>#N/A</v>
      </c>
      <c r="F627" s="7" t="e">
        <v>#N/A</v>
      </c>
      <c r="H627" s="7">
        <v>98.482003070302426</v>
      </c>
      <c r="I627" s="7">
        <v>4.7637264059323239E-8</v>
      </c>
      <c r="J627" s="7" t="e">
        <v>#N/A</v>
      </c>
      <c r="K627" s="7" t="e">
        <v>#N/A</v>
      </c>
    </row>
    <row r="628" spans="2:11" x14ac:dyDescent="0.35">
      <c r="B628">
        <v>125</v>
      </c>
      <c r="C628" s="7">
        <f t="array" ref="C628:F632">LINEST('single component linest'!$S$3:INDEX('single component linest'!$S$3:$S$204,'two component linest'!B628+1),'single component linest'!$R$3:INDEX('single component linest'!$R$3:$R$204,'two component linest'!B628+1)^{1,2,3}, TRUE, TRUE)</f>
        <v>-7.4878729163267901E-3</v>
      </c>
      <c r="D628" s="7">
        <v>0.1074041019600689</v>
      </c>
      <c r="E628" s="7">
        <v>1.3843885534332236</v>
      </c>
      <c r="F628" s="7">
        <v>-1.0187814044087071</v>
      </c>
      <c r="H628" s="7">
        <f t="array" ref="H628:K632">LINEST(INDEX('single component linest'!$S$3:$S$203,'two component linest'!B628):'single component linest'!$S$203,(INDEX('single component linest'!$R$3:$R$203,'two component linest'!B628):'single component linest'!$R$203)^{1,2,3}, TRUE, TRUE)</f>
        <v>1.020461124154978E-3</v>
      </c>
      <c r="I628" s="7">
        <v>-6.1219764976665571E-2</v>
      </c>
      <c r="J628" s="7">
        <v>2.3191096611871469</v>
      </c>
      <c r="K628" s="7">
        <v>-2.0764580162665038</v>
      </c>
    </row>
    <row r="629" spans="2:11" x14ac:dyDescent="0.35">
      <c r="C629" s="7">
        <v>6.2065118088921556E-4</v>
      </c>
      <c r="D629" s="7">
        <v>1.1735779503890176E-2</v>
      </c>
      <c r="E629" s="7">
        <v>6.6761971556908925E-2</v>
      </c>
      <c r="F629" s="7">
        <v>0.114846854981546</v>
      </c>
      <c r="H629" s="7">
        <v>5.0838206123922789E-6</v>
      </c>
      <c r="I629" s="7">
        <v>1.9300608834027427E-4</v>
      </c>
      <c r="J629" s="7">
        <v>2.4364291629573975E-3</v>
      </c>
      <c r="K629" s="7">
        <v>1.0226492701946454E-2</v>
      </c>
    </row>
    <row r="630" spans="2:11" x14ac:dyDescent="0.35">
      <c r="C630" s="7">
        <v>0.99881430204147326</v>
      </c>
      <c r="D630" s="7">
        <v>0.16003027175158416</v>
      </c>
      <c r="E630" s="7" t="e">
        <v>#N/A</v>
      </c>
      <c r="F630" s="7" t="e">
        <v>#N/A</v>
      </c>
      <c r="H630" s="7">
        <v>0.99999999956247132</v>
      </c>
      <c r="I630" s="7">
        <v>2.3769484355819296E-5</v>
      </c>
      <c r="J630" s="7" t="e">
        <v>#N/A</v>
      </c>
      <c r="K630" s="7" t="e">
        <v>#N/A</v>
      </c>
    </row>
    <row r="631" spans="2:11" x14ac:dyDescent="0.35">
      <c r="C631" s="7">
        <v>34256.994364303304</v>
      </c>
      <c r="D631" s="7">
        <v>122</v>
      </c>
      <c r="E631" s="7" t="e">
        <v>#N/A</v>
      </c>
      <c r="F631" s="7" t="e">
        <v>#N/A</v>
      </c>
      <c r="H631" s="7">
        <v>55615397909.974342</v>
      </c>
      <c r="I631" s="7">
        <v>73</v>
      </c>
      <c r="J631" s="7" t="e">
        <v>#N/A</v>
      </c>
      <c r="K631" s="7" t="e">
        <v>#N/A</v>
      </c>
    </row>
    <row r="632" spans="2:11" x14ac:dyDescent="0.35">
      <c r="C632" s="7">
        <v>2631.9327998101385</v>
      </c>
      <c r="D632" s="7">
        <v>3.1243819209800767</v>
      </c>
      <c r="E632" s="7" t="e">
        <v>#N/A</v>
      </c>
      <c r="F632" s="7" t="e">
        <v>#N/A</v>
      </c>
      <c r="H632" s="7">
        <v>94.266161796066115</v>
      </c>
      <c r="I632" s="7">
        <v>4.1244152217532292E-8</v>
      </c>
      <c r="J632" s="7" t="e">
        <v>#N/A</v>
      </c>
      <c r="K632" s="7" t="e">
        <v>#N/A</v>
      </c>
    </row>
    <row r="633" spans="2:11" x14ac:dyDescent="0.35">
      <c r="B633">
        <v>126</v>
      </c>
      <c r="C633" s="7">
        <f t="array" ref="C633:F637">LINEST('single component linest'!$S$3:INDEX('single component linest'!$S$3:$S$204,'two component linest'!B633+1),'single component linest'!$R$3:INDEX('single component linest'!$R$3:$R$204,'two component linest'!B633+1)^{1,2,3}, TRUE, TRUE)</f>
        <v>-7.3457506122344939E-3</v>
      </c>
      <c r="D633" s="7">
        <v>0.10511635016431307</v>
      </c>
      <c r="E633" s="7">
        <v>1.3945580074928272</v>
      </c>
      <c r="F633" s="7">
        <v>-1.0294068271016839</v>
      </c>
      <c r="H633" s="7">
        <f t="array" ref="H633:K637">LINEST(INDEX('single component linest'!$S$3:$S$203,'two component linest'!B633):'single component linest'!$S$203,(INDEX('single component linest'!$R$3:$R$203,'two component linest'!B633):'single component linest'!$R$203)^{1,2,3}, TRUE, TRUE)</f>
        <v>1.0152213168210648E-3</v>
      </c>
      <c r="I633" s="7">
        <v>-6.1017321487745829E-2</v>
      </c>
      <c r="J633" s="7">
        <v>2.3165082981514842</v>
      </c>
      <c r="K633" s="7">
        <v>-2.0653410663666549</v>
      </c>
    </row>
    <row r="634" spans="2:11" x14ac:dyDescent="0.35">
      <c r="C634" s="7">
        <v>6.1335559603911672E-4</v>
      </c>
      <c r="D634" s="7">
        <v>1.1646258897726578E-2</v>
      </c>
      <c r="E634" s="7">
        <v>6.6533966908519343E-2</v>
      </c>
      <c r="F634" s="7">
        <v>0.11493137865056753</v>
      </c>
      <c r="H634" s="7">
        <v>5.0091733884122754E-6</v>
      </c>
      <c r="I634" s="7">
        <v>1.9050089061409622E-4</v>
      </c>
      <c r="J634" s="7">
        <v>2.4091564227292578E-3</v>
      </c>
      <c r="K634" s="7">
        <v>1.013115459738163E-2</v>
      </c>
    </row>
    <row r="635" spans="2:11" x14ac:dyDescent="0.35">
      <c r="C635" s="7">
        <v>0.99881253663976954</v>
      </c>
      <c r="D635" s="7">
        <v>0.16053510080677161</v>
      </c>
      <c r="E635" s="7" t="e">
        <v>#N/A</v>
      </c>
      <c r="F635" s="7" t="e">
        <v>#N/A</v>
      </c>
      <c r="H635" s="7">
        <v>0.99999999960459862</v>
      </c>
      <c r="I635" s="7">
        <v>2.2254932292640502E-5</v>
      </c>
      <c r="J635" s="7" t="e">
        <v>#N/A</v>
      </c>
      <c r="K635" s="7" t="e">
        <v>#N/A</v>
      </c>
    </row>
    <row r="636" spans="2:11" x14ac:dyDescent="0.35">
      <c r="C636" s="7">
        <v>34486.381116027776</v>
      </c>
      <c r="D636" s="7">
        <v>123</v>
      </c>
      <c r="E636" s="7" t="e">
        <v>#N/A</v>
      </c>
      <c r="F636" s="7" t="e">
        <v>#N/A</v>
      </c>
      <c r="H636" s="7">
        <v>60697817330.140175</v>
      </c>
      <c r="I636" s="7">
        <v>72</v>
      </c>
      <c r="J636" s="7" t="e">
        <v>#N/A</v>
      </c>
      <c r="K636" s="7" t="e">
        <v>#N/A</v>
      </c>
    </row>
    <row r="637" spans="2:11" x14ac:dyDescent="0.35">
      <c r="C637" s="7">
        <v>2666.2992362082355</v>
      </c>
      <c r="D637" s="7">
        <v>3.1698967866979597</v>
      </c>
      <c r="E637" s="7" t="e">
        <v>#N/A</v>
      </c>
      <c r="F637" s="7" t="e">
        <v>#N/A</v>
      </c>
      <c r="H637" s="7">
        <v>90.187611155482514</v>
      </c>
      <c r="I637" s="7">
        <v>3.5660304817200944E-8</v>
      </c>
      <c r="J637" s="7" t="e">
        <v>#N/A</v>
      </c>
      <c r="K637" s="7" t="e">
        <v>#N/A</v>
      </c>
    </row>
    <row r="638" spans="2:11" x14ac:dyDescent="0.35">
      <c r="B638">
        <v>127</v>
      </c>
      <c r="C638" s="7">
        <f t="array" ref="C638:F642">LINEST('single component linest'!$S$3:INDEX('single component linest'!$S$3:$S$204,'two component linest'!B638+1),'single component linest'!$R$3:INDEX('single component linest'!$R$3:$R$204,'two component linest'!B638+1)^{1,2,3}, TRUE, TRUE)</f>
        <v>-7.2064491242409406E-3</v>
      </c>
      <c r="D638" s="7">
        <v>0.10286442158158017</v>
      </c>
      <c r="E638" s="7">
        <v>1.4046137354680468</v>
      </c>
      <c r="F638" s="7">
        <v>-1.0399707435887304</v>
      </c>
      <c r="H638" s="7">
        <f t="array" ref="H638:K642">LINEST(INDEX('single component linest'!$S$3:$S$203,'two component linest'!B638):'single component linest'!$S$203,(INDEX('single component linest'!$R$3:$R$203,'two component linest'!B638):'single component linest'!$R$203)^{1,2,3}, TRUE, TRUE)</f>
        <v>1.0100403511633963E-3</v>
      </c>
      <c r="I638" s="7">
        <v>-6.0816860052523576E-2</v>
      </c>
      <c r="J638" s="7">
        <v>2.3139284699111147</v>
      </c>
      <c r="K638" s="7">
        <v>-2.054298485238844</v>
      </c>
    </row>
    <row r="639" spans="2:11" x14ac:dyDescent="0.35">
      <c r="C639" s="7">
        <v>6.0616110123738113E-4</v>
      </c>
      <c r="D639" s="7">
        <v>1.1557318753817493E-2</v>
      </c>
      <c r="E639" s="7">
        <v>6.6303805945717026E-2</v>
      </c>
      <c r="F639" s="7">
        <v>0.11500692942172799</v>
      </c>
      <c r="H639" s="7">
        <v>4.9354777672228958E-6</v>
      </c>
      <c r="I639" s="7">
        <v>1.8802099765502587E-4</v>
      </c>
      <c r="J639" s="7">
        <v>2.3820713895384917E-3</v>
      </c>
      <c r="K639" s="7">
        <v>1.0036079392004592E-2</v>
      </c>
    </row>
    <row r="640" spans="2:11" x14ac:dyDescent="0.35">
      <c r="C640" s="7">
        <v>0.99881092676249328</v>
      </c>
      <c r="D640" s="7">
        <v>0.1610272549923584</v>
      </c>
      <c r="E640" s="7" t="e">
        <v>#N/A</v>
      </c>
      <c r="F640" s="7" t="e">
        <v>#N/A</v>
      </c>
      <c r="H640" s="7">
        <v>0.99999999964299668</v>
      </c>
      <c r="I640" s="7">
        <v>2.0824234059691112E-5</v>
      </c>
      <c r="J640" s="7" t="e">
        <v>#N/A</v>
      </c>
      <c r="K640" s="7" t="e">
        <v>#N/A</v>
      </c>
    </row>
    <row r="641" spans="2:11" x14ac:dyDescent="0.35">
      <c r="C641" s="7">
        <v>34719.631786027137</v>
      </c>
      <c r="D641" s="7">
        <v>124</v>
      </c>
      <c r="E641" s="7" t="e">
        <v>#N/A</v>
      </c>
      <c r="F641" s="7" t="e">
        <v>#N/A</v>
      </c>
      <c r="H641" s="7">
        <v>66292553831.046806</v>
      </c>
      <c r="I641" s="7">
        <v>71</v>
      </c>
      <c r="J641" s="7" t="e">
        <v>#N/A</v>
      </c>
      <c r="K641" s="7" t="e">
        <v>#N/A</v>
      </c>
    </row>
    <row r="642" spans="2:11" x14ac:dyDescent="0.35">
      <c r="C642" s="7">
        <v>2700.8169136165088</v>
      </c>
      <c r="D642" s="7">
        <v>3.2152923294463776</v>
      </c>
      <c r="E642" s="7" t="e">
        <v>#N/A</v>
      </c>
      <c r="F642" s="7" t="e">
        <v>#N/A</v>
      </c>
      <c r="H642" s="7">
        <v>86.243044172970201</v>
      </c>
      <c r="I642" s="7">
        <v>3.0789059416268751E-8</v>
      </c>
      <c r="J642" s="7" t="e">
        <v>#N/A</v>
      </c>
      <c r="K642" s="7" t="e">
        <v>#N/A</v>
      </c>
    </row>
    <row r="643" spans="2:11" x14ac:dyDescent="0.35">
      <c r="B643">
        <v>128</v>
      </c>
      <c r="C643" s="7">
        <f t="array" ref="C643:F647">LINEST('single component linest'!$S$3:INDEX('single component linest'!$S$3:$S$204,'two component linest'!B643+1),'single component linest'!$R$3:INDEX('single component linest'!$R$3:$R$204,'two component linest'!B643+1)^{1,2,3}, TRUE, TRUE)</f>
        <v>-7.0699025969022458E-3</v>
      </c>
      <c r="D643" s="7">
        <v>0.10064767275141839</v>
      </c>
      <c r="E643" s="7">
        <v>1.4145569904318533</v>
      </c>
      <c r="F643" s="7">
        <v>-1.0504729148736862</v>
      </c>
      <c r="H643" s="7">
        <f t="array" ref="H643:K647">LINEST(INDEX('single component linest'!$S$3:$S$203,'two component linest'!B643):'single component linest'!$S$203,(INDEX('single component linest'!$R$3:$R$203,'two component linest'!B643):'single component linest'!$R$203)^{1,2,3}, TRUE, TRUE)</f>
        <v>1.0049171985551666E-3</v>
      </c>
      <c r="I643" s="7">
        <v>-6.0618348456460663E-2</v>
      </c>
      <c r="J643" s="7">
        <v>2.3113698559216247</v>
      </c>
      <c r="K643" s="7">
        <v>-2.0433292826088096</v>
      </c>
    </row>
    <row r="644" spans="2:11" x14ac:dyDescent="0.35">
      <c r="C644" s="7">
        <v>5.9906641794483552E-4</v>
      </c>
      <c r="D644" s="7">
        <v>1.1468967670309331E-2</v>
      </c>
      <c r="E644" s="7">
        <v>6.6071620993429378E-2</v>
      </c>
      <c r="F644" s="7">
        <v>0.11507373616222986</v>
      </c>
      <c r="H644" s="7">
        <v>4.8627116637857786E-6</v>
      </c>
      <c r="I644" s="7">
        <v>1.8556581748732428E-4</v>
      </c>
      <c r="J644" s="7">
        <v>2.3551692254398775E-3</v>
      </c>
      <c r="K644" s="7">
        <v>9.9412555536910301E-3</v>
      </c>
    </row>
    <row r="645" spans="2:11" x14ac:dyDescent="0.35">
      <c r="C645" s="7">
        <v>0.99880946876037613</v>
      </c>
      <c r="D645" s="7">
        <v>0.16150696431076081</v>
      </c>
      <c r="E645" s="7" t="e">
        <v>#N/A</v>
      </c>
      <c r="F645" s="7" t="e">
        <v>#N/A</v>
      </c>
      <c r="H645" s="7">
        <v>0.99999999967797015</v>
      </c>
      <c r="I645" s="7">
        <v>1.9473305534990447E-5</v>
      </c>
      <c r="J645" s="7" t="e">
        <v>#N/A</v>
      </c>
      <c r="K645" s="7" t="e">
        <v>#N/A</v>
      </c>
    </row>
    <row r="646" spans="2:11" x14ac:dyDescent="0.35">
      <c r="C646" s="7">
        <v>34956.714963230093</v>
      </c>
      <c r="D646" s="7">
        <v>125</v>
      </c>
      <c r="E646" s="7" t="e">
        <v>#N/A</v>
      </c>
      <c r="F646" s="7" t="e">
        <v>#N/A</v>
      </c>
      <c r="H646" s="7">
        <v>72457040330.519989</v>
      </c>
      <c r="I646" s="7">
        <v>70</v>
      </c>
      <c r="J646" s="7" t="e">
        <v>#N/A</v>
      </c>
      <c r="K646" s="7" t="e">
        <v>#N/A</v>
      </c>
    </row>
    <row r="647" spans="2:11" x14ac:dyDescent="0.35">
      <c r="C647" s="7">
        <v>2735.4852441294661</v>
      </c>
      <c r="D647" s="7">
        <v>3.2605624401096707</v>
      </c>
      <c r="E647" s="7" t="e">
        <v>#N/A</v>
      </c>
      <c r="F647" s="7" t="e">
        <v>#N/A</v>
      </c>
      <c r="H647" s="7">
        <v>82.429222028945247</v>
      </c>
      <c r="I647" s="7">
        <v>2.6544673992136268E-8</v>
      </c>
      <c r="J647" s="7" t="e">
        <v>#N/A</v>
      </c>
      <c r="K647" s="7" t="e">
        <v>#N/A</v>
      </c>
    </row>
    <row r="648" spans="2:11" x14ac:dyDescent="0.35">
      <c r="B648">
        <v>129</v>
      </c>
      <c r="C648" s="7">
        <f t="array" ref="C648:F652">LINEST('single component linest'!$S$3:INDEX('single component linest'!$S$3:$S$204,'two component linest'!B648+1),'single component linest'!$R$3:INDEX('single component linest'!$R$3:$R$204,'two component linest'!B648+1)^{1,2,3}, TRUE, TRUE)</f>
        <v>-6.9360469373796847E-3</v>
      </c>
      <c r="D648" s="7">
        <v>9.8465472720857428E-2</v>
      </c>
      <c r="E648" s="7">
        <v>1.4243890188536739</v>
      </c>
      <c r="F648" s="7">
        <v>-1.0609131285874609</v>
      </c>
      <c r="H648" s="7">
        <f t="array" ref="H648:K652">LINEST(INDEX('single component linest'!$S$3:$S$203,'two component linest'!B648):'single component linest'!$S$203,(INDEX('single component linest'!$R$3:$R$203,'two component linest'!B648):'single component linest'!$R$203)^{1,2,3}, TRUE, TRUE)</f>
        <v>9.9985085461009671E-4</v>
      </c>
      <c r="I648" s="7">
        <v>-6.0421755206683893E-2</v>
      </c>
      <c r="J648" s="7">
        <v>2.3088321423686846</v>
      </c>
      <c r="K648" s="7">
        <v>-2.0324324872078043</v>
      </c>
    </row>
    <row r="649" spans="2:11" x14ac:dyDescent="0.35">
      <c r="C649" s="7">
        <v>5.9207026371320816E-4</v>
      </c>
      <c r="D649" s="7">
        <v>1.1381213425819457E-2</v>
      </c>
      <c r="E649" s="7">
        <v>6.5837539397784015E-2</v>
      </c>
      <c r="F649" s="7">
        <v>0.11513202233200384</v>
      </c>
      <c r="H649" s="7">
        <v>4.7908534560286474E-6</v>
      </c>
      <c r="I649" s="7">
        <v>1.8313476778570863E-4</v>
      </c>
      <c r="J649" s="7">
        <v>2.3284451312067852E-3</v>
      </c>
      <c r="K649" s="7">
        <v>9.8466714387848448E-3</v>
      </c>
    </row>
    <row r="650" spans="2:11" x14ac:dyDescent="0.35">
      <c r="C650" s="7">
        <v>0.99880815904422726</v>
      </c>
      <c r="D650" s="7">
        <v>0.16197445463142937</v>
      </c>
      <c r="E650" s="7" t="e">
        <v>#N/A</v>
      </c>
      <c r="F650" s="7" t="e">
        <v>#N/A</v>
      </c>
      <c r="H650" s="7">
        <v>0.99999999970980069</v>
      </c>
      <c r="I650" s="7">
        <v>1.819824571606364E-5</v>
      </c>
      <c r="J650" s="7" t="e">
        <v>#N/A</v>
      </c>
      <c r="K650" s="7" t="e">
        <v>#N/A</v>
      </c>
    </row>
    <row r="651" spans="2:11" x14ac:dyDescent="0.35">
      <c r="C651" s="7">
        <v>35197.601220758239</v>
      </c>
      <c r="D651" s="7">
        <v>126</v>
      </c>
      <c r="E651" s="7" t="e">
        <v>#N/A</v>
      </c>
      <c r="F651" s="7" t="e">
        <v>#N/A</v>
      </c>
      <c r="H651" s="7">
        <v>79255881296.462555</v>
      </c>
      <c r="I651" s="7">
        <v>69</v>
      </c>
      <c r="J651" s="7" t="e">
        <v>#N/A</v>
      </c>
      <c r="K651" s="7" t="e">
        <v>#N/A</v>
      </c>
    </row>
    <row r="652" spans="2:11" x14ac:dyDescent="0.35">
      <c r="C652" s="7">
        <v>2770.3036483224978</v>
      </c>
      <c r="D652" s="7">
        <v>3.3057012180967709</v>
      </c>
      <c r="E652" s="7" t="e">
        <v>#N/A</v>
      </c>
      <c r="F652" s="7" t="e">
        <v>#N/A</v>
      </c>
      <c r="H652" s="7">
        <v>78.74297221837287</v>
      </c>
      <c r="I652" s="7">
        <v>2.2851154152813777E-8</v>
      </c>
      <c r="J652" s="7" t="e">
        <v>#N/A</v>
      </c>
      <c r="K652" s="7" t="e">
        <v>#N/A</v>
      </c>
    </row>
    <row r="653" spans="2:11" x14ac:dyDescent="0.35">
      <c r="B653">
        <v>130</v>
      </c>
      <c r="C653" s="7">
        <f t="array" ref="C653:F657">LINEST('single component linest'!$S$3:INDEX('single component linest'!$S$3:$S$204,'two component linest'!B653+1),'single component linest'!$R$3:INDEX('single component linest'!$R$3:$R$204,'two component linest'!B653+1)^{1,2,3}, TRUE, TRUE)</f>
        <v>-6.8048197637610615E-3</v>
      </c>
      <c r="D653" s="7">
        <v>9.6317202826463971E-2</v>
      </c>
      <c r="E653" s="7">
        <v>1.4341110600987925</v>
      </c>
      <c r="F653" s="7">
        <v>-1.071291197895472</v>
      </c>
      <c r="H653" s="7">
        <f t="array" ref="H653:K657">LINEST(INDEX('single component linest'!$S$3:$S$203,'two component linest'!B653):'single component linest'!$S$203,(INDEX('single component linest'!$R$3:$R$203,'two component linest'!B653):'single component linest'!$R$203)^{1,2,3}, TRUE, TRUE)</f>
        <v>9.9484033847500202E-4</v>
      </c>
      <c r="I653" s="7">
        <v>-6.0227049511833386E-2</v>
      </c>
      <c r="J653" s="7">
        <v>2.3063150219913688</v>
      </c>
      <c r="K653" s="7">
        <v>-2.0216071463202132</v>
      </c>
    </row>
    <row r="654" spans="2:11" x14ac:dyDescent="0.35">
      <c r="C654" s="7">
        <v>5.8517135400235163E-4</v>
      </c>
      <c r="D654" s="7">
        <v>1.1294063024497021E-2</v>
      </c>
      <c r="E654" s="7">
        <v>6.560168370738681E-2</v>
      </c>
      <c r="F654" s="7">
        <v>0.11518200610334195</v>
      </c>
      <c r="H654" s="7">
        <v>4.7198819670180425E-6</v>
      </c>
      <c r="I654" s="7">
        <v>1.8072727544039968E-4</v>
      </c>
      <c r="J654" s="7">
        <v>2.3018943431207502E-3</v>
      </c>
      <c r="K654" s="7">
        <v>9.7523152848622632E-3</v>
      </c>
    </row>
    <row r="655" spans="2:11" x14ac:dyDescent="0.35">
      <c r="C655" s="7">
        <v>0.99880699408505613</v>
      </c>
      <c r="D655" s="7">
        <v>0.16242994775117689</v>
      </c>
      <c r="E655" s="7" t="e">
        <v>#N/A</v>
      </c>
      <c r="F655" s="7" t="e">
        <v>#N/A</v>
      </c>
      <c r="H655" s="7">
        <v>0.99999999973874842</v>
      </c>
      <c r="I655" s="7">
        <v>1.6995328541975569E-5</v>
      </c>
      <c r="J655" s="7" t="e">
        <v>#N/A</v>
      </c>
      <c r="K655" s="7" t="e">
        <v>#N/A</v>
      </c>
    </row>
    <row r="656" spans="2:11" x14ac:dyDescent="0.35">
      <c r="C656" s="7">
        <v>35442.263015317287</v>
      </c>
      <c r="D656" s="7">
        <v>127</v>
      </c>
      <c r="E656" s="7" t="e">
        <v>#N/A</v>
      </c>
      <c r="F656" s="7" t="e">
        <v>#N/A</v>
      </c>
      <c r="H656" s="7">
        <v>86761847904.779068</v>
      </c>
      <c r="I656" s="7">
        <v>68</v>
      </c>
      <c r="J656" s="7" t="e">
        <v>#N/A</v>
      </c>
      <c r="K656" s="7" t="e">
        <v>#N/A</v>
      </c>
    </row>
    <row r="657" spans="2:11" x14ac:dyDescent="0.35">
      <c r="C657" s="7">
        <v>2805.2715550520729</v>
      </c>
      <c r="D657" s="7">
        <v>3.3507029666591572</v>
      </c>
      <c r="E657" s="7" t="e">
        <v>#N/A</v>
      </c>
      <c r="F657" s="7" t="e">
        <v>#N/A</v>
      </c>
      <c r="H657" s="7">
        <v>75.181186771807816</v>
      </c>
      <c r="I657" s="7">
        <v>1.9641201072978885E-8</v>
      </c>
      <c r="J657" s="7" t="e">
        <v>#N/A</v>
      </c>
      <c r="K657" s="7" t="e">
        <v>#N/A</v>
      </c>
    </row>
    <row r="658" spans="2:11" x14ac:dyDescent="0.35">
      <c r="B658">
        <v>131</v>
      </c>
      <c r="C658" s="7">
        <f t="array" ref="C658:F662">LINEST('single component linest'!$S$3:INDEX('single component linest'!$S$3:$S$204,'two component linest'!B658+1),'single component linest'!$R$3:INDEX('single component linest'!$R$3:$R$204,'two component linest'!B658+1)^{1,2,3}, TRUE, TRUE)</f>
        <v>-6.6761603549253994E-3</v>
      </c>
      <c r="D658" s="7">
        <v>9.4202256476626237E-2</v>
      </c>
      <c r="E658" s="7">
        <v>1.4437243459683529</v>
      </c>
      <c r="F658" s="7">
        <v>-1.0816069604458436</v>
      </c>
      <c r="H658" s="7">
        <f t="array" ref="H658:K662">LINEST(INDEX('single component linest'!$S$3:$S$203,'two component linest'!B658):'single component linest'!$S$203,(INDEX('single component linest'!$R$3:$R$203,'two component linest'!B658):'single component linest'!$R$203)^{1,2,3}, TRUE, TRUE)</f>
        <v>9.8988469214154927E-4</v>
      </c>
      <c r="I658" s="7">
        <v>-6.0034201262375866E-2</v>
      </c>
      <c r="J658" s="7">
        <v>2.3038181939083588</v>
      </c>
      <c r="K658" s="7">
        <v>-2.0108523253326256</v>
      </c>
    </row>
    <row r="659" spans="2:11" x14ac:dyDescent="0.35">
      <c r="C659" s="7">
        <v>5.7836840384847886E-4</v>
      </c>
      <c r="D659" s="7">
        <v>1.1207522738737749E-2</v>
      </c>
      <c r="E659" s="7">
        <v>6.5364171847880681E-2</v>
      </c>
      <c r="F659" s="7">
        <v>0.11522390047878685</v>
      </c>
      <c r="H659" s="7">
        <v>4.6497764470095509E-6</v>
      </c>
      <c r="I659" s="7">
        <v>1.7834277610650375E-4</v>
      </c>
      <c r="J659" s="7">
        <v>2.2755121294549103E-3</v>
      </c>
      <c r="K659" s="7">
        <v>9.6581752018810377E-3</v>
      </c>
    </row>
    <row r="660" spans="2:11" x14ac:dyDescent="0.35">
      <c r="C660" s="7">
        <v>0.99880597041410313</v>
      </c>
      <c r="D660" s="7">
        <v>0.16287366145505</v>
      </c>
      <c r="E660" s="7" t="e">
        <v>#N/A</v>
      </c>
      <c r="F660" s="7" t="e">
        <v>#N/A</v>
      </c>
      <c r="H660" s="7">
        <v>0.99999999976505327</v>
      </c>
      <c r="I660" s="7">
        <v>1.5860995102018097E-5</v>
      </c>
      <c r="J660" s="7" t="e">
        <v>#N/A</v>
      </c>
      <c r="K660" s="7" t="e">
        <v>#N/A</v>
      </c>
    </row>
    <row r="661" spans="2:11" x14ac:dyDescent="0.35">
      <c r="C661" s="7">
        <v>35690.674592727373</v>
      </c>
      <c r="D661" s="7">
        <v>128</v>
      </c>
      <c r="E661" s="7" t="e">
        <v>#N/A</v>
      </c>
      <c r="F661" s="7" t="e">
        <v>#N/A</v>
      </c>
      <c r="H661" s="7">
        <v>95057026054.342224</v>
      </c>
      <c r="I661" s="7">
        <v>67</v>
      </c>
      <c r="J661" s="7" t="e">
        <v>#N/A</v>
      </c>
      <c r="K661" s="7" t="e">
        <v>#N/A</v>
      </c>
    </row>
    <row r="662" spans="2:11" x14ac:dyDescent="0.35">
      <c r="C662" s="7">
        <v>2840.3884012623025</v>
      </c>
      <c r="D662" s="7">
        <v>3.3955621882591025</v>
      </c>
      <c r="E662" s="7" t="e">
        <v>#N/A</v>
      </c>
      <c r="F662" s="7" t="e">
        <v>#N/A</v>
      </c>
      <c r="H662" s="7">
        <v>71.740820536364808</v>
      </c>
      <c r="I662" s="7">
        <v>1.6855268096958217E-8</v>
      </c>
      <c r="J662" s="7" t="e">
        <v>#N/A</v>
      </c>
      <c r="K662" s="7" t="e">
        <v>#N/A</v>
      </c>
    </row>
    <row r="663" spans="2:11" x14ac:dyDescent="0.35">
      <c r="B663">
        <v>132</v>
      </c>
      <c r="C663" s="7">
        <f t="array" ref="C663:F667">LINEST('single component linest'!$S$3:INDEX('single component linest'!$S$3:$S$204,'two component linest'!B663+1),'single component linest'!$R$3:INDEX('single component linest'!$R$3:$R$204,'two component linest'!B663+1)^{1,2,3}, TRUE, TRUE)</f>
        <v>-6.5500096019138927E-3</v>
      </c>
      <c r="D663" s="7">
        <v>9.2120038934479925E-2</v>
      </c>
      <c r="E663" s="7">
        <v>1.4532301002771095</v>
      </c>
      <c r="F663" s="7">
        <v>-1.0918602773556305</v>
      </c>
      <c r="H663" s="7">
        <f t="array" ref="H663:K667">LINEST(INDEX('single component linest'!$S$3:$S$203,'two component linest'!B663):'single component linest'!$S$203,(INDEX('single component linest'!$R$3:$R$203,'two component linest'!B663):'single component linest'!$R$203)^{1,2,3}, TRUE, TRUE)</f>
        <v>9.8498297978571884E-4</v>
      </c>
      <c r="I663" s="7">
        <v>-5.9843181011726622E-2</v>
      </c>
      <c r="J663" s="7">
        <v>2.3013413634516122</v>
      </c>
      <c r="K663" s="7">
        <v>-2.0001671073043643</v>
      </c>
    </row>
    <row r="664" spans="2:11" x14ac:dyDescent="0.35">
      <c r="C664" s="7">
        <v>5.7166012939416399E-4</v>
      </c>
      <c r="D664" s="7">
        <v>1.112159814968108E-2</v>
      </c>
      <c r="E664" s="7">
        <v>6.5125117290052242E-2</v>
      </c>
      <c r="F664" s="7">
        <v>0.11525791340724921</v>
      </c>
      <c r="H664" s="7">
        <v>4.5805165563094058E-6</v>
      </c>
      <c r="I664" s="7">
        <v>1.7598071377375557E-4</v>
      </c>
      <c r="J664" s="7">
        <v>2.2492937871117498E-3</v>
      </c>
      <c r="K664" s="7">
        <v>9.5642391636653959E-3</v>
      </c>
    </row>
    <row r="665" spans="2:11" x14ac:dyDescent="0.35">
      <c r="C665" s="7">
        <v>0.9988050846227815</v>
      </c>
      <c r="D665" s="7">
        <v>0.1633058095775986</v>
      </c>
      <c r="E665" s="7" t="e">
        <v>#N/A</v>
      </c>
      <c r="F665" s="7" t="e">
        <v>#N/A</v>
      </c>
      <c r="H665" s="7">
        <v>0.99999999978893672</v>
      </c>
      <c r="I665" s="7">
        <v>1.4791846214845122E-5</v>
      </c>
      <c r="J665" s="7" t="e">
        <v>#N/A</v>
      </c>
      <c r="K665" s="7" t="e">
        <v>#N/A</v>
      </c>
    </row>
    <row r="666" spans="2:11" x14ac:dyDescent="0.35">
      <c r="C666" s="7">
        <v>35942.811899163346</v>
      </c>
      <c r="D666" s="7">
        <v>129</v>
      </c>
      <c r="E666" s="7" t="e">
        <v>#N/A</v>
      </c>
      <c r="F666" s="7" t="e">
        <v>#N/A</v>
      </c>
      <c r="H666" s="7">
        <v>104234143069.44792</v>
      </c>
      <c r="I666" s="7">
        <v>66</v>
      </c>
      <c r="J666" s="7" t="e">
        <v>#N/A</v>
      </c>
      <c r="K666" s="7" t="e">
        <v>#N/A</v>
      </c>
    </row>
    <row r="667" spans="2:11" x14ac:dyDescent="0.35">
      <c r="C667" s="7">
        <v>2875.6536317976106</v>
      </c>
      <c r="D667" s="7">
        <v>3.4402735799915414</v>
      </c>
      <c r="E667" s="7" t="e">
        <v>#N/A</v>
      </c>
      <c r="F667" s="7" t="e">
        <v>#N/A</v>
      </c>
      <c r="H667" s="7">
        <v>68.418889514185196</v>
      </c>
      <c r="I667" s="7">
        <v>1.4440715153279445E-8</v>
      </c>
      <c r="J667" s="7" t="e">
        <v>#N/A</v>
      </c>
      <c r="K667" s="7" t="e">
        <v>#N/A</v>
      </c>
    </row>
    <row r="668" spans="2:11" x14ac:dyDescent="0.35">
      <c r="B668">
        <v>133</v>
      </c>
      <c r="C668" s="7">
        <f t="array" ref="C668:F672">LINEST('single component linest'!$S$3:INDEX('single component linest'!$S$3:$S$204,'two component linest'!B668+1),'single component linest'!$R$3:INDEX('single component linest'!$R$3:$R$204,'two component linest'!B668+1)^{1,2,3}, TRUE, TRUE)</f>
        <v>-6.4263099607667785E-3</v>
      </c>
      <c r="D668" s="7">
        <v>9.0069967101779655E-2</v>
      </c>
      <c r="E668" s="7">
        <v>1.4626295384669195</v>
      </c>
      <c r="F668" s="7">
        <v>-1.1020510322350225</v>
      </c>
      <c r="H668" s="7">
        <f t="array" ref="H668:K672">LINEST(INDEX('single component linest'!$S$3:$S$203,'two component linest'!B668):'single component linest'!$S$203,(INDEX('single component linest'!$R$3:$R$203,'two component linest'!B668):'single component linest'!$R$203)^{1,2,3}, TRUE, TRUE)</f>
        <v>9.8013428713235816E-4</v>
      </c>
      <c r="I668" s="7">
        <v>-5.9653959958082946E-2</v>
      </c>
      <c r="J668" s="7">
        <v>2.2988842420062929</v>
      </c>
      <c r="K668" s="7">
        <v>-1.9895505925544907</v>
      </c>
    </row>
    <row r="669" spans="2:11" x14ac:dyDescent="0.35">
      <c r="C669" s="7">
        <v>5.6504524928985788E-4</v>
      </c>
      <c r="D669" s="7">
        <v>1.1036294185606322E-2</v>
      </c>
      <c r="E669" s="7">
        <v>6.488462921172003E-2</v>
      </c>
      <c r="F669" s="7">
        <v>0.11528424789829331</v>
      </c>
      <c r="H669" s="7">
        <v>4.5120823487063318E-6</v>
      </c>
      <c r="I669" s="7">
        <v>1.736405403479175E-4</v>
      </c>
      <c r="J669" s="7">
        <v>2.2232346383092745E-3</v>
      </c>
      <c r="K669" s="7">
        <v>9.4704949992915032E-3</v>
      </c>
    </row>
    <row r="670" spans="2:11" x14ac:dyDescent="0.35">
      <c r="C670" s="7">
        <v>0.99880433336254348</v>
      </c>
      <c r="D670" s="7">
        <v>0.16372660206444314</v>
      </c>
      <c r="E670" s="7" t="e">
        <v>#N/A</v>
      </c>
      <c r="F670" s="7" t="e">
        <v>#N/A</v>
      </c>
      <c r="H670" s="7">
        <v>0.99999999981060295</v>
      </c>
      <c r="I670" s="7">
        <v>1.3784635357866742E-5</v>
      </c>
      <c r="J670" s="7" t="e">
        <v>#N/A</v>
      </c>
      <c r="K670" s="7" t="e">
        <v>#N/A</v>
      </c>
    </row>
    <row r="671" spans="2:11" x14ac:dyDescent="0.35">
      <c r="C671" s="7">
        <v>36198.652497694988</v>
      </c>
      <c r="D671" s="7">
        <v>130</v>
      </c>
      <c r="E671" s="7" t="e">
        <v>#N/A</v>
      </c>
      <c r="F671" s="7" t="e">
        <v>#N/A</v>
      </c>
      <c r="H671" s="7">
        <v>114398103745.72079</v>
      </c>
      <c r="I671" s="7">
        <v>65</v>
      </c>
      <c r="J671" s="7" t="e">
        <v>#N/A</v>
      </c>
      <c r="K671" s="7" t="e">
        <v>#N/A</v>
      </c>
    </row>
    <row r="672" spans="2:11" x14ac:dyDescent="0.35">
      <c r="C672" s="7">
        <v>2911.0666992212705</v>
      </c>
      <c r="D672" s="7">
        <v>3.4848320290639077</v>
      </c>
      <c r="E672" s="7" t="e">
        <v>#N/A</v>
      </c>
      <c r="F672" s="7" t="e">
        <v>#N/A</v>
      </c>
      <c r="H672" s="7">
        <v>65.212469256079373</v>
      </c>
      <c r="I672" s="7">
        <v>1.2351051176707748E-8</v>
      </c>
      <c r="J672" s="7" t="e">
        <v>#N/A</v>
      </c>
      <c r="K672" s="7" t="e">
        <v>#N/A</v>
      </c>
    </row>
    <row r="673" spans="2:11" x14ac:dyDescent="0.35">
      <c r="B673">
        <v>134</v>
      </c>
      <c r="C673" s="7">
        <f t="array" ref="C673:F677">LINEST('single component linest'!$S$3:INDEX('single component linest'!$S$3:$S$204,'two component linest'!B673+1),'single component linest'!$R$3:INDEX('single component linest'!$R$3:$R$204,'two component linest'!B673+1)^{1,2,3}, TRUE, TRUE)</f>
        <v>-6.3050054067866701E-3</v>
      </c>
      <c r="D673" s="7">
        <v>8.8051469304004024E-2</v>
      </c>
      <c r="E673" s="7">
        <v>1.4719238672537078</v>
      </c>
      <c r="F673" s="7">
        <v>-1.1121791302473181</v>
      </c>
      <c r="H673" s="7">
        <f t="array" ref="H673:K677">LINEST(INDEX('single component linest'!$S$3:$S$203,'two component linest'!B673):'single component linest'!$S$203,(INDEX('single component linest'!$R$3:$R$203,'two component linest'!B673):'single component linest'!$R$203)^{1,2,3}, TRUE, TRUE)</f>
        <v>9.7533772082120465E-4</v>
      </c>
      <c r="I673" s="7">
        <v>-5.9466509926071047E-2</v>
      </c>
      <c r="J673" s="7">
        <v>2.2964465468455706</v>
      </c>
      <c r="K673" s="7">
        <v>-1.9790018982170898</v>
      </c>
    </row>
    <row r="674" spans="2:11" x14ac:dyDescent="0.35">
      <c r="C674" s="7">
        <v>5.5852248597600964E-4</v>
      </c>
      <c r="D674" s="7">
        <v>1.0951615158338512E-2</v>
      </c>
      <c r="E674" s="7">
        <v>6.46428126536297E-2</v>
      </c>
      <c r="F674" s="7">
        <v>0.11530310213453368</v>
      </c>
      <c r="H674" s="7">
        <v>4.4444542526649844E-6</v>
      </c>
      <c r="I674" s="7">
        <v>1.7132171513601803E-4</v>
      </c>
      <c r="J674" s="7">
        <v>2.1973300259369665E-3</v>
      </c>
      <c r="K674" s="7">
        <v>9.3769303785021917E-3</v>
      </c>
    </row>
    <row r="675" spans="2:11" x14ac:dyDescent="0.35">
      <c r="C675" s="7">
        <v>0.99880371334467144</v>
      </c>
      <c r="D675" s="7">
        <v>0.16413624503397947</v>
      </c>
      <c r="E675" s="7" t="e">
        <v>#N/A</v>
      </c>
      <c r="F675" s="7" t="e">
        <v>#N/A</v>
      </c>
      <c r="H675" s="7">
        <v>0.99999999983024024</v>
      </c>
      <c r="I675" s="7">
        <v>1.2836261920877245E-5</v>
      </c>
      <c r="J675" s="7" t="e">
        <v>#N/A</v>
      </c>
      <c r="K675" s="7" t="e">
        <v>#N/A</v>
      </c>
    </row>
    <row r="676" spans="2:11" x14ac:dyDescent="0.35">
      <c r="C676" s="7">
        <v>36458.17548977978</v>
      </c>
      <c r="D676" s="7">
        <v>131</v>
      </c>
      <c r="E676" s="7" t="e">
        <v>#N/A</v>
      </c>
      <c r="F676" s="7" t="e">
        <v>#N/A</v>
      </c>
      <c r="H676" s="7">
        <v>125667772311.26547</v>
      </c>
      <c r="I676" s="7">
        <v>64</v>
      </c>
      <c r="J676" s="7" t="e">
        <v>#N/A</v>
      </c>
      <c r="K676" s="7" t="e">
        <v>#N/A</v>
      </c>
    </row>
    <row r="677" spans="2:11" x14ac:dyDescent="0.35">
      <c r="C677" s="7">
        <v>2946.627063639588</v>
      </c>
      <c r="D677" s="7">
        <v>3.5292326083349459</v>
      </c>
      <c r="E677" s="7" t="e">
        <v>#N/A</v>
      </c>
      <c r="F677" s="7" t="e">
        <v>#N/A</v>
      </c>
      <c r="H677" s="7">
        <v>62.118693308135455</v>
      </c>
      <c r="I677" s="7">
        <v>1.0545255686487244E-8</v>
      </c>
      <c r="J677" s="7" t="e">
        <v>#N/A</v>
      </c>
      <c r="K677" s="7" t="e">
        <v>#N/A</v>
      </c>
    </row>
    <row r="678" spans="2:11" x14ac:dyDescent="0.35">
      <c r="B678">
        <v>135</v>
      </c>
      <c r="C678" s="7">
        <f t="array" ref="C678:F682">LINEST('single component linest'!$S$3:INDEX('single component linest'!$S$3:$S$204,'two component linest'!B678+1),'single component linest'!$R$3:INDEX('single component linest'!$R$3:$R$204,'two component linest'!B678+1)^{1,2,3}, TRUE, TRUE)</f>
        <v>-6.1860413901921882E-3</v>
      </c>
      <c r="D678" s="7">
        <v>8.606398507701167E-2</v>
      </c>
      <c r="E678" s="7">
        <v>1.4811142843056055</v>
      </c>
      <c r="F678" s="7">
        <v>-1.1222444972034729</v>
      </c>
      <c r="H678" s="7">
        <f t="array" ref="H678:K682">LINEST(INDEX('single component linest'!$S$3:$S$203,'two component linest'!B678):'single component linest'!$S$203,(INDEX('single component linest'!$R$3:$R$203,'two component linest'!B678):'single component linest'!$R$203)^{1,2,3}, TRUE, TRUE)</f>
        <v>9.7059240782931691E-4</v>
      </c>
      <c r="I678" s="7">
        <v>-5.9280803350348611E-2</v>
      </c>
      <c r="J678" s="7">
        <v>2.2940280009880634</v>
      </c>
      <c r="K678" s="7">
        <v>-1.9685201578845684</v>
      </c>
    </row>
    <row r="679" spans="2:11" x14ac:dyDescent="0.35">
      <c r="C679" s="7">
        <v>5.5209056685433093E-4</v>
      </c>
      <c r="D679" s="7">
        <v>1.0867564797769758E-2</v>
      </c>
      <c r="E679" s="7">
        <v>6.4399768669584204E-2</v>
      </c>
      <c r="F679" s="7">
        <v>0.1153146695821269</v>
      </c>
      <c r="H679" s="7">
        <v>4.3776130569577945E-6</v>
      </c>
      <c r="I679" s="7">
        <v>1.6902370449240636E-4</v>
      </c>
      <c r="J679" s="7">
        <v>2.1715753108702373E-3</v>
      </c>
      <c r="K679" s="7">
        <v>9.2835328051456868E-3</v>
      </c>
    </row>
    <row r="680" spans="2:11" x14ac:dyDescent="0.35">
      <c r="C680" s="7">
        <v>0.99880322134000543</v>
      </c>
      <c r="D680" s="7">
        <v>0.16453494083914902</v>
      </c>
      <c r="E680" s="7" t="e">
        <v>#N/A</v>
      </c>
      <c r="F680" s="7" t="e">
        <v>#N/A</v>
      </c>
      <c r="H680" s="7">
        <v>0.99999999984802213</v>
      </c>
      <c r="I680" s="7">
        <v>1.1943764788200696E-5</v>
      </c>
      <c r="J680" s="7" t="e">
        <v>#N/A</v>
      </c>
      <c r="K680" s="7" t="e">
        <v>#N/A</v>
      </c>
    </row>
    <row r="681" spans="2:11" x14ac:dyDescent="0.35">
      <c r="C681" s="7">
        <v>36721.361441354769</v>
      </c>
      <c r="D681" s="7">
        <v>132</v>
      </c>
      <c r="E681" s="7" t="e">
        <v>#N/A</v>
      </c>
      <c r="F681" s="7" t="e">
        <v>#N/A</v>
      </c>
      <c r="H681" s="7">
        <v>138178043373.56555</v>
      </c>
      <c r="I681" s="7">
        <v>63</v>
      </c>
      <c r="J681" s="7" t="e">
        <v>#N/A</v>
      </c>
      <c r="K681" s="7" t="e">
        <v>#N/A</v>
      </c>
    </row>
    <row r="682" spans="2:11" x14ac:dyDescent="0.35">
      <c r="C682" s="7">
        <v>2982.334192531503</v>
      </c>
      <c r="D682" s="7">
        <v>3.5734705719163795</v>
      </c>
      <c r="E682" s="7" t="e">
        <v>#N/A</v>
      </c>
      <c r="F682" s="7" t="e">
        <v>#N/A</v>
      </c>
      <c r="H682" s="7">
        <v>59.134751709188933</v>
      </c>
      <c r="I682" s="7">
        <v>8.987171590899357E-9</v>
      </c>
      <c r="J682" s="7" t="e">
        <v>#N/A</v>
      </c>
      <c r="K682" s="7" t="e">
        <v>#N/A</v>
      </c>
    </row>
    <row r="683" spans="2:11" x14ac:dyDescent="0.35">
      <c r="B683">
        <v>136</v>
      </c>
      <c r="C683" s="7">
        <f t="array" ref="C683:F687">LINEST('single component linest'!$S$3:INDEX('single component linest'!$S$3:$S$204,'two component linest'!B683+1),'single component linest'!$R$3:INDEX('single component linest'!$R$3:$R$204,'two component linest'!B683+1)^{1,2,3}, TRUE, TRUE)</f>
        <v>-6.0693647931197546E-3</v>
      </c>
      <c r="D683" s="7">
        <v>8.4106964955402527E-2</v>
      </c>
      <c r="E683" s="7">
        <v>1.4902019779508009</v>
      </c>
      <c r="F683" s="7">
        <v>-1.1322470786905288</v>
      </c>
      <c r="H683" s="7">
        <f t="array" ref="H683:K687">LINEST(INDEX('single component linest'!$S$3:$S$203,'two component linest'!B683):'single component linest'!$S$203,(INDEX('single component linest'!$R$3:$R$203,'two component linest'!B683):'single component linest'!$R$203)^{1,2,3}, TRUE, TRUE)</f>
        <v>9.6589749487764782E-4</v>
      </c>
      <c r="I683" s="7">
        <v>-5.9096813258358256E-2</v>
      </c>
      <c r="J683" s="7">
        <v>2.2916283330416793</v>
      </c>
      <c r="K683" s="7">
        <v>-1.9581045211829631</v>
      </c>
    </row>
    <row r="684" spans="2:11" x14ac:dyDescent="0.35">
      <c r="C684" s="7">
        <v>5.4574822535598852E-4</v>
      </c>
      <c r="D684" s="7">
        <v>1.078414628459376E-2</v>
      </c>
      <c r="E684" s="7">
        <v>6.4155594471012753E-2</v>
      </c>
      <c r="F684" s="7">
        <v>0.11531913909929385</v>
      </c>
      <c r="H684" s="7">
        <v>4.3115398922560127E-6</v>
      </c>
      <c r="I684" s="7">
        <v>1.6674598129985991E-4</v>
      </c>
      <c r="J684" s="7">
        <v>2.145965867078054E-3</v>
      </c>
      <c r="K684" s="7">
        <v>9.1902896009132661E-3</v>
      </c>
    </row>
    <row r="685" spans="2:11" x14ac:dyDescent="0.35">
      <c r="C685" s="7">
        <v>0.99880285417860926</v>
      </c>
      <c r="D685" s="7">
        <v>0.16492288812913333</v>
      </c>
      <c r="E685" s="7" t="e">
        <v>#N/A</v>
      </c>
      <c r="F685" s="7" t="e">
        <v>#N/A</v>
      </c>
      <c r="H685" s="7">
        <v>0.99999999986410859</v>
      </c>
      <c r="I685" s="7">
        <v>1.1104316206939678E-5</v>
      </c>
      <c r="J685" s="7" t="e">
        <v>#N/A</v>
      </c>
      <c r="K685" s="7" t="e">
        <v>#N/A</v>
      </c>
    </row>
    <row r="686" spans="2:11" x14ac:dyDescent="0.35">
      <c r="C686" s="7">
        <v>36988.192313235311</v>
      </c>
      <c r="D686" s="7">
        <v>133</v>
      </c>
      <c r="E686" s="7" t="e">
        <v>#N/A</v>
      </c>
      <c r="F686" s="7" t="e">
        <v>#N/A</v>
      </c>
      <c r="H686" s="7">
        <v>152082254055.77896</v>
      </c>
      <c r="I686" s="7">
        <v>62</v>
      </c>
      <c r="J686" s="7" t="e">
        <v>#N/A</v>
      </c>
      <c r="K686" s="7" t="e">
        <v>#N/A</v>
      </c>
    </row>
    <row r="687" spans="2:11" x14ac:dyDescent="0.35">
      <c r="C687" s="7">
        <v>3018.187560583413</v>
      </c>
      <c r="D687" s="7">
        <v>3.6175413508376657</v>
      </c>
      <c r="E687" s="7" t="e">
        <v>#N/A</v>
      </c>
      <c r="F687" s="7" t="e">
        <v>#N/A</v>
      </c>
      <c r="H687" s="7">
        <v>56.257889537143392</v>
      </c>
      <c r="I687" s="7">
        <v>7.6449619822695997E-9</v>
      </c>
      <c r="J687" s="7" t="e">
        <v>#N/A</v>
      </c>
      <c r="K687" s="7" t="e">
        <v>#N/A</v>
      </c>
    </row>
    <row r="688" spans="2:11" x14ac:dyDescent="0.35">
      <c r="B688">
        <v>137</v>
      </c>
      <c r="C688" s="7">
        <f t="array" ref="C688:F692">LINEST('single component linest'!$S$3:INDEX('single component linest'!$S$3:$S$204,'two component linest'!B688+1),'single component linest'!$R$3:INDEX('single component linest'!$R$3:$R$204,'two component linest'!B688+1)^{1,2,3}, TRUE, TRUE)</f>
        <v>-5.9549238879385473E-3</v>
      </c>
      <c r="D688" s="7">
        <v>8.217987026285585E-2</v>
      </c>
      <c r="E688" s="7">
        <v>1.4991881269129108</v>
      </c>
      <c r="F688" s="7">
        <v>-1.1421868392322705</v>
      </c>
      <c r="H688" s="7">
        <f t="array" ref="H688:K692">LINEST(INDEX('single component linest'!$S$3:$S$203,'two component linest'!B688):'single component linest'!$S$203,(INDEX('single component linest'!$R$3:$R$203,'two component linest'!B688):'single component linest'!$R$203)^{1,2,3}, TRUE, TRUE)</f>
        <v>9.6125214788730842E-4</v>
      </c>
      <c r="I688" s="7">
        <v>-5.8914513254804353E-2</v>
      </c>
      <c r="J688" s="7">
        <v>2.2892472770674459</v>
      </c>
      <c r="K688" s="7">
        <v>-1.9477541534252198</v>
      </c>
    </row>
    <row r="689" spans="2:11" x14ac:dyDescent="0.35">
      <c r="C689" s="7">
        <v>5.3949420191416058E-4</v>
      </c>
      <c r="D689" s="7">
        <v>1.0701362281348862E-2</v>
      </c>
      <c r="E689" s="7">
        <v>6.3910383566195467E-2</v>
      </c>
      <c r="F689" s="7">
        <v>0.1153166950428855</v>
      </c>
      <c r="H689" s="7">
        <v>4.2462162167095557E-6</v>
      </c>
      <c r="I689" s="7">
        <v>1.6448802459516205E-4</v>
      </c>
      <c r="J689" s="7">
        <v>2.1204970784891451E-3</v>
      </c>
      <c r="K689" s="7">
        <v>9.0971878962776438E-3</v>
      </c>
    </row>
    <row r="690" spans="2:11" x14ac:dyDescent="0.35">
      <c r="C690" s="7">
        <v>0.99880260874938243</v>
      </c>
      <c r="D690" s="7">
        <v>0.16530028191091214</v>
      </c>
      <c r="E690" s="7" t="e">
        <v>#N/A</v>
      </c>
      <c r="F690" s="7" t="e">
        <v>#N/A</v>
      </c>
      <c r="H690" s="7">
        <v>0.99999999987864685</v>
      </c>
      <c r="I690" s="7">
        <v>1.0315215950503477E-5</v>
      </c>
      <c r="J690" s="7" t="e">
        <v>#N/A</v>
      </c>
      <c r="K690" s="7" t="e">
        <v>#N/A</v>
      </c>
    </row>
    <row r="691" spans="2:11" x14ac:dyDescent="0.35">
      <c r="C691" s="7">
        <v>37258.65139551965</v>
      </c>
      <c r="D691" s="7">
        <v>134</v>
      </c>
      <c r="E691" s="7" t="e">
        <v>#N/A</v>
      </c>
      <c r="F691" s="7" t="e">
        <v>#N/A</v>
      </c>
      <c r="H691" s="7">
        <v>167554998878.44113</v>
      </c>
      <c r="I691" s="7">
        <v>61</v>
      </c>
      <c r="J691" s="7" t="e">
        <v>#N/A</v>
      </c>
      <c r="K691" s="7" t="e">
        <v>#N/A</v>
      </c>
    </row>
    <row r="692" spans="2:11" x14ac:dyDescent="0.35">
      <c r="C692" s="7">
        <v>3054.1866495290096</v>
      </c>
      <c r="D692" s="7">
        <v>3.661440548776822</v>
      </c>
      <c r="E692" s="7" t="e">
        <v>#N/A</v>
      </c>
      <c r="F692" s="7" t="e">
        <v>#N/A</v>
      </c>
      <c r="H692" s="7">
        <v>53.485405502227913</v>
      </c>
      <c r="I692" s="7">
        <v>6.4906244864368017E-9</v>
      </c>
      <c r="J692" s="7" t="e">
        <v>#N/A</v>
      </c>
      <c r="K692" s="7" t="e">
        <v>#N/A</v>
      </c>
    </row>
    <row r="693" spans="2:11" x14ac:dyDescent="0.35">
      <c r="B693">
        <v>138</v>
      </c>
      <c r="C693" s="7">
        <f t="array" ref="C693:F697">LINEST('single component linest'!$S$3:INDEX('single component linest'!$S$3:$S$204,'two component linest'!B693+1),'single component linest'!$R$3:INDEX('single component linest'!$R$3:$R$204,'two component linest'!B693+1)^{1,2,3}, TRUE, TRUE)</f>
        <v>-5.8426682968403575E-3</v>
      </c>
      <c r="D693" s="7">
        <v>8.0282172904610469E-2</v>
      </c>
      <c r="E693" s="7">
        <v>1.5080739000722334</v>
      </c>
      <c r="F693" s="7">
        <v>-1.1520637614808145</v>
      </c>
      <c r="H693" s="7">
        <f t="array" ref="H693:K697">LINEST(INDEX('single component linest'!$S$3:$S$203,'two component linest'!B693):'single component linest'!$S$203,(INDEX('single component linest'!$R$3:$R$203,'two component linest'!B693):'single component linest'!$R$203)^{1,2,3}, TRUE, TRUE)</f>
        <v>9.5665555143648572E-4</v>
      </c>
      <c r="I693" s="7">
        <v>-5.8733877505940578E-2</v>
      </c>
      <c r="J693" s="7">
        <v>2.2868845724384612</v>
      </c>
      <c r="K693" s="7">
        <v>-1.9374682352346801</v>
      </c>
    </row>
    <row r="694" spans="2:11" x14ac:dyDescent="0.35">
      <c r="C694" s="7">
        <v>5.333272448477946E-4</v>
      </c>
      <c r="D694" s="7">
        <v>1.0619214961858624E-2</v>
      </c>
      <c r="E694" s="7">
        <v>6.3664225894343604E-2</v>
      </c>
      <c r="F694" s="7">
        <v>0.11530751737296474</v>
      </c>
      <c r="H694" s="7">
        <v>4.1816237992469029E-6</v>
      </c>
      <c r="I694" s="7">
        <v>1.6224931909785363E-4</v>
      </c>
      <c r="J694" s="7">
        <v>2.0951643345250518E-3</v>
      </c>
      <c r="K694" s="7">
        <v>9.0042146154455244E-3</v>
      </c>
    </row>
    <row r="695" spans="2:11" x14ac:dyDescent="0.35">
      <c r="C695" s="7">
        <v>0.99880248199962174</v>
      </c>
      <c r="D695" s="7">
        <v>0.16566731361060591</v>
      </c>
      <c r="E695" s="7" t="e">
        <v>#N/A</v>
      </c>
      <c r="F695" s="7" t="e">
        <v>#N/A</v>
      </c>
      <c r="H695" s="7">
        <v>0.99999999989177224</v>
      </c>
      <c r="I695" s="7">
        <v>9.5738857449291163E-6</v>
      </c>
      <c r="J695" s="7" t="e">
        <v>#N/A</v>
      </c>
      <c r="K695" s="7" t="e">
        <v>#N/A</v>
      </c>
    </row>
    <row r="696" spans="2:11" x14ac:dyDescent="0.35">
      <c r="C696" s="7">
        <v>37532.72324573285</v>
      </c>
      <c r="D696" s="7">
        <v>135</v>
      </c>
      <c r="E696" s="7" t="e">
        <v>#N/A</v>
      </c>
      <c r="F696" s="7" t="e">
        <v>#N/A</v>
      </c>
      <c r="H696" s="7">
        <v>184795422088.6297</v>
      </c>
      <c r="I696" s="7">
        <v>60</v>
      </c>
      <c r="J696" s="7" t="e">
        <v>#N/A</v>
      </c>
      <c r="K696" s="7" t="e">
        <v>#N/A</v>
      </c>
    </row>
    <row r="697" spans="2:11" x14ac:dyDescent="0.35">
      <c r="C697" s="7">
        <v>3090.3309479939549</v>
      </c>
      <c r="D697" s="7">
        <v>3.7051639378589045</v>
      </c>
      <c r="E697" s="7" t="e">
        <v>#N/A</v>
      </c>
      <c r="F697" s="7" t="e">
        <v>#N/A</v>
      </c>
      <c r="H697" s="7">
        <v>50.814650585363211</v>
      </c>
      <c r="I697" s="7">
        <v>5.499557295417416E-9</v>
      </c>
      <c r="J697" s="7" t="e">
        <v>#N/A</v>
      </c>
      <c r="K697" s="7" t="e">
        <v>#N/A</v>
      </c>
    </row>
    <row r="698" spans="2:11" x14ac:dyDescent="0.35">
      <c r="B698">
        <v>139</v>
      </c>
      <c r="C698" s="7">
        <f t="array" ref="C698:F702">LINEST('single component linest'!$S$3:INDEX('single component linest'!$S$3:$S$204,'two component linest'!B698+1),'single component linest'!$R$3:INDEX('single component linest'!$R$3:$R$204,'two component linest'!B698+1)^{1,2,3}, TRUE, TRUE)</f>
        <v>-5.7325489526665859E-3</v>
      </c>
      <c r="D698" s="7">
        <v>7.8413355162228887E-2</v>
      </c>
      <c r="E698" s="7">
        <v>1.5168604562514276</v>
      </c>
      <c r="F698" s="7">
        <v>-1.1618778454384304</v>
      </c>
      <c r="H698" s="7">
        <f t="array" ref="H698:K702">LINEST(INDEX('single component linest'!$S$3:$S$203,'two component linest'!B698):'single component linest'!$S$203,(INDEX('single component linest'!$R$3:$R$203,'two component linest'!B698):'single component linest'!$R$203)^{1,2,3}, TRUE, TRUE)</f>
        <v>9.5210690822935379E-4</v>
      </c>
      <c r="I698" s="7">
        <v>-5.855488072412237E-2</v>
      </c>
      <c r="J698" s="7">
        <v>2.2845399637000074</v>
      </c>
      <c r="K698" s="7">
        <v>-1.9272459621653635</v>
      </c>
    </row>
    <row r="699" spans="2:11" x14ac:dyDescent="0.35">
      <c r="C699" s="7">
        <v>5.2724611116273276E-4</v>
      </c>
      <c r="D699" s="7">
        <v>1.0537706039150038E-2</v>
      </c>
      <c r="E699" s="7">
        <v>6.3417207954707719E-2</v>
      </c>
      <c r="F699" s="7">
        <v>0.11529178175536753</v>
      </c>
      <c r="H699" s="7">
        <v>4.1177447020322552E-6</v>
      </c>
      <c r="I699" s="7">
        <v>1.6002935469715637E-4</v>
      </c>
      <c r="J699" s="7">
        <v>2.069963024998431E-3</v>
      </c>
      <c r="K699" s="7">
        <v>8.9113564582674141E-3</v>
      </c>
    </row>
    <row r="700" spans="2:11" x14ac:dyDescent="0.35">
      <c r="C700" s="7">
        <v>0.99880247093453889</v>
      </c>
      <c r="D700" s="7">
        <v>0.16602417113447446</v>
      </c>
      <c r="E700" s="7" t="e">
        <v>#N/A</v>
      </c>
      <c r="F700" s="7" t="e">
        <v>#N/A</v>
      </c>
      <c r="H700" s="7">
        <v>0.99999999990360955</v>
      </c>
      <c r="I700" s="7">
        <v>8.8778639502056249E-6</v>
      </c>
      <c r="J700" s="7" t="e">
        <v>#N/A</v>
      </c>
      <c r="K700" s="7" t="e">
        <v>#N/A</v>
      </c>
    </row>
    <row r="701" spans="2:11" x14ac:dyDescent="0.35">
      <c r="C701" s="7">
        <v>37810.393630488361</v>
      </c>
      <c r="D701" s="7">
        <v>136</v>
      </c>
      <c r="E701" s="7" t="e">
        <v>#N/A</v>
      </c>
      <c r="F701" s="7" t="e">
        <v>#N/A</v>
      </c>
      <c r="H701" s="7">
        <v>204031076876.91846</v>
      </c>
      <c r="I701" s="7">
        <v>59</v>
      </c>
      <c r="J701" s="7" t="e">
        <v>#N/A</v>
      </c>
      <c r="K701" s="7" t="e">
        <v>#N/A</v>
      </c>
    </row>
    <row r="702" spans="2:11" x14ac:dyDescent="0.35">
      <c r="C702" s="7">
        <v>3126.6199513452084</v>
      </c>
      <c r="D702" s="7">
        <v>3.74870745452094</v>
      </c>
      <c r="E702" s="7" t="e">
        <v>#N/A</v>
      </c>
      <c r="F702" s="7" t="e">
        <v>#N/A</v>
      </c>
      <c r="H702" s="7">
        <v>48.243026719891937</v>
      </c>
      <c r="I702" s="7">
        <v>4.6501716307832771E-9</v>
      </c>
      <c r="J702" s="7" t="e">
        <v>#N/A</v>
      </c>
      <c r="K702" s="7" t="e">
        <v>#N/A</v>
      </c>
    </row>
    <row r="703" spans="2:11" x14ac:dyDescent="0.35">
      <c r="B703">
        <v>140</v>
      </c>
      <c r="C703" s="7">
        <f t="array" ref="C703:F707">LINEST('single component linest'!$S$3:INDEX('single component linest'!$S$3:$S$204,'two component linest'!B703+1),'single component linest'!$R$3:INDEX('single component linest'!$R$3:$R$204,'two component linest'!B703+1)^{1,2,3}, TRUE, TRUE)</f>
        <v>-5.6245180609384299E-3</v>
      </c>
      <c r="D703" s="7">
        <v>7.6572909490828206E-2</v>
      </c>
      <c r="E703" s="7">
        <v>1.5255489440238958</v>
      </c>
      <c r="F703" s="7">
        <v>-1.1716291077083638</v>
      </c>
      <c r="H703" s="7">
        <f t="array" ref="H703:K707">LINEST(INDEX('single component linest'!$S$3:$S$203,'two component linest'!B703):'single component linest'!$S$203,(INDEX('single component linest'!$R$3:$R$203,'two component linest'!B703):'single component linest'!$R$203)^{1,2,3}, TRUE, TRUE)</f>
        <v>9.4760543860766594E-4</v>
      </c>
      <c r="I703" s="7">
        <v>-5.8377498153835215E-2</v>
      </c>
      <c r="J703" s="7">
        <v>2.2822132004467131</v>
      </c>
      <c r="K703" s="7">
        <v>-1.9170865443885052</v>
      </c>
    </row>
    <row r="704" spans="2:11" x14ac:dyDescent="0.35">
      <c r="C704" s="7">
        <v>5.2124956727647503E-4</v>
      </c>
      <c r="D704" s="7">
        <v>1.0456836791935771E-2</v>
      </c>
      <c r="E704" s="7">
        <v>6.3169412930939348E-2</v>
      </c>
      <c r="F704" s="7">
        <v>0.11526965966229931</v>
      </c>
      <c r="H704" s="7">
        <v>4.0545612666649319E-6</v>
      </c>
      <c r="I704" s="7">
        <v>1.5782762607532698E-4</v>
      </c>
      <c r="J704" s="7">
        <v>2.0448885366817823E-3</v>
      </c>
      <c r="K704" s="7">
        <v>8.8185998890198351E-3</v>
      </c>
    </row>
    <row r="705" spans="2:11" x14ac:dyDescent="0.35">
      <c r="C705" s="7">
        <v>0.99880257261673733</v>
      </c>
      <c r="D705" s="7">
        <v>0.16637103892960195</v>
      </c>
      <c r="E705" s="7" t="e">
        <v>#N/A</v>
      </c>
      <c r="F705" s="7" t="e">
        <v>#N/A</v>
      </c>
      <c r="H705" s="7">
        <v>0.99999999991427313</v>
      </c>
      <c r="I705" s="7">
        <v>8.2248004940172091E-6</v>
      </c>
      <c r="J705" s="7" t="e">
        <v>#N/A</v>
      </c>
      <c r="K705" s="7" t="e">
        <v>#N/A</v>
      </c>
    </row>
    <row r="706" spans="2:11" x14ac:dyDescent="0.35">
      <c r="C706" s="7">
        <v>38091.649470395379</v>
      </c>
      <c r="D706" s="7">
        <v>137</v>
      </c>
      <c r="E706" s="7" t="e">
        <v>#N/A</v>
      </c>
      <c r="F706" s="7" t="e">
        <v>#N/A</v>
      </c>
      <c r="H706" s="7">
        <v>225522458940.41672</v>
      </c>
      <c r="I706" s="7">
        <v>58</v>
      </c>
      <c r="J706" s="7" t="e">
        <v>#N/A</v>
      </c>
      <c r="K706" s="7" t="e">
        <v>#N/A</v>
      </c>
    </row>
    <row r="707" spans="2:11" x14ac:dyDescent="0.35">
      <c r="C707" s="7">
        <v>3163.0531615447953</v>
      </c>
      <c r="D707" s="7">
        <v>3.7920671954485727</v>
      </c>
      <c r="E707" s="7" t="e">
        <v>#N/A</v>
      </c>
      <c r="F707" s="7" t="e">
        <v>#N/A</v>
      </c>
      <c r="H707" s="7">
        <v>45.767985515008519</v>
      </c>
      <c r="I707" s="7">
        <v>3.9235459036503721E-9</v>
      </c>
      <c r="J707" s="7" t="e">
        <v>#N/A</v>
      </c>
      <c r="K707" s="7" t="e">
        <v>#N/A</v>
      </c>
    </row>
    <row r="708" spans="2:11" x14ac:dyDescent="0.35">
      <c r="B708">
        <v>141</v>
      </c>
      <c r="C708" s="7">
        <f t="array" ref="C708:F712">LINEST('single component linest'!$S$3:INDEX('single component linest'!$S$3:$S$204,'two component linest'!B708+1),'single component linest'!$R$3:INDEX('single component linest'!$R$3:$R$204,'two component linest'!B708+1)^{1,2,3}, TRUE, TRUE)</f>
        <v>-5.5185290630525166E-3</v>
      </c>
      <c r="D708" s="7">
        <v>7.4760338318865194E-2</v>
      </c>
      <c r="E708" s="7">
        <v>1.5341405015435319</v>
      </c>
      <c r="F708" s="7">
        <v>-1.1813175807732965</v>
      </c>
      <c r="H708" s="7">
        <f t="array" ref="H708:K712">LINEST(INDEX('single component linest'!$S$3:$S$203,'two component linest'!B708):'single component linest'!$S$203,(INDEX('single component linest'!$R$3:$R$203,'two component linest'!B708):'single component linest'!$R$203)^{1,2,3}, TRUE, TRUE)</f>
        <v>9.4315038004705136E-4</v>
      </c>
      <c r="I708" s="7">
        <v>-5.8201705556934824E-2</v>
      </c>
      <c r="J708" s="7">
        <v>2.2799040371873298</v>
      </c>
      <c r="K708" s="7">
        <v>-1.9069892063177667</v>
      </c>
    </row>
    <row r="709" spans="2:11" x14ac:dyDescent="0.35">
      <c r="C709" s="7">
        <v>5.1533638967170389E-4</v>
      </c>
      <c r="D709" s="7">
        <v>1.0376608089727655E-2</v>
      </c>
      <c r="E709" s="7">
        <v>6.2920920810839498E-2</v>
      </c>
      <c r="F709" s="7">
        <v>0.11524131847088226</v>
      </c>
      <c r="H709" s="7">
        <v>3.9920560957312223E-6</v>
      </c>
      <c r="I709" s="7">
        <v>1.5564363214213832E-4</v>
      </c>
      <c r="J709" s="7">
        <v>2.0199362473474363E-3</v>
      </c>
      <c r="K709" s="7">
        <v>8.7259311140147032E-3</v>
      </c>
    </row>
    <row r="710" spans="2:11" x14ac:dyDescent="0.35">
      <c r="C710" s="7">
        <v>0.99880278416565071</v>
      </c>
      <c r="D710" s="7">
        <v>0.1667080980441118</v>
      </c>
      <c r="E710" s="7" t="e">
        <v>#N/A</v>
      </c>
      <c r="F710" s="7" t="e">
        <v>#N/A</v>
      </c>
      <c r="H710" s="7">
        <v>0.99999999992386857</v>
      </c>
      <c r="I710" s="7">
        <v>7.612452026575175E-6</v>
      </c>
      <c r="J710" s="7" t="e">
        <v>#N/A</v>
      </c>
      <c r="K710" s="7" t="e">
        <v>#N/A</v>
      </c>
    </row>
    <row r="711" spans="2:11" x14ac:dyDescent="0.35">
      <c r="C711" s="7">
        <v>38376.478788045511</v>
      </c>
      <c r="D711" s="7">
        <v>138</v>
      </c>
      <c r="E711" s="7" t="e">
        <v>#N/A</v>
      </c>
      <c r="F711" s="7" t="e">
        <v>#N/A</v>
      </c>
      <c r="H711" s="7">
        <v>249568345603.22861</v>
      </c>
      <c r="I711" s="7">
        <v>57</v>
      </c>
      <c r="J711" s="7" t="e">
        <v>#N/A</v>
      </c>
      <c r="K711" s="7" t="e">
        <v>#N/A</v>
      </c>
    </row>
    <row r="712" spans="2:11" x14ac:dyDescent="0.35">
      <c r="C712" s="7">
        <v>3199.6300870079499</v>
      </c>
      <c r="D712" s="7">
        <v>3.8352394135809571</v>
      </c>
      <c r="E712" s="7" t="e">
        <v>#N/A</v>
      </c>
      <c r="F712" s="7" t="e">
        <v>#N/A</v>
      </c>
      <c r="H712" s="7">
        <v>43.387027019296831</v>
      </c>
      <c r="I712" s="7">
        <v>3.3031172738437839E-9</v>
      </c>
      <c r="J712" s="7" t="e">
        <v>#N/A</v>
      </c>
      <c r="K712" s="7" t="e">
        <v>#N/A</v>
      </c>
    </row>
    <row r="713" spans="2:11" x14ac:dyDescent="0.35">
      <c r="B713">
        <v>142</v>
      </c>
      <c r="C713" s="7">
        <f t="array" ref="C713:F717">LINEST('single component linest'!$S$3:INDEX('single component linest'!$S$3:$S$204,'two component linest'!B713+1),'single component linest'!$R$3:INDEX('single component linest'!$R$3:$R$204,'two component linest'!B713+1)^{1,2,3}, TRUE, TRUE)</f>
        <v>-5.4145366006081389E-3</v>
      </c>
      <c r="D713" s="7">
        <v>7.2975153850586463E-2</v>
      </c>
      <c r="E713" s="7">
        <v>1.5426362563946057</v>
      </c>
      <c r="F713" s="7">
        <v>-1.1909433123010444</v>
      </c>
      <c r="H713" s="7">
        <f t="array" ref="H713:K717">LINEST(INDEX('single component linest'!$S$3:$S$203,'two component linest'!B713):'single component linest'!$S$203,(INDEX('single component linest'!$R$3:$R$203,'two component linest'!B713):'single component linest'!$R$203)^{1,2,3}, TRUE, TRUE)</f>
        <v>9.3874098670075439E-4</v>
      </c>
      <c r="I713" s="7">
        <v>-5.802747919956807E-2</v>
      </c>
      <c r="J713" s="7">
        <v>2.2776122332294175</v>
      </c>
      <c r="K713" s="7">
        <v>-1.8969531863136022</v>
      </c>
    </row>
    <row r="714" spans="2:11" x14ac:dyDescent="0.35">
      <c r="C714" s="7">
        <v>5.0950536548393527E-4</v>
      </c>
      <c r="D714" s="7">
        <v>1.0297020416657457E-2</v>
      </c>
      <c r="E714" s="7">
        <v>6.2671808501697693E-2</v>
      </c>
      <c r="F714" s="7">
        <v>0.11520692155974101</v>
      </c>
      <c r="H714" s="7">
        <v>3.9302120387596868E-6</v>
      </c>
      <c r="I714" s="7">
        <v>1.534768756320228E-4</v>
      </c>
      <c r="J714" s="7">
        <v>1.9951015218214658E-3</v>
      </c>
      <c r="K714" s="7">
        <v>8.6333360675668047E-3</v>
      </c>
    </row>
    <row r="715" spans="2:11" x14ac:dyDescent="0.35">
      <c r="C715" s="7">
        <v>0.99880310275695183</v>
      </c>
      <c r="D715" s="7">
        <v>0.16703552618690198</v>
      </c>
      <c r="E715" s="7" t="e">
        <v>#N/A</v>
      </c>
      <c r="F715" s="7" t="e">
        <v>#N/A</v>
      </c>
      <c r="H715" s="7">
        <v>0.99999999993249244</v>
      </c>
      <c r="I715" s="7">
        <v>7.0386773055239434E-6</v>
      </c>
      <c r="J715" s="7" t="e">
        <v>#N/A</v>
      </c>
      <c r="K715" s="7" t="e">
        <v>#N/A</v>
      </c>
    </row>
    <row r="716" spans="2:11" x14ac:dyDescent="0.35">
      <c r="C716" s="7">
        <v>38664.870658861626</v>
      </c>
      <c r="D716" s="7">
        <v>139</v>
      </c>
      <c r="E716" s="7" t="e">
        <v>#N/A</v>
      </c>
      <c r="F716" s="7" t="e">
        <v>#N/A</v>
      </c>
      <c r="H716" s="7">
        <v>276512097890.56537</v>
      </c>
      <c r="I716" s="7">
        <v>56</v>
      </c>
      <c r="J716" s="7" t="e">
        <v>#N/A</v>
      </c>
      <c r="K716" s="7" t="e">
        <v>#N/A</v>
      </c>
    </row>
    <row r="717" spans="2:11" x14ac:dyDescent="0.35">
      <c r="C717" s="7">
        <v>3236.3502424653411</v>
      </c>
      <c r="D717" s="7">
        <v>3.878220514186395</v>
      </c>
      <c r="E717" s="7" t="e">
        <v>#N/A</v>
      </c>
      <c r="F717" s="7" t="e">
        <v>#N/A</v>
      </c>
      <c r="H717" s="7">
        <v>41.097698522857577</v>
      </c>
      <c r="I717" s="7">
        <v>2.7744067798326769E-9</v>
      </c>
      <c r="J717" s="7" t="e">
        <v>#N/A</v>
      </c>
      <c r="K717" s="7" t="e">
        <v>#N/A</v>
      </c>
    </row>
    <row r="718" spans="2:11" x14ac:dyDescent="0.35">
      <c r="B718">
        <v>143</v>
      </c>
      <c r="C718" s="7">
        <f t="array" ref="C718:F722">LINEST('single component linest'!$S$3:INDEX('single component linest'!$S$3:$S$204,'two component linest'!B718+1),'single component linest'!$R$3:INDEX('single component linest'!$R$3:$R$204,'two component linest'!B718+1)^{1,2,3}, TRUE, TRUE)</f>
        <v>-5.3124964808330113E-3</v>
      </c>
      <c r="D718" s="7">
        <v>7.1216877871264822E-2</v>
      </c>
      <c r="E718" s="7">
        <v>1.5510373254602461</v>
      </c>
      <c r="F718" s="7">
        <v>-1.2005063644759435</v>
      </c>
      <c r="H718" s="7">
        <f t="array" ref="H718:K722">LINEST(INDEX('single component linest'!$S$3:$S$203,'two component linest'!B718):'single component linest'!$S$203,(INDEX('single component linest'!$R$3:$R$203,'two component linest'!B718):'single component linest'!$R$203)^{1,2,3}, TRUE, TRUE)</f>
        <v>9.3437652894871003E-4</v>
      </c>
      <c r="I718" s="7">
        <v>-5.7854795839132292E-2</v>
      </c>
      <c r="J718" s="7">
        <v>2.2753375525626347</v>
      </c>
      <c r="K718" s="7">
        <v>-1.886977736374885</v>
      </c>
    </row>
    <row r="719" spans="2:11" x14ac:dyDescent="0.35">
      <c r="C719" s="7">
        <v>5.0375529302807071E-4</v>
      </c>
      <c r="D719" s="7">
        <v>1.0218073894071783E-2</v>
      </c>
      <c r="E719" s="7">
        <v>6.2422149941384279E-2</v>
      </c>
      <c r="F719" s="7">
        <v>0.11516662840359279</v>
      </c>
      <c r="H719" s="7">
        <v>3.8690121775665136E-6</v>
      </c>
      <c r="I719" s="7">
        <v>1.513268626698659E-4</v>
      </c>
      <c r="J719" s="7">
        <v>1.9703797075518352E-3</v>
      </c>
      <c r="K719" s="7">
        <v>8.5408003955970025E-3</v>
      </c>
    </row>
    <row r="720" spans="2:11" x14ac:dyDescent="0.35">
      <c r="C720" s="7">
        <v>0.99880352562192953</v>
      </c>
      <c r="D720" s="7">
        <v>0.16735349778687655</v>
      </c>
      <c r="E720" s="7" t="e">
        <v>#N/A</v>
      </c>
      <c r="F720" s="7" t="e">
        <v>#N/A</v>
      </c>
      <c r="H720" s="7">
        <v>0.99999999994023347</v>
      </c>
      <c r="I720" s="7">
        <v>6.5014327880114663E-6</v>
      </c>
      <c r="J720" s="7" t="e">
        <v>#N/A</v>
      </c>
      <c r="K720" s="7" t="e">
        <v>#N/A</v>
      </c>
    </row>
    <row r="721" spans="2:11" x14ac:dyDescent="0.35">
      <c r="C721" s="7">
        <v>38956.815164617597</v>
      </c>
      <c r="D721" s="7">
        <v>140</v>
      </c>
      <c r="E721" s="7" t="e">
        <v>#N/A</v>
      </c>
      <c r="F721" s="7" t="e">
        <v>#N/A</v>
      </c>
      <c r="H721" s="7">
        <v>306749118386.57428</v>
      </c>
      <c r="I721" s="7">
        <v>55</v>
      </c>
      <c r="J721" s="7" t="e">
        <v>#N/A</v>
      </c>
      <c r="K721" s="7" t="e">
        <v>#N/A</v>
      </c>
    </row>
    <row r="722" spans="2:11" x14ac:dyDescent="0.35">
      <c r="C722" s="7">
        <v>3273.2131488293635</v>
      </c>
      <c r="D722" s="7">
        <v>3.9210070510102932</v>
      </c>
      <c r="E722" s="7" t="e">
        <v>#N/A</v>
      </c>
      <c r="F722" s="7" t="e">
        <v>#N/A</v>
      </c>
      <c r="H722" s="7">
        <v>38.897593396571779</v>
      </c>
      <c r="I722" s="7">
        <v>2.3247745563366798E-9</v>
      </c>
      <c r="J722" s="7" t="e">
        <v>#N/A</v>
      </c>
      <c r="K722" s="7" t="e">
        <v>#N/A</v>
      </c>
    </row>
    <row r="723" spans="2:11" x14ac:dyDescent="0.35">
      <c r="B723">
        <v>144</v>
      </c>
      <c r="C723" s="7">
        <f t="array" ref="C723:F727">LINEST('single component linest'!$S$3:INDEX('single component linest'!$S$3:$S$204,'two component linest'!B723+1),'single component linest'!$R$3:INDEX('single component linest'!$R$3:$R$204,'two component linest'!B723+1)^{1,2,3}, TRUE, TRUE)</f>
        <v>-5.212365643072669E-3</v>
      </c>
      <c r="D723" s="7">
        <v>6.9485041555260696E-2</v>
      </c>
      <c r="E723" s="7">
        <v>1.5593448148085589</v>
      </c>
      <c r="F723" s="7">
        <v>-1.2100068133551503</v>
      </c>
      <c r="H723" s="7">
        <f t="array" ref="H723:K727">LINEST(INDEX('single component linest'!$S$3:$S$203,'two component linest'!B723):'single component linest'!$S$203,(INDEX('single component linest'!$R$3:$R$203,'two component linest'!B723):'single component linest'!$R$203)^{1,2,3}, TRUE, TRUE)</f>
        <v>9.3005629291888843E-4</v>
      </c>
      <c r="I723" s="7">
        <v>-5.7683632709962324E-2</v>
      </c>
      <c r="J723" s="7">
        <v>2.273079763723302</v>
      </c>
      <c r="K723" s="7">
        <v>-1.877062121741365</v>
      </c>
    </row>
    <row r="724" spans="2:11" x14ac:dyDescent="0.35">
      <c r="C724" s="7">
        <v>4.9808498226811026E-4</v>
      </c>
      <c r="D724" s="7">
        <v>1.0139768301961194E-2</v>
      </c>
      <c r="E724" s="7">
        <v>6.2172016205336481E-2</v>
      </c>
      <c r="F724" s="7">
        <v>0.11512059466582938</v>
      </c>
      <c r="H724" s="7">
        <v>3.8084398034639978E-6</v>
      </c>
      <c r="I724" s="7">
        <v>1.4919310201043153E-4</v>
      </c>
      <c r="J724" s="7">
        <v>1.9457661258397148E-3</v>
      </c>
      <c r="K724" s="7">
        <v>8.4483094201292467E-3</v>
      </c>
    </row>
    <row r="725" spans="2:11" x14ac:dyDescent="0.35">
      <c r="C725" s="7">
        <v>0.99880405004684103</v>
      </c>
      <c r="D725" s="7">
        <v>0.1676621840515688</v>
      </c>
      <c r="E725" s="7" t="e">
        <v>#N/A</v>
      </c>
      <c r="F725" s="7" t="e">
        <v>#N/A</v>
      </c>
      <c r="H725" s="7">
        <v>0.99999999994717326</v>
      </c>
      <c r="I725" s="7">
        <v>5.9987684085790121E-6</v>
      </c>
      <c r="J725" s="7" t="e">
        <v>#N/A</v>
      </c>
      <c r="K725" s="7" t="e">
        <v>#N/A</v>
      </c>
    </row>
    <row r="726" spans="2:11" x14ac:dyDescent="0.35">
      <c r="C726" s="7">
        <v>39252.303349487207</v>
      </c>
      <c r="D726" s="7">
        <v>141</v>
      </c>
      <c r="E726" s="7" t="e">
        <v>#N/A</v>
      </c>
      <c r="F726" s="7" t="e">
        <v>#N/A</v>
      </c>
      <c r="H726" s="7">
        <v>340735701061.07776</v>
      </c>
      <c r="I726" s="7">
        <v>54</v>
      </c>
      <c r="J726" s="7" t="e">
        <v>#N/A</v>
      </c>
      <c r="K726" s="7" t="e">
        <v>#N/A</v>
      </c>
    </row>
    <row r="727" spans="2:11" x14ac:dyDescent="0.35">
      <c r="C727" s="7">
        <v>3310.218333064231</v>
      </c>
      <c r="D727" s="7">
        <v>3.96359572249284</v>
      </c>
      <c r="E727" s="7" t="e">
        <v>#N/A</v>
      </c>
      <c r="F727" s="7" t="e">
        <v>#N/A</v>
      </c>
      <c r="H727" s="7">
        <v>36.784349967112902</v>
      </c>
      <c r="I727" s="7">
        <v>1.9432020106673409E-9</v>
      </c>
      <c r="J727" s="7" t="e">
        <v>#N/A</v>
      </c>
      <c r="K727" s="7" t="e">
        <v>#N/A</v>
      </c>
    </row>
    <row r="728" spans="2:11" x14ac:dyDescent="0.35">
      <c r="B728">
        <v>145</v>
      </c>
      <c r="C728" s="7">
        <f t="array" ref="C728:F732">LINEST('single component linest'!$S$3:INDEX('single component linest'!$S$3:$S$204,'two component linest'!B728+1),'single component linest'!$R$3:INDEX('single component linest'!$R$3:$R$204,'two component linest'!B728+1)^{1,2,3}, TRUE, TRUE)</f>
        <v>-5.114102126311742E-3</v>
      </c>
      <c r="D728" s="7">
        <v>6.7779185276985773E-2</v>
      </c>
      <c r="E728" s="7">
        <v>1.5675598195952536</v>
      </c>
      <c r="F728" s="7">
        <v>-1.2194447482494222</v>
      </c>
      <c r="H728" s="7">
        <f t="array" ref="H728:K732">LINEST(INDEX('single component linest'!$S$3:$S$203,'two component linest'!B728):'single component linest'!$S$203,(INDEX('single component linest'!$R$3:$R$203,'two component linest'!B728):'single component linest'!$R$203)^{1,2,3}, TRUE, TRUE)</f>
        <v>9.2577958010617062E-4</v>
      </c>
      <c r="I728" s="7">
        <v>-5.7513967512714904E-2</v>
      </c>
      <c r="J728" s="7">
        <v>2.2708386397058615</v>
      </c>
      <c r="K728" s="7">
        <v>-1.8672056206952323</v>
      </c>
    </row>
    <row r="729" spans="2:11" x14ac:dyDescent="0.35">
      <c r="C729" s="7">
        <v>4.9249325523438245E-4</v>
      </c>
      <c r="D729" s="7">
        <v>1.0062103099287945E-2</v>
      </c>
      <c r="E729" s="7">
        <v>6.1921475609618699E-2</v>
      </c>
      <c r="F729" s="7">
        <v>0.1150689722891672</v>
      </c>
      <c r="H729" s="7">
        <v>3.74847840808812E-6</v>
      </c>
      <c r="I729" s="7">
        <v>1.4707510480167313E-4</v>
      </c>
      <c r="J729" s="7">
        <v>1.9212560697944414E-3</v>
      </c>
      <c r="K729" s="7">
        <v>8.355848132572204E-3</v>
      </c>
    </row>
    <row r="730" spans="2:11" x14ac:dyDescent="0.35">
      <c r="C730" s="7">
        <v>0.99880467337224055</v>
      </c>
      <c r="D730" s="7">
        <v>0.16796175302516864</v>
      </c>
      <c r="E730" s="7" t="e">
        <v>#N/A</v>
      </c>
      <c r="F730" s="7" t="e">
        <v>#N/A</v>
      </c>
      <c r="H730" s="7">
        <v>0.99999999995338595</v>
      </c>
      <c r="I730" s="7">
        <v>5.5288235710620286E-6</v>
      </c>
      <c r="J730" s="7" t="e">
        <v>#N/A</v>
      </c>
      <c r="K730" s="7" t="e">
        <v>#N/A</v>
      </c>
    </row>
    <row r="731" spans="2:11" x14ac:dyDescent="0.35">
      <c r="C731" s="7">
        <v>39551.327178443462</v>
      </c>
      <c r="D731" s="7">
        <v>142</v>
      </c>
      <c r="E731" s="7" t="e">
        <v>#N/A</v>
      </c>
      <c r="F731" s="7" t="e">
        <v>#N/A</v>
      </c>
      <c r="H731" s="7">
        <v>378999557329.59308</v>
      </c>
      <c r="I731" s="7">
        <v>53</v>
      </c>
      <c r="J731" s="7" t="e">
        <v>#N/A</v>
      </c>
      <c r="K731" s="7" t="e">
        <v>#N/A</v>
      </c>
    </row>
    <row r="732" spans="2:11" x14ac:dyDescent="0.35">
      <c r="C732" s="7">
        <v>3347.365328059836</v>
      </c>
      <c r="D732" s="7">
        <v>4.0059833680588603</v>
      </c>
      <c r="E732" s="7" t="e">
        <v>#N/A</v>
      </c>
      <c r="F732" s="7" t="e">
        <v>#N/A</v>
      </c>
      <c r="H732" s="7">
        <v>34.755650426380619</v>
      </c>
      <c r="I732" s="7">
        <v>1.6200981742363475E-9</v>
      </c>
      <c r="J732" s="7" t="e">
        <v>#N/A</v>
      </c>
      <c r="K732" s="7" t="e">
        <v>#N/A</v>
      </c>
    </row>
    <row r="733" spans="2:11" x14ac:dyDescent="0.35">
      <c r="B733">
        <v>146</v>
      </c>
      <c r="C733" s="7">
        <f t="array" ref="C733:F737">LINEST('single component linest'!$S$3:INDEX('single component linest'!$S$3:$S$204,'two component linest'!B733+1),'single component linest'!$R$3:INDEX('single component linest'!$R$3:$R$204,'two component linest'!B733+1)^{1,2,3}, TRUE, TRUE)</f>
        <v>-5.0176650376961241E-3</v>
      </c>
      <c r="D733" s="7">
        <v>6.6098858424840465E-2</v>
      </c>
      <c r="E733" s="7">
        <v>1.5756834239814996</v>
      </c>
      <c r="F733" s="7">
        <v>-1.2288202711265965</v>
      </c>
      <c r="H733" s="7">
        <f t="array" ref="H733:K737">LINEST(INDEX('single component linest'!$S$3:$S$203,'two component linest'!B733):'single component linest'!$S$203,(INDEX('single component linest'!$R$3:$R$203,'two component linest'!B733):'single component linest'!$R$203)^{1,2,3}, TRUE, TRUE)</f>
        <v>9.2154570693954983E-4</v>
      </c>
      <c r="I733" s="7">
        <v>-5.7345778401545873E-2</v>
      </c>
      <c r="J733" s="7">
        <v>2.2686139578434412</v>
      </c>
      <c r="K733" s="7">
        <v>-1.8574075242207839</v>
      </c>
    </row>
    <row r="734" spans="2:11" x14ac:dyDescent="0.35">
      <c r="C734" s="7">
        <v>4.8697894639198561E-4</v>
      </c>
      <c r="D734" s="7">
        <v>9.985077443265919E-3</v>
      </c>
      <c r="E734" s="7">
        <v>6.1670593810183437E-2</v>
      </c>
      <c r="F734" s="7">
        <v>0.11501190958431549</v>
      </c>
      <c r="H734" s="7">
        <v>3.6891116637158877E-6</v>
      </c>
      <c r="I734" s="7">
        <v>1.4497238392968532E-4</v>
      </c>
      <c r="J734" s="7">
        <v>1.8968447967625233E-3</v>
      </c>
      <c r="K734" s="7">
        <v>8.2634011627688905E-3</v>
      </c>
    </row>
    <row r="735" spans="2:11" x14ac:dyDescent="0.35">
      <c r="C735" s="7">
        <v>0.99880539299228877</v>
      </c>
      <c r="D735" s="7">
        <v>0.16825236964590573</v>
      </c>
      <c r="E735" s="7" t="e">
        <v>#N/A</v>
      </c>
      <c r="F735" s="7" t="e">
        <v>#N/A</v>
      </c>
      <c r="H735" s="7">
        <v>0.99999999995894062</v>
      </c>
      <c r="I735" s="7">
        <v>5.089823302282001E-6</v>
      </c>
      <c r="J735" s="7" t="e">
        <v>#N/A</v>
      </c>
      <c r="K735" s="7" t="e">
        <v>#N/A</v>
      </c>
    </row>
    <row r="736" spans="2:11" x14ac:dyDescent="0.35">
      <c r="C736" s="7">
        <v>39853.879497868256</v>
      </c>
      <c r="D736" s="7">
        <v>143</v>
      </c>
      <c r="E736" s="7" t="e">
        <v>#N/A</v>
      </c>
      <c r="F736" s="7" t="e">
        <v>#N/A</v>
      </c>
      <c r="H736" s="7">
        <v>422152374685.86414</v>
      </c>
      <c r="I736" s="7">
        <v>52</v>
      </c>
      <c r="J736" s="7" t="e">
        <v>#N/A</v>
      </c>
      <c r="K736" s="7" t="e">
        <v>#N/A</v>
      </c>
    </row>
    <row r="737" spans="2:11" x14ac:dyDescent="0.35">
      <c r="C737" s="7">
        <v>3384.6536725091473</v>
      </c>
      <c r="D737" s="7">
        <v>4.0481669644791376</v>
      </c>
      <c r="E737" s="7" t="e">
        <v>#N/A</v>
      </c>
      <c r="F737" s="7" t="e">
        <v>#N/A</v>
      </c>
      <c r="H737" s="7">
        <v>32.809219774085214</v>
      </c>
      <c r="I737" s="7">
        <v>1.3471276649195483E-9</v>
      </c>
      <c r="J737" s="7" t="e">
        <v>#N/A</v>
      </c>
      <c r="K737" s="7" t="e">
        <v>#N/A</v>
      </c>
    </row>
    <row r="738" spans="2:11" x14ac:dyDescent="0.35">
      <c r="B738">
        <v>147</v>
      </c>
      <c r="C738" s="7">
        <f t="array" ref="C738:F742">LINEST('single component linest'!$S$3:INDEX('single component linest'!$S$3:$S$204,'two component linest'!B738+1),'single component linest'!$R$3:INDEX('single component linest'!$R$3:$R$204,'two component linest'!B738+1)^{1,2,3}, TRUE, TRUE)</f>
        <v>-4.9230145220240393E-3</v>
      </c>
      <c r="D738" s="7">
        <v>6.4443619218135947E-2</v>
      </c>
      <c r="E738" s="7">
        <v>1.5837167010662996</v>
      </c>
      <c r="F738" s="7">
        <v>-1.2381334960377441</v>
      </c>
      <c r="H738" s="7">
        <f t="array" ref="H738:K742">LINEST(INDEX('single component linest'!$S$3:$S$203,'two component linest'!B738):'single component linest'!$S$203,(INDEX('single component linest'!$R$3:$R$203,'two component linest'!B738):'single component linest'!$R$203)^{1,2,3}, TRUE, TRUE)</f>
        <v>9.1735400439088338E-4</v>
      </c>
      <c r="I738" s="7">
        <v>-5.7179043972786552E-2</v>
      </c>
      <c r="J738" s="7">
        <v>2.2664054997065524</v>
      </c>
      <c r="K738" s="7">
        <v>-1.8476671357377681</v>
      </c>
    </row>
    <row r="739" spans="2:11" x14ac:dyDescent="0.35">
      <c r="C739" s="7">
        <v>4.8154090296417259E-4</v>
      </c>
      <c r="D739" s="7">
        <v>9.9086902076498239E-3</v>
      </c>
      <c r="E739" s="7">
        <v>6.1419433898498896E-2</v>
      </c>
      <c r="F739" s="7">
        <v>0.11494955131675406</v>
      </c>
      <c r="H739" s="7">
        <v>3.6303234080970657E-6</v>
      </c>
      <c r="I739" s="7">
        <v>1.4288445353225919E-4</v>
      </c>
      <c r="J739" s="7">
        <v>1.8725275228628545E-3</v>
      </c>
      <c r="K739" s="7">
        <v>8.1709527568439994E-3</v>
      </c>
    </row>
    <row r="740" spans="2:11" x14ac:dyDescent="0.35">
      <c r="C740" s="7">
        <v>0.99880620635404382</v>
      </c>
      <c r="D740" s="7">
        <v>0.16853419580274887</v>
      </c>
      <c r="E740" s="7" t="e">
        <v>#N/A</v>
      </c>
      <c r="F740" s="7" t="e">
        <v>#N/A</v>
      </c>
      <c r="H740" s="7">
        <v>0.99999999996389932</v>
      </c>
      <c r="I740" s="7">
        <v>4.6800745855092742E-6</v>
      </c>
      <c r="J740" s="7" t="e">
        <v>#N/A</v>
      </c>
      <c r="K740" s="7" t="e">
        <v>#N/A</v>
      </c>
    </row>
    <row r="741" spans="2:11" x14ac:dyDescent="0.35">
      <c r="C741" s="7">
        <v>40159.953998242418</v>
      </c>
      <c r="D741" s="7">
        <v>144</v>
      </c>
      <c r="E741" s="7" t="e">
        <v>#N/A</v>
      </c>
      <c r="F741" s="7" t="e">
        <v>#N/A</v>
      </c>
      <c r="H741" s="7">
        <v>470904840559.78009</v>
      </c>
      <c r="I741" s="7">
        <v>51</v>
      </c>
      <c r="J741" s="7" t="e">
        <v>#N/A</v>
      </c>
      <c r="K741" s="7" t="e">
        <v>#N/A</v>
      </c>
    </row>
    <row r="742" spans="2:11" x14ac:dyDescent="0.35">
      <c r="C742" s="7">
        <v>3422.08291078912</v>
      </c>
      <c r="D742" s="7">
        <v>4.0901436223026186</v>
      </c>
      <c r="E742" s="7" t="e">
        <v>#N/A</v>
      </c>
      <c r="F742" s="7" t="e">
        <v>#N/A</v>
      </c>
      <c r="H742" s="7">
        <v>30.942824792268581</v>
      </c>
      <c r="I742" s="7">
        <v>1.1170580044224201E-9</v>
      </c>
      <c r="J742" s="7" t="e">
        <v>#N/A</v>
      </c>
      <c r="K742" s="7" t="e">
        <v>#N/A</v>
      </c>
    </row>
    <row r="743" spans="2:11" x14ac:dyDescent="0.35">
      <c r="B743">
        <v>148</v>
      </c>
      <c r="C743" s="7">
        <f t="array" ref="C743:F747">LINEST('single component linest'!$S$3:INDEX('single component linest'!$S$3:$S$204,'two component linest'!B743+1),'single component linest'!$R$3:INDEX('single component linest'!$R$3:$R$204,'two component linest'!B743+1)^{1,2,3}, TRUE, TRUE)</f>
        <v>-4.8301117321761771E-3</v>
      </c>
      <c r="D743" s="7">
        <v>6.2813034527052239E-2</v>
      </c>
      <c r="E743" s="7">
        <v>1.5916607128322378</v>
      </c>
      <c r="F743" s="7">
        <v>-1.247384548564745</v>
      </c>
      <c r="H743" s="7">
        <f t="array" ref="H743:K747">LINEST(INDEX('single component linest'!$S$3:$S$203,'two component linest'!B743):'single component linest'!$S$203,(INDEX('single component linest'!$R$3:$R$203,'two component linest'!B743):'single component linest'!$R$203)^{1,2,3}, TRUE, TRUE)</f>
        <v>9.1320381756037044E-4</v>
      </c>
      <c r="I743" s="7">
        <v>-5.7013743252544637E-2</v>
      </c>
      <c r="J743" s="7">
        <v>2.2642130509858567</v>
      </c>
      <c r="K743" s="7">
        <v>-1.8379837707584867</v>
      </c>
    </row>
    <row r="744" spans="2:11" x14ac:dyDescent="0.35">
      <c r="C744" s="7">
        <v>4.7617798521384653E-4</v>
      </c>
      <c r="D744" s="7">
        <v>9.8329400000807098E-3</v>
      </c>
      <c r="E744" s="7">
        <v>6.1168056493651979E-2</v>
      </c>
      <c r="F744" s="7">
        <v>0.11488203879156665</v>
      </c>
      <c r="H744" s="7">
        <v>3.5720976220162687E-6</v>
      </c>
      <c r="I744" s="7">
        <v>1.4081082821856743E-4</v>
      </c>
      <c r="J744" s="7">
        <v>1.848299413583917E-3</v>
      </c>
      <c r="K744" s="7">
        <v>8.0784867375440009E-3</v>
      </c>
    </row>
    <row r="745" spans="2:11" x14ac:dyDescent="0.35">
      <c r="C745" s="7">
        <v>0.99880711095673769</v>
      </c>
      <c r="D745" s="7">
        <v>0.16880739039140721</v>
      </c>
      <c r="E745" s="7" t="e">
        <v>#N/A</v>
      </c>
      <c r="F745" s="7" t="e">
        <v>#N/A</v>
      </c>
      <c r="H745" s="7">
        <v>0.99999999996831945</v>
      </c>
      <c r="I745" s="7">
        <v>4.2979628481347478E-6</v>
      </c>
      <c r="J745" s="7" t="e">
        <v>#N/A</v>
      </c>
      <c r="K745" s="7" t="e">
        <v>#N/A</v>
      </c>
    </row>
    <row r="746" spans="2:11" x14ac:dyDescent="0.35">
      <c r="C746" s="7">
        <v>40469.545178783686</v>
      </c>
      <c r="D746" s="7">
        <v>145</v>
      </c>
      <c r="E746" s="7" t="e">
        <v>#N/A</v>
      </c>
      <c r="F746" s="7" t="e">
        <v>#N/A</v>
      </c>
      <c r="H746" s="7">
        <v>526084671563.16174</v>
      </c>
      <c r="I746" s="7">
        <v>50</v>
      </c>
      <c r="J746" s="7" t="e">
        <v>#N/A</v>
      </c>
      <c r="K746" s="7" t="e">
        <v>#N/A</v>
      </c>
    </row>
    <row r="747" spans="2:11" x14ac:dyDescent="0.35">
      <c r="C747" s="7">
        <v>3459.6525928448827</v>
      </c>
      <c r="D747" s="7">
        <v>4.1319105823597591</v>
      </c>
      <c r="E747" s="7" t="e">
        <v>#N/A</v>
      </c>
      <c r="F747" s="7" t="e">
        <v>#N/A</v>
      </c>
      <c r="H747" s="7">
        <v>29.154273050598515</v>
      </c>
      <c r="I747" s="7">
        <v>9.2362423219732773E-10</v>
      </c>
      <c r="J747" s="7" t="e">
        <v>#N/A</v>
      </c>
      <c r="K747" s="7" t="e">
        <v>#N/A</v>
      </c>
    </row>
    <row r="748" spans="2:11" x14ac:dyDescent="0.35">
      <c r="B748">
        <v>149</v>
      </c>
      <c r="C748" s="7">
        <f t="array" ref="C748:F752">LINEST('single component linest'!$S$3:INDEX('single component linest'!$S$3:$S$204,'two component linest'!B748+1),'single component linest'!$R$3:INDEX('single component linest'!$R$3:$R$204,'two component linest'!B748+1)^{1,2,3}, TRUE, TRUE)</f>
        <v>-4.7389188004570634E-3</v>
      </c>
      <c r="D748" s="7">
        <v>6.1206679695666712E-2</v>
      </c>
      <c r="E748" s="7">
        <v>1.5995165101037474</v>
      </c>
      <c r="F748" s="7">
        <v>-1.2565735652885346</v>
      </c>
      <c r="H748" s="7">
        <f t="array" ref="H748:K752">LINEST(INDEX('single component linest'!$S$3:$S$203,'two component linest'!B748):'single component linest'!$S$203,(INDEX('single component linest'!$R$3:$R$203,'two component linest'!B748):'single component linest'!$R$203)^{1,2,3}, TRUE, TRUE)</f>
        <v>9.0909450534016906E-4</v>
      </c>
      <c r="I748" s="7">
        <v>-5.684985568726543E-2</v>
      </c>
      <c r="J748" s="7">
        <v>2.2620364014124976</v>
      </c>
      <c r="K748" s="7">
        <v>-1.8283567567046171</v>
      </c>
    </row>
    <row r="749" spans="2:11" x14ac:dyDescent="0.35">
      <c r="C749" s="7">
        <v>4.7088906668641409E-4</v>
      </c>
      <c r="D749" s="7">
        <v>9.7578251785391187E-3</v>
      </c>
      <c r="E749" s="7">
        <v>6.0916519831081067E-2</v>
      </c>
      <c r="F749" s="7">
        <v>0.11480950993638489</v>
      </c>
      <c r="H749" s="7">
        <v>3.5144184182081053E-6</v>
      </c>
      <c r="I749" s="7">
        <v>1.3875102272721901E-4</v>
      </c>
      <c r="J749" s="7">
        <v>1.8241555800281803E-3</v>
      </c>
      <c r="K749" s="7">
        <v>7.9859864888416066E-3</v>
      </c>
    </row>
    <row r="750" spans="2:11" x14ac:dyDescent="0.35">
      <c r="C750" s="7">
        <v>0.99880810435104006</v>
      </c>
      <c r="D750" s="7">
        <v>0.16907210936961597</v>
      </c>
      <c r="E750" s="7" t="e">
        <v>#N/A</v>
      </c>
      <c r="F750" s="7" t="e">
        <v>#N/A</v>
      </c>
      <c r="H750" s="7">
        <v>0.9999999999722532</v>
      </c>
      <c r="I750" s="7">
        <v>3.9419486208441379E-6</v>
      </c>
      <c r="J750" s="7" t="e">
        <v>#N/A</v>
      </c>
      <c r="K750" s="7" t="e">
        <v>#N/A</v>
      </c>
    </row>
    <row r="751" spans="2:11" x14ac:dyDescent="0.35">
      <c r="C751" s="7">
        <v>40782.648313913647</v>
      </c>
      <c r="D751" s="7">
        <v>146</v>
      </c>
      <c r="E751" s="7" t="e">
        <v>#N/A</v>
      </c>
      <c r="F751" s="7" t="e">
        <v>#N/A</v>
      </c>
      <c r="H751" s="7">
        <v>588658310723.93652</v>
      </c>
      <c r="I751" s="7">
        <v>49</v>
      </c>
      <c r="J751" s="7" t="e">
        <v>#N/A</v>
      </c>
      <c r="K751" s="7" t="e">
        <v>#N/A</v>
      </c>
    </row>
    <row r="752" spans="2:11" x14ac:dyDescent="0.35">
      <c r="C752" s="7">
        <v>3497.3622740772012</v>
      </c>
      <c r="D752" s="7">
        <v>4.173465212336942</v>
      </c>
      <c r="E752" s="7" t="e">
        <v>#N/A</v>
      </c>
      <c r="F752" s="7" t="e">
        <v>#N/A</v>
      </c>
      <c r="H752" s="7">
        <v>27.441411941323548</v>
      </c>
      <c r="I752" s="7">
        <v>7.6140898753937498E-10</v>
      </c>
      <c r="J752" s="7" t="e">
        <v>#N/A</v>
      </c>
      <c r="K752" s="7" t="e">
        <v>#N/A</v>
      </c>
    </row>
    <row r="753" spans="2:11" x14ac:dyDescent="0.35">
      <c r="B753">
        <v>150</v>
      </c>
      <c r="C753" s="7">
        <f t="array" ref="C753:F757">LINEST('single component linest'!$S$3:INDEX('single component linest'!$S$3:$S$204,'two component linest'!B753+1),'single component linest'!$R$3:INDEX('single component linest'!$R$3:$R$204,'two component linest'!B753+1)^{1,2,3}, TRUE, TRUE)</f>
        <v>-4.6493988108155518E-3</v>
      </c>
      <c r="D753" s="7">
        <v>5.9624138368014001E-2</v>
      </c>
      <c r="E753" s="7">
        <v>1.6072851325173092</v>
      </c>
      <c r="F753" s="7">
        <v>-1.2657006932777208</v>
      </c>
      <c r="H753" s="7">
        <f t="array" ref="H753:K757">LINEST(INDEX('single component linest'!$S$3:$S$203,'two component linest'!B753):'single component linest'!$S$203,(INDEX('single component linest'!$R$3:$R$203,'two component linest'!B753):'single component linest'!$R$203)^{1,2,3}, TRUE, TRUE)</f>
        <v>9.0502544000596412E-4</v>
      </c>
      <c r="I753" s="7">
        <v>-5.6687361131297534E-2</v>
      </c>
      <c r="J753" s="7">
        <v>2.259875344637281</v>
      </c>
      <c r="K753" s="7">
        <v>-1.8187854325372612</v>
      </c>
    </row>
    <row r="754" spans="2:11" x14ac:dyDescent="0.35">
      <c r="C754" s="7">
        <v>4.6567303441695247E-4</v>
      </c>
      <c r="D754" s="7">
        <v>9.6833438669526716E-3</v>
      </c>
      <c r="E754" s="7">
        <v>6.0664879848074282E-2</v>
      </c>
      <c r="F754" s="7">
        <v>0.11473209938252647</v>
      </c>
      <c r="H754" s="7">
        <v>3.4572700155159351E-6</v>
      </c>
      <c r="I754" s="7">
        <v>1.3670455099525579E-4</v>
      </c>
      <c r="J754" s="7">
        <v>1.800091067340473E-3</v>
      </c>
      <c r="K754" s="7">
        <v>7.8934349060574942E-3</v>
      </c>
    </row>
    <row r="755" spans="2:11" x14ac:dyDescent="0.35">
      <c r="C755" s="7">
        <v>0.99880918413830999</v>
      </c>
      <c r="D755" s="7">
        <v>0.16932850581166911</v>
      </c>
      <c r="E755" s="7" t="e">
        <v>#N/A</v>
      </c>
      <c r="F755" s="7" t="e">
        <v>#N/A</v>
      </c>
      <c r="H755" s="7">
        <v>0.99999999997574862</v>
      </c>
      <c r="I755" s="7">
        <v>3.6105643268236432E-6</v>
      </c>
      <c r="J755" s="7" t="e">
        <v>#N/A</v>
      </c>
      <c r="K755" s="7" t="e">
        <v>#N/A</v>
      </c>
    </row>
    <row r="756" spans="2:11" x14ac:dyDescent="0.35">
      <c r="C756" s="7">
        <v>41099.259421451752</v>
      </c>
      <c r="D756" s="7">
        <v>147</v>
      </c>
      <c r="E756" s="7" t="e">
        <v>#N/A</v>
      </c>
      <c r="F756" s="7" t="e">
        <v>#N/A</v>
      </c>
      <c r="H756" s="7">
        <v>659757130230.42261</v>
      </c>
      <c r="I756" s="7">
        <v>48</v>
      </c>
      <c r="J756" s="7" t="e">
        <v>#N/A</v>
      </c>
      <c r="K756" s="7" t="e">
        <v>#N/A</v>
      </c>
    </row>
    <row r="757" spans="2:11" x14ac:dyDescent="0.35">
      <c r="C757" s="7">
        <v>3535.2115152330075</v>
      </c>
      <c r="D757" s="7">
        <v>4.214805003420631</v>
      </c>
      <c r="E757" s="7" t="e">
        <v>#N/A</v>
      </c>
      <c r="F757" s="7" t="e">
        <v>#N/A</v>
      </c>
      <c r="H757" s="7">
        <v>25.80212774282127</v>
      </c>
      <c r="I757" s="7">
        <v>6.2573638839031046E-10</v>
      </c>
      <c r="J757" s="7" t="e">
        <v>#N/A</v>
      </c>
      <c r="K757" s="7" t="e">
        <v>#N/A</v>
      </c>
    </row>
    <row r="758" spans="2:11" x14ac:dyDescent="0.35">
      <c r="B758">
        <v>151</v>
      </c>
      <c r="C758" s="7">
        <f t="array" ref="C758:F762">LINEST('single component linest'!$S$3:INDEX('single component linest'!$S$3:$S$204,'two component linest'!B758+1),'single component linest'!$R$3:INDEX('single component linest'!$R$3:$R$204,'two component linest'!B758+1)^{1,2,3}, TRUE, TRUE)</f>
        <v>-4.5615157719220145E-3</v>
      </c>
      <c r="D758" s="7">
        <v>5.806500231727784E-2</v>
      </c>
      <c r="E758" s="7">
        <v>1.6149676085022928</v>
      </c>
      <c r="F758" s="7">
        <v>-1.2747660895958512</v>
      </c>
      <c r="H758" s="7">
        <f t="array" ref="H758:K762">LINEST(INDEX('single component linest'!$S$3:$S$203,'two component linest'!B758):'single component linest'!$S$203,(INDEX('single component linest'!$R$3:$R$203,'two component linest'!B758):'single component linest'!$R$203)^{1,2,3}, TRUE, TRUE)</f>
        <v>9.0099600692355975E-4</v>
      </c>
      <c r="I758" s="7">
        <v>-5.6526239838901773E-2</v>
      </c>
      <c r="J758" s="7">
        <v>2.2577296781672729</v>
      </c>
      <c r="K758" s="7">
        <v>-1.8092691486352068</v>
      </c>
    </row>
    <row r="759" spans="2:11" x14ac:dyDescent="0.35">
      <c r="C759" s="7">
        <v>4.6052878910412154E-4</v>
      </c>
      <c r="D759" s="7">
        <v>9.6094939699956968E-3</v>
      </c>
      <c r="E759" s="7">
        <v>6.0413190266113741E-2</v>
      </c>
      <c r="F759" s="7">
        <v>0.11464993854421657</v>
      </c>
      <c r="H759" s="7">
        <v>3.400636729203538E-6</v>
      </c>
      <c r="I759" s="7">
        <v>1.346709258559742E-4</v>
      </c>
      <c r="J759" s="7">
        <v>1.7761008512979348E-3</v>
      </c>
      <c r="K759" s="7">
        <v>7.800814381291165E-3</v>
      </c>
    </row>
    <row r="760" spans="2:11" x14ac:dyDescent="0.35">
      <c r="C760" s="7">
        <v>0.99881034796984092</v>
      </c>
      <c r="D760" s="7">
        <v>0.1695767299622005</v>
      </c>
      <c r="E760" s="7" t="e">
        <v>#N/A</v>
      </c>
      <c r="F760" s="7" t="e">
        <v>#N/A</v>
      </c>
      <c r="H760" s="7">
        <v>0.99999999997884914</v>
      </c>
      <c r="I760" s="7">
        <v>3.3024112319808977E-6</v>
      </c>
      <c r="J760" s="7" t="e">
        <v>#N/A</v>
      </c>
      <c r="K760" s="7" t="e">
        <v>#N/A</v>
      </c>
    </row>
    <row r="761" spans="2:11" x14ac:dyDescent="0.35">
      <c r="C761" s="7">
        <v>41419.375232426544</v>
      </c>
      <c r="D761" s="7">
        <v>148</v>
      </c>
      <c r="E761" s="7" t="e">
        <v>#N/A</v>
      </c>
      <c r="F761" s="7" t="e">
        <v>#N/A</v>
      </c>
      <c r="H761" s="7">
        <v>740709169352.81079</v>
      </c>
      <c r="I761" s="7">
        <v>47</v>
      </c>
      <c r="J761" s="7" t="e">
        <v>#N/A</v>
      </c>
      <c r="K761" s="7" t="e">
        <v>#N/A</v>
      </c>
    </row>
    <row r="762" spans="2:11" x14ac:dyDescent="0.35">
      <c r="C762" s="7">
        <v>3573.1998822989644</v>
      </c>
      <c r="D762" s="7">
        <v>4.2559275670116143</v>
      </c>
      <c r="E762" s="7" t="e">
        <v>#N/A</v>
      </c>
      <c r="F762" s="7" t="e">
        <v>#N/A</v>
      </c>
      <c r="H762" s="7">
        <v>24.23434471072002</v>
      </c>
      <c r="I762" s="7">
        <v>5.1257823742033885E-10</v>
      </c>
      <c r="J762" s="7" t="e">
        <v>#N/A</v>
      </c>
      <c r="K762" s="7" t="e">
        <v>#N/A</v>
      </c>
    </row>
    <row r="763" spans="2:11" x14ac:dyDescent="0.35">
      <c r="B763">
        <v>152</v>
      </c>
      <c r="C763" s="7">
        <f t="array" ref="C763:F767">LINEST('single component linest'!$S$3:INDEX('single component linest'!$S$3:$S$204,'two component linest'!B763+1),'single component linest'!$R$3:INDEX('single component linest'!$R$3:$R$204,'two component linest'!B763+1)^{1,2,3}, TRUE, TRUE)</f>
        <v>-4.4752345910697424E-3</v>
      </c>
      <c r="D763" s="7">
        <v>5.6528871278012247E-2</v>
      </c>
      <c r="E763" s="7">
        <v>1.6225649552723354</v>
      </c>
      <c r="F763" s="7">
        <v>-1.2837699208279827</v>
      </c>
      <c r="H763" s="7">
        <f t="array" ref="H763:K767">LINEST(INDEX('single component linest'!$S$3:$S$203,'two component linest'!B763):'single component linest'!$S$203,(INDEX('single component linest'!$R$3:$R$203,'two component linest'!B763):'single component linest'!$R$203)^{1,2,3}, TRUE, TRUE)</f>
        <v>8.9700560417040824E-4</v>
      </c>
      <c r="I763" s="7">
        <v>-5.6366472452747118E-2</v>
      </c>
      <c r="J763" s="7">
        <v>2.2555992032543539</v>
      </c>
      <c r="K763" s="7">
        <v>-1.799807266455681</v>
      </c>
    </row>
    <row r="764" spans="2:11" x14ac:dyDescent="0.35">
      <c r="C764" s="7">
        <v>4.5545524525362444E-4</v>
      </c>
      <c r="D764" s="7">
        <v>9.536273187128165E-3</v>
      </c>
      <c r="E764" s="7">
        <v>6.016150267023123E-2</v>
      </c>
      <c r="F764" s="7">
        <v>0.11456315569605639</v>
      </c>
      <c r="H764" s="7">
        <v>3.3445029458791443E-6</v>
      </c>
      <c r="I764" s="7">
        <v>1.3264965812157989E-4</v>
      </c>
      <c r="J764" s="7">
        <v>1.7521798267223314E-3</v>
      </c>
      <c r="K764" s="7">
        <v>7.7081067526936524E-3</v>
      </c>
    </row>
    <row r="765" spans="2:11" x14ac:dyDescent="0.35">
      <c r="C765" s="7">
        <v>0.99881159354609672</v>
      </c>
      <c r="D765" s="7">
        <v>0.16981692928917808</v>
      </c>
      <c r="E765" s="7" t="e">
        <v>#N/A</v>
      </c>
      <c r="F765" s="7" t="e">
        <v>#N/A</v>
      </c>
      <c r="H765" s="7">
        <v>0.99999999998159439</v>
      </c>
      <c r="I765" s="7">
        <v>3.0161565123509895E-6</v>
      </c>
      <c r="J765" s="7" t="e">
        <v>#N/A</v>
      </c>
      <c r="K765" s="7" t="e">
        <v>#N/A</v>
      </c>
    </row>
    <row r="766" spans="2:11" x14ac:dyDescent="0.35">
      <c r="C766" s="7">
        <v>41742.993162418643</v>
      </c>
      <c r="D766" s="7">
        <v>149</v>
      </c>
      <c r="E766" s="7" t="e">
        <v>#N/A</v>
      </c>
      <c r="F766" s="7" t="e">
        <v>#N/A</v>
      </c>
      <c r="H766" s="7">
        <v>833077720917.90039</v>
      </c>
      <c r="I766" s="7">
        <v>46</v>
      </c>
      <c r="J766" s="7" t="e">
        <v>#N/A</v>
      </c>
      <c r="K766" s="7" t="e">
        <v>#N/A</v>
      </c>
    </row>
    <row r="767" spans="2:11" x14ac:dyDescent="0.35">
      <c r="C767" s="7">
        <v>3611.3269463978818</v>
      </c>
      <c r="D767" s="7">
        <v>4.2968306315076497</v>
      </c>
      <c r="E767" s="7" t="e">
        <v>#N/A</v>
      </c>
      <c r="F767" s="7" t="e">
        <v>#N/A</v>
      </c>
      <c r="H767" s="7">
        <v>22.736024195614132</v>
      </c>
      <c r="I767" s="7">
        <v>4.1847120492187511E-10</v>
      </c>
      <c r="J767" s="7" t="e">
        <v>#N/A</v>
      </c>
      <c r="K767" s="7" t="e">
        <v>#N/A</v>
      </c>
    </row>
    <row r="768" spans="2:11" x14ac:dyDescent="0.35">
      <c r="B768">
        <v>153</v>
      </c>
      <c r="C768" s="7">
        <f t="array" ref="C768:F772">LINEST('single component linest'!$S$3:INDEX('single component linest'!$S$3:$S$204,'two component linest'!B768+1),'single component linest'!$R$3:INDEX('single component linest'!$R$3:$R$204,'two component linest'!B768+1)^{1,2,3}, TRUE, TRUE)</f>
        <v>-4.3905210488794713E-3</v>
      </c>
      <c r="D768" s="7">
        <v>5.5015352781491306E-2</v>
      </c>
      <c r="E768" s="7">
        <v>1.6300781788258707</v>
      </c>
      <c r="F768" s="7">
        <v>-1.2927123626242301</v>
      </c>
      <c r="H768" s="7">
        <f t="array" ref="H768:K772">LINEST(INDEX('single component linest'!$S$3:$S$203,'two component linest'!B768):'single component linest'!$S$203,(INDEX('single component linest'!$R$3:$R$203,'two component linest'!B768):'single component linest'!$R$203)^{1,2,3}, TRUE, TRUE)</f>
        <v>8.9305364220544116E-4</v>
      </c>
      <c r="I768" s="7">
        <v>-5.6208039994206725E-2</v>
      </c>
      <c r="J768" s="7">
        <v>2.2534837248062907</v>
      </c>
      <c r="K768" s="7">
        <v>-1.7903991582896732</v>
      </c>
    </row>
    <row r="769" spans="2:11" x14ac:dyDescent="0.35">
      <c r="C769" s="7">
        <v>4.5045133129349599E-4</v>
      </c>
      <c r="D769" s="7">
        <v>9.4636790259111318E-3</v>
      </c>
      <c r="E769" s="7">
        <v>5.9909866585471122E-2</v>
      </c>
      <c r="F769" s="7">
        <v>0.11447187604870543</v>
      </c>
      <c r="H769" s="7">
        <v>3.2888531028283363E-6</v>
      </c>
      <c r="I769" s="7">
        <v>1.3064025583062758E-4</v>
      </c>
      <c r="J769" s="7">
        <v>1.7283227979456505E-3</v>
      </c>
      <c r="K769" s="7">
        <v>7.6152932622637415E-3</v>
      </c>
    </row>
    <row r="770" spans="2:11" x14ac:dyDescent="0.35">
      <c r="C770" s="7">
        <v>0.99881291861594368</v>
      </c>
      <c r="D770" s="7">
        <v>0.17004924853615691</v>
      </c>
      <c r="E770" s="7" t="e">
        <v>#N/A</v>
      </c>
      <c r="F770" s="7" t="e">
        <v>#N/A</v>
      </c>
      <c r="H770" s="7">
        <v>0.99999999998402067</v>
      </c>
      <c r="I770" s="7">
        <v>2.7505304565269855E-6</v>
      </c>
      <c r="J770" s="7" t="e">
        <v>#N/A</v>
      </c>
      <c r="K770" s="7" t="e">
        <v>#N/A</v>
      </c>
    </row>
    <row r="771" spans="2:11" x14ac:dyDescent="0.35">
      <c r="C771" s="7">
        <v>42070.111284319479</v>
      </c>
      <c r="D771" s="7">
        <v>150</v>
      </c>
      <c r="E771" s="7" t="e">
        <v>#N/A</v>
      </c>
      <c r="F771" s="7" t="e">
        <v>#N/A</v>
      </c>
      <c r="H771" s="7">
        <v>938708404100.24377</v>
      </c>
      <c r="I771" s="7">
        <v>45</v>
      </c>
      <c r="J771" s="7" t="e">
        <v>#N/A</v>
      </c>
      <c r="K771" s="7" t="e">
        <v>#N/A</v>
      </c>
    </row>
    <row r="772" spans="2:11" x14ac:dyDescent="0.35">
      <c r="C772" s="7">
        <v>3649.5922836879986</v>
      </c>
      <c r="D772" s="7">
        <v>4.3375120391567492</v>
      </c>
      <c r="E772" s="7" t="e">
        <v>#N/A</v>
      </c>
      <c r="F772" s="7" t="e">
        <v>#N/A</v>
      </c>
      <c r="H772" s="7">
        <v>21.305163786435418</v>
      </c>
      <c r="I772" s="7">
        <v>3.4044380065271461E-10</v>
      </c>
      <c r="J772" s="7" t="e">
        <v>#N/A</v>
      </c>
      <c r="K772" s="7" t="e">
        <v>#N/A</v>
      </c>
    </row>
    <row r="773" spans="2:11" x14ac:dyDescent="0.35">
      <c r="B773">
        <v>154</v>
      </c>
      <c r="C773" s="7">
        <f t="array" ref="C773:F777">LINEST('single component linest'!$S$3:INDEX('single component linest'!$S$3:$S$204,'two component linest'!B773+1),'single component linest'!$R$3:INDEX('single component linest'!$R$3:$R$204,'two component linest'!B773+1)^{1,2,3}, TRUE, TRUE)</f>
        <v>-4.3073417747768166E-3</v>
      </c>
      <c r="D773" s="7">
        <v>5.3524061994073419E-2</v>
      </c>
      <c r="E773" s="7">
        <v>1.6375082739559115</v>
      </c>
      <c r="F773" s="7">
        <v>-1.3015935992615493</v>
      </c>
      <c r="H773" s="7">
        <f t="array" ref="H773:K777">LINEST(INDEX('single component linest'!$S$3:$S$203,'two component linest'!B773):'single component linest'!$S$203,(INDEX('single component linest'!$R$3:$R$203,'two component linest'!B773):'single component linest'!$R$203)^{1,2,3}, TRUE, TRUE)</f>
        <v>8.8913954354576824E-4</v>
      </c>
      <c r="I773" s="7">
        <v>-5.6050923853808304E-2</v>
      </c>
      <c r="J773" s="7">
        <v>2.2513830512984891</v>
      </c>
      <c r="K773" s="7">
        <v>-1.7810442070154218</v>
      </c>
    </row>
    <row r="774" spans="2:11" x14ac:dyDescent="0.35">
      <c r="C774" s="7">
        <v>4.455159896632054E-4</v>
      </c>
      <c r="D774" s="7">
        <v>9.3917088146318675E-3</v>
      </c>
      <c r="E774" s="7">
        <v>5.9658329550552322E-2</v>
      </c>
      <c r="F774" s="7">
        <v>0.11437622182278701</v>
      </c>
      <c r="H774" s="7">
        <v>3.2336716659703136E-6</v>
      </c>
      <c r="I774" s="7">
        <v>1.2864222343206657E-4</v>
      </c>
      <c r="J774" s="7">
        <v>1.7045244683309723E-3</v>
      </c>
      <c r="K774" s="7">
        <v>7.5223545090445454E-3</v>
      </c>
    </row>
    <row r="775" spans="2:11" x14ac:dyDescent="0.35">
      <c r="C775" s="7">
        <v>0.99881432097587675</v>
      </c>
      <c r="D775" s="7">
        <v>0.17027382977368202</v>
      </c>
      <c r="E775" s="7" t="e">
        <v>#N/A</v>
      </c>
      <c r="F775" s="7" t="e">
        <v>#N/A</v>
      </c>
      <c r="H775" s="7">
        <v>0.99999999998616063</v>
      </c>
      <c r="I775" s="7">
        <v>2.5043237899859202E-6</v>
      </c>
      <c r="J775" s="7" t="e">
        <v>#N/A</v>
      </c>
      <c r="K775" s="7" t="e">
        <v>#N/A</v>
      </c>
    </row>
    <row r="776" spans="2:11" x14ac:dyDescent="0.35">
      <c r="C776" s="7">
        <v>42400.728302470634</v>
      </c>
      <c r="D776" s="7">
        <v>151</v>
      </c>
      <c r="E776" s="7" t="e">
        <v>#N/A</v>
      </c>
      <c r="F776" s="7" t="e">
        <v>#N/A</v>
      </c>
      <c r="H776" s="7">
        <v>1059786805667.5919</v>
      </c>
      <c r="I776" s="7">
        <v>44</v>
      </c>
      <c r="J776" s="7" t="e">
        <v>#N/A</v>
      </c>
      <c r="K776" s="7" t="e">
        <v>#N/A</v>
      </c>
    </row>
    <row r="777" spans="2:11" x14ac:dyDescent="0.35">
      <c r="C777" s="7">
        <v>3687.995475264911</v>
      </c>
      <c r="D777" s="7">
        <v>4.3779697429753233</v>
      </c>
      <c r="E777" s="7" t="e">
        <v>#N/A</v>
      </c>
      <c r="F777" s="7" t="e">
        <v>#N/A</v>
      </c>
      <c r="H777" s="7">
        <v>19.939796478581879</v>
      </c>
      <c r="I777" s="7">
        <v>2.7595205638393548E-10</v>
      </c>
      <c r="J777" s="7" t="e">
        <v>#N/A</v>
      </c>
      <c r="K777" s="7" t="e">
        <v>#N/A</v>
      </c>
    </row>
    <row r="778" spans="2:11" x14ac:dyDescent="0.35">
      <c r="B778">
        <v>155</v>
      </c>
      <c r="C778" s="7">
        <f t="array" ref="C778:F782">LINEST('single component linest'!$S$3:INDEX('single component linest'!$S$3:$S$204,'two component linest'!B778+1),'single component linest'!$R$3:INDEX('single component linest'!$R$3:$R$204,'two component linest'!B778+1)^{1,2,3}, TRUE, TRUE)</f>
        <v>-4.2256642232227767E-3</v>
      </c>
      <c r="D778" s="7">
        <v>5.2054621558671854E-2</v>
      </c>
      <c r="E778" s="7">
        <v>1.6448562242677163</v>
      </c>
      <c r="F778" s="7">
        <v>-1.3104138232213014</v>
      </c>
      <c r="H778" s="7">
        <f t="array" ref="H778:K782">LINEST(INDEX('single component linest'!$S$3:$S$203,'two component linest'!B778):'single component linest'!$S$203,(INDEX('single component linest'!$R$3:$R$203,'two component linest'!B778):'single component linest'!$R$203)^{1,2,3}, TRUE, TRUE)</f>
        <v>8.8526274249972744E-4</v>
      </c>
      <c r="I778" s="7">
        <v>-5.5895105783834942E-2</v>
      </c>
      <c r="J778" s="7">
        <v>2.2492969947132671</v>
      </c>
      <c r="K778" s="7">
        <v>-1.771741805969886</v>
      </c>
    </row>
    <row r="779" spans="2:11" x14ac:dyDescent="0.35">
      <c r="C779" s="7">
        <v>4.4064817687888537E-4</v>
      </c>
      <c r="D779" s="7">
        <v>9.3203597142788568E-3</v>
      </c>
      <c r="E779" s="7">
        <v>5.9406937188863793E-2</v>
      </c>
      <c r="F779" s="7">
        <v>0.11427631232109935</v>
      </c>
      <c r="H779" s="7">
        <v>3.1789431145995389E-6</v>
      </c>
      <c r="I779" s="7">
        <v>1.2665506123062383E-4</v>
      </c>
      <c r="J779" s="7">
        <v>1.6807794331505908E-3</v>
      </c>
      <c r="K779" s="7">
        <v>7.4292704166984171E-3</v>
      </c>
    </row>
    <row r="780" spans="2:11" x14ac:dyDescent="0.35">
      <c r="C780" s="7">
        <v>0.99881579846924629</v>
      </c>
      <c r="D780" s="7">
        <v>0.17049081244994468</v>
      </c>
      <c r="E780" s="7" t="e">
        <v>#N/A</v>
      </c>
      <c r="F780" s="7" t="e">
        <v>#N/A</v>
      </c>
      <c r="H780" s="7">
        <v>0.99999999998804467</v>
      </c>
      <c r="I780" s="7">
        <v>2.2763851217055061E-6</v>
      </c>
      <c r="J780" s="7" t="e">
        <v>#N/A</v>
      </c>
      <c r="K780" s="7" t="e">
        <v>#N/A</v>
      </c>
    </row>
    <row r="781" spans="2:11" x14ac:dyDescent="0.35">
      <c r="C781" s="7">
        <v>42734.843528052384</v>
      </c>
      <c r="D781" s="7">
        <v>152</v>
      </c>
      <c r="E781" s="7" t="e">
        <v>#N/A</v>
      </c>
      <c r="F781" s="7" t="e">
        <v>#N/A</v>
      </c>
      <c r="H781" s="7">
        <v>1198909329344.8896</v>
      </c>
      <c r="I781" s="7">
        <v>43</v>
      </c>
      <c r="J781" s="7" t="e">
        <v>#N/A</v>
      </c>
      <c r="K781" s="7" t="e">
        <v>#N/A</v>
      </c>
    </row>
    <row r="782" spans="2:11" x14ac:dyDescent="0.35">
      <c r="C782" s="7">
        <v>3726.5361070661347</v>
      </c>
      <c r="D782" s="7">
        <v>4.4182018037360162</v>
      </c>
      <c r="E782" s="7" t="e">
        <v>#N/A</v>
      </c>
      <c r="F782" s="7" t="e">
        <v>#N/A</v>
      </c>
      <c r="H782" s="7">
        <v>18.637989865940948</v>
      </c>
      <c r="I782" s="7">
        <v>2.228229565598542E-10</v>
      </c>
      <c r="J782" s="7" t="e">
        <v>#N/A</v>
      </c>
      <c r="K782" s="7" t="e">
        <v>#N/A</v>
      </c>
    </row>
    <row r="783" spans="2:11" x14ac:dyDescent="0.35">
      <c r="B783">
        <v>156</v>
      </c>
      <c r="C783" s="7">
        <f t="array" ref="C783:F787">LINEST('single component linest'!$S$3:INDEX('single component linest'!$S$3:$S$204,'two component linest'!B783+1),'single component linest'!$R$3:INDEX('single component linest'!$R$3:$R$204,'two component linest'!B783+1)^{1,2,3}, TRUE, TRUE)</f>
        <v>-4.1454566506688752E-3</v>
      </c>
      <c r="D783" s="7">
        <v>5.0606661439215529E-2</v>
      </c>
      <c r="E783" s="7">
        <v>1.6521230022044007</v>
      </c>
      <c r="F783" s="7">
        <v>-1.3191732347832894</v>
      </c>
      <c r="H783" s="7">
        <f t="array" ref="H783:K787">LINEST(INDEX('single component linest'!$S$3:$S$203,'two component linest'!B783):'single component linest'!$S$203,(INDEX('single component linest'!$R$3:$R$203,'two component linest'!B783):'single component linest'!$R$203)^{1,2,3}, TRUE, TRUE)</f>
        <v>8.8142268480098076E-4</v>
      </c>
      <c r="I783" s="7">
        <v>-5.5740567886838371E-2</v>
      </c>
      <c r="J783" s="7">
        <v>2.2472253704231631</v>
      </c>
      <c r="K783" s="7">
        <v>-1.7624913585663986</v>
      </c>
    </row>
    <row r="784" spans="2:11" x14ac:dyDescent="0.35">
      <c r="C784" s="7">
        <v>4.3584686357636167E-4</v>
      </c>
      <c r="D784" s="7">
        <v>9.249628729895723E-3</v>
      </c>
      <c r="E784" s="7">
        <v>5.9155733276870265E-2</v>
      </c>
      <c r="F784" s="7">
        <v>0.11417226399910242</v>
      </c>
      <c r="H784" s="7">
        <v>3.1246519078693112E-6</v>
      </c>
      <c r="I784" s="7">
        <v>1.2467826409718154E-4</v>
      </c>
      <c r="J784" s="7">
        <v>1.6570821626176724E-3</v>
      </c>
      <c r="K784" s="7">
        <v>7.3360201571747372E-3</v>
      </c>
    </row>
    <row r="785" spans="2:11" x14ac:dyDescent="0.35">
      <c r="C785" s="7">
        <v>0.99881734898547991</v>
      </c>
      <c r="D785" s="7">
        <v>0.17070033344059982</v>
      </c>
      <c r="E785" s="7" t="e">
        <v>#N/A</v>
      </c>
      <c r="F785" s="7" t="e">
        <v>#N/A</v>
      </c>
      <c r="H785" s="7">
        <v>0.99999999998969957</v>
      </c>
      <c r="I785" s="7">
        <v>2.065618488164448E-6</v>
      </c>
      <c r="J785" s="7" t="e">
        <v>#N/A</v>
      </c>
      <c r="K785" s="7" t="e">
        <v>#N/A</v>
      </c>
    </row>
    <row r="786" spans="2:11" x14ac:dyDescent="0.35">
      <c r="C786" s="7">
        <v>43072.456855691853</v>
      </c>
      <c r="D786" s="7">
        <v>153</v>
      </c>
      <c r="E786" s="7" t="e">
        <v>#N/A</v>
      </c>
      <c r="F786" s="7" t="e">
        <v>#N/A</v>
      </c>
      <c r="H786" s="7">
        <v>1359170648721.1045</v>
      </c>
      <c r="I786" s="7">
        <v>42</v>
      </c>
      <c r="J786" s="7" t="e">
        <v>#N/A</v>
      </c>
      <c r="K786" s="7" t="e">
        <v>#N/A</v>
      </c>
    </row>
    <row r="787" spans="2:11" x14ac:dyDescent="0.35">
      <c r="C787" s="7">
        <v>3765.2137697782032</v>
      </c>
      <c r="D787" s="7">
        <v>4.4582063870199899</v>
      </c>
      <c r="E787" s="7" t="e">
        <v>#N/A</v>
      </c>
      <c r="F787" s="7" t="e">
        <v>#N/A</v>
      </c>
      <c r="H787" s="7">
        <v>17.397845355979822</v>
      </c>
      <c r="I787" s="7">
        <v>1.7920474902316471E-10</v>
      </c>
      <c r="J787" s="7" t="e">
        <v>#N/A</v>
      </c>
      <c r="K787" s="7" t="e">
        <v>#N/A</v>
      </c>
    </row>
    <row r="788" spans="2:11" x14ac:dyDescent="0.35">
      <c r="B788">
        <v>157</v>
      </c>
      <c r="C788" s="7">
        <f t="array" ref="C788:F792">LINEST('single component linest'!$S$3:INDEX('single component linest'!$S$3:$S$204,'two component linest'!B788+1),'single component linest'!$R$3:INDEX('single component linest'!$R$3:$R$204,'two component linest'!B788+1)^{1,2,3}, TRUE, TRUE)</f>
        <v>-4.0666880932174621E-3</v>
      </c>
      <c r="D788" s="7">
        <v>4.9179818768156421E-2</v>
      </c>
      <c r="E788" s="7">
        <v>1.6593095690794919</v>
      </c>
      <c r="F788" s="7">
        <v>-1.3278720416350138</v>
      </c>
      <c r="H788" s="7">
        <f t="array" ref="H788:K792">LINEST(INDEX('single component linest'!$S$3:$S$203,'two component linest'!B788):'single component linest'!$S$203,(INDEX('single component linest'!$R$3:$R$203,'two component linest'!B788):'single component linest'!$R$203)^{1,2,3}, TRUE, TRUE)</f>
        <v>8.7761882733962176E-4</v>
      </c>
      <c r="I788" s="7">
        <v>-5.5587292607940292E-2</v>
      </c>
      <c r="J788" s="7">
        <v>2.2451679971237137</v>
      </c>
      <c r="K788" s="7">
        <v>-1.753292278128336</v>
      </c>
    </row>
    <row r="789" spans="2:11" x14ac:dyDescent="0.35">
      <c r="C789" s="7">
        <v>4.311110345339127E-4</v>
      </c>
      <c r="D789" s="7">
        <v>9.1795127213485841E-3</v>
      </c>
      <c r="E789" s="7">
        <v>5.8904759810047877E-2</v>
      </c>
      <c r="F789" s="7">
        <v>0.11406419053378526</v>
      </c>
      <c r="H789" s="7">
        <v>3.0707824614221101E-6</v>
      </c>
      <c r="I789" s="7">
        <v>1.2271132057173589E-4</v>
      </c>
      <c r="J789" s="7">
        <v>1.6334269899780163E-3</v>
      </c>
      <c r="K789" s="7">
        <v>7.2425820960963427E-3</v>
      </c>
    </row>
    <row r="790" spans="2:11" x14ac:dyDescent="0.35">
      <c r="C790" s="7">
        <v>0.99881897045930712</v>
      </c>
      <c r="D790" s="7">
        <v>0.17090252709780579</v>
      </c>
      <c r="E790" s="7" t="e">
        <v>#N/A</v>
      </c>
      <c r="F790" s="7" t="e">
        <v>#N/A</v>
      </c>
      <c r="H790" s="7">
        <v>0.99999999999115019</v>
      </c>
      <c r="I790" s="7">
        <v>1.8709810136065389E-6</v>
      </c>
      <c r="J790" s="7" t="e">
        <v>#N/A</v>
      </c>
      <c r="K790" s="7" t="e">
        <v>#N/A</v>
      </c>
    </row>
    <row r="791" spans="2:11" x14ac:dyDescent="0.35">
      <c r="C791" s="7">
        <v>43413.5687411904</v>
      </c>
      <c r="D791" s="7">
        <v>154</v>
      </c>
      <c r="E791" s="7" t="e">
        <v>#N/A</v>
      </c>
      <c r="F791" s="7" t="e">
        <v>#N/A</v>
      </c>
      <c r="H791" s="7">
        <v>1544272087457.4529</v>
      </c>
      <c r="I791" s="7">
        <v>41</v>
      </c>
      <c r="J791" s="7" t="e">
        <v>#N/A</v>
      </c>
      <c r="K791" s="7" t="e">
        <v>#N/A</v>
      </c>
    </row>
    <row r="792" spans="2:11" x14ac:dyDescent="0.35">
      <c r="C792" s="7">
        <v>3804.0280587462062</v>
      </c>
      <c r="D792" s="7">
        <v>4.497981760336101</v>
      </c>
      <c r="E792" s="7" t="e">
        <v>#N/A</v>
      </c>
      <c r="F792" s="7" t="e">
        <v>#N/A</v>
      </c>
      <c r="H792" s="7">
        <v>16.217497407109803</v>
      </c>
      <c r="I792" s="7">
        <v>1.4352336808432221E-10</v>
      </c>
      <c r="J792" s="7" t="e">
        <v>#N/A</v>
      </c>
      <c r="K792" s="7" t="e">
        <v>#N/A</v>
      </c>
    </row>
    <row r="793" spans="2:11" x14ac:dyDescent="0.35">
      <c r="B793">
        <v>158</v>
      </c>
      <c r="C793" s="7">
        <f t="array" ref="C793:F797">LINEST('single component linest'!$S$3:INDEX('single component linest'!$S$3:$S$204,'two component linest'!B793+1),'single component linest'!$R$3:INDEX('single component linest'!$R$3:$R$204,'two component linest'!B793+1)^{1,2,3}, TRUE, TRUE)</f>
        <v>-3.9893283449626794E-3</v>
      </c>
      <c r="D793" s="7">
        <v>4.7773737696959168E-2</v>
      </c>
      <c r="E793" s="7">
        <v>1.6664168751160915</v>
      </c>
      <c r="F793" s="7">
        <v>-1.3365104584956824</v>
      </c>
      <c r="H793" s="7">
        <f t="array" ref="H793:K797">LINEST(INDEX('single component linest'!$S$3:$S$203,'two component linest'!B793):'single component linest'!$S$203,(INDEX('single component linest'!$R$3:$R$203,'two component linest'!B793):'single component linest'!$R$203)^{1,2,3}, TRUE, TRUE)</f>
        <v>8.7385063794049721E-4</v>
      </c>
      <c r="I793" s="7">
        <v>-5.5435262728938124E-2</v>
      </c>
      <c r="J793" s="7">
        <v>2.2431246967893488</v>
      </c>
      <c r="K793" s="7">
        <v>-1.7441439878221709</v>
      </c>
    </row>
    <row r="794" spans="2:11" x14ac:dyDescent="0.35">
      <c r="C794" s="7">
        <v>4.2643968867624697E-4</v>
      </c>
      <c r="D794" s="7">
        <v>9.110008413533292E-3</v>
      </c>
      <c r="E794" s="7">
        <v>5.8654057066417749E-2</v>
      </c>
      <c r="F794" s="7">
        <v>0.11395220289087411</v>
      </c>
      <c r="H794" s="7">
        <v>3.017319133336891E-6</v>
      </c>
      <c r="I794" s="7">
        <v>1.207537123300779E-4</v>
      </c>
      <c r="J794" s="7">
        <v>1.6098081043347658E-3</v>
      </c>
      <c r="K794" s="7">
        <v>7.1489337586657436E-3</v>
      </c>
    </row>
    <row r="795" spans="2:11" x14ac:dyDescent="0.35">
      <c r="C795" s="7">
        <v>0.998820660869984</v>
      </c>
      <c r="D795" s="7">
        <v>0.1710975252984426</v>
      </c>
      <c r="E795" s="7" t="e">
        <v>#N/A</v>
      </c>
      <c r="F795" s="7" t="e">
        <v>#N/A</v>
      </c>
      <c r="H795" s="7">
        <v>0.99999999999241851</v>
      </c>
      <c r="I795" s="7">
        <v>1.6914806767694121E-6</v>
      </c>
      <c r="J795" s="7" t="e">
        <v>#N/A</v>
      </c>
      <c r="K795" s="7" t="e">
        <v>#N/A</v>
      </c>
    </row>
    <row r="796" spans="2:11" x14ac:dyDescent="0.35">
      <c r="C796" s="7">
        <v>43758.180180327472</v>
      </c>
      <c r="D796" s="7">
        <v>155</v>
      </c>
      <c r="E796" s="7" t="e">
        <v>#N/A</v>
      </c>
      <c r="F796" s="7" t="e">
        <v>#N/A</v>
      </c>
      <c r="H796" s="7">
        <v>1758656517831.4636</v>
      </c>
      <c r="I796" s="7">
        <v>40</v>
      </c>
      <c r="J796" s="7" t="e">
        <v>#N/A</v>
      </c>
      <c r="K796" s="7" t="e">
        <v>#N/A</v>
      </c>
    </row>
    <row r="797" spans="2:11" x14ac:dyDescent="0.35">
      <c r="C797" s="7">
        <v>3842.9785738856626</v>
      </c>
      <c r="D797" s="7">
        <v>4.5375262903039371</v>
      </c>
      <c r="E797" s="7" t="e">
        <v>#N/A</v>
      </c>
      <c r="F797" s="7" t="e">
        <v>#N/A</v>
      </c>
      <c r="H797" s="7">
        <v>15.095112787562947</v>
      </c>
      <c r="I797" s="7">
        <v>1.1444427519537236E-10</v>
      </c>
      <c r="J797" s="7" t="e">
        <v>#N/A</v>
      </c>
      <c r="K797" s="7" t="e">
        <v>#N/A</v>
      </c>
    </row>
    <row r="798" spans="2:11" x14ac:dyDescent="0.35">
      <c r="B798">
        <v>159</v>
      </c>
      <c r="C798" s="7">
        <f t="array" ref="C798:F802">LINEST('single component linest'!$S$3:INDEX('single component linest'!$S$3:$S$204,'two component linest'!B798+1),'single component linest'!$R$3:INDEX('single component linest'!$R$3:$R$204,'two component linest'!B798+1)^{1,2,3}, TRUE, TRUE)</f>
        <v>-3.9133479369902087E-3</v>
      </c>
      <c r="D798" s="7">
        <v>4.6388069249533544E-2</v>
      </c>
      <c r="E798" s="7">
        <v>1.6734458594923078</v>
      </c>
      <c r="F798" s="7">
        <v>-1.345088706754793</v>
      </c>
      <c r="H798" s="7">
        <f t="array" ref="H798:K802">LINEST(INDEX('single component linest'!$S$3:$S$203,'two component linest'!B798):'single component linest'!$S$203,(INDEX('single component linest'!$R$3:$R$203,'two component linest'!B798):'single component linest'!$R$203)^{1,2,3}, TRUE, TRUE)</f>
        <v>8.7011759497721008E-4</v>
      </c>
      <c r="I798" s="7">
        <v>-5.528446135568621E-2</v>
      </c>
      <c r="J798" s="7">
        <v>2.2410952945378688</v>
      </c>
      <c r="K798" s="7">
        <v>-1.7350459201777229</v>
      </c>
    </row>
    <row r="799" spans="2:11" x14ac:dyDescent="0.35">
      <c r="C799" s="7">
        <v>4.2183183906133892E-4</v>
      </c>
      <c r="D799" s="7">
        <v>9.0411124060533771E-3</v>
      </c>
      <c r="E799" s="7">
        <v>5.8403663667787924E-2</v>
      </c>
      <c r="F799" s="7">
        <v>0.11383640939043603</v>
      </c>
      <c r="H799" s="7">
        <v>2.9642461752469798E-6</v>
      </c>
      <c r="I799" s="7">
        <v>1.1880491224879793E-4</v>
      </c>
      <c r="J799" s="7">
        <v>1.5862195246881571E-3</v>
      </c>
      <c r="K799" s="7">
        <v>7.0550517117240717E-3</v>
      </c>
    </row>
    <row r="800" spans="2:11" x14ac:dyDescent="0.35">
      <c r="C800" s="7">
        <v>0.99882241824051932</v>
      </c>
      <c r="D800" s="7">
        <v>0.17128545749151361</v>
      </c>
      <c r="E800" s="7" t="e">
        <v>#N/A</v>
      </c>
      <c r="F800" s="7" t="e">
        <v>#N/A</v>
      </c>
      <c r="H800" s="7">
        <v>0.99999999999352485</v>
      </c>
      <c r="I800" s="7">
        <v>1.5261741534182046E-6</v>
      </c>
      <c r="J800" s="7" t="e">
        <v>#N/A</v>
      </c>
      <c r="K800" s="7" t="e">
        <v>#N/A</v>
      </c>
    </row>
    <row r="801" spans="2:11" x14ac:dyDescent="0.35">
      <c r="C801" s="7">
        <v>44106.292688679496</v>
      </c>
      <c r="D801" s="7">
        <v>156</v>
      </c>
      <c r="E801" s="7" t="e">
        <v>#N/A</v>
      </c>
      <c r="F801" s="7" t="e">
        <v>#N/A</v>
      </c>
      <c r="H801" s="7">
        <v>2007677085390.032</v>
      </c>
      <c r="I801" s="7">
        <v>39</v>
      </c>
      <c r="J801" s="7" t="e">
        <v>#N/A</v>
      </c>
      <c r="K801" s="7" t="e">
        <v>#N/A</v>
      </c>
    </row>
    <row r="802" spans="2:11" x14ac:dyDescent="0.35">
      <c r="C802" s="7">
        <v>3882.0649195967299</v>
      </c>
      <c r="D802" s="7">
        <v>4.5768384399000297</v>
      </c>
      <c r="E802" s="7" t="e">
        <v>#N/A</v>
      </c>
      <c r="F802" s="7" t="e">
        <v>#N/A</v>
      </c>
      <c r="H802" s="7">
        <v>14.028889855048826</v>
      </c>
      <c r="I802" s="7">
        <v>9.0839094315909168E-11</v>
      </c>
      <c r="J802" s="7" t="e">
        <v>#N/A</v>
      </c>
      <c r="K802" s="7" t="e">
        <v>#N/A</v>
      </c>
    </row>
    <row r="803" spans="2:11" x14ac:dyDescent="0.35">
      <c r="B803">
        <v>160</v>
      </c>
      <c r="C803" s="7">
        <f t="array" ref="C803:F807">LINEST('single component linest'!$S$3:INDEX('single component linest'!$S$3:$S$204,'two component linest'!B803+1),'single component linest'!$R$3:INDEX('single component linest'!$R$3:$R$204,'two component linest'!B803+1)^{1,2,3}, TRUE, TRUE)</f>
        <v>-3.8387181170160193E-3</v>
      </c>
      <c r="D803" s="7">
        <v>4.5022471178619815E-2</v>
      </c>
      <c r="E803" s="7">
        <v>1.680397450392175</v>
      </c>
      <c r="F803" s="7">
        <v>-1.3536070141242589</v>
      </c>
      <c r="H803" s="7">
        <f t="array" ref="H803:K807">LINEST(INDEX('single component linest'!$S$3:$S$203,'two component linest'!B803):'single component linest'!$S$203,(INDEX('single component linest'!$R$3:$R$203,'two component linest'!B803):'single component linest'!$R$203)^{1,2,3}, TRUE, TRUE)</f>
        <v>8.6641918723058661E-4</v>
      </c>
      <c r="I803" s="7">
        <v>-5.5134871915239567E-2</v>
      </c>
      <c r="J803" s="7">
        <v>2.2390796186249928</v>
      </c>
      <c r="K803" s="7">
        <v>-1.725997517186487</v>
      </c>
    </row>
    <row r="804" spans="2:11" x14ac:dyDescent="0.35">
      <c r="C804" s="7">
        <v>4.1728651285148952E-4</v>
      </c>
      <c r="D804" s="7">
        <v>8.9728211823939322E-3</v>
      </c>
      <c r="E804" s="7">
        <v>5.8153616638779285E-2</v>
      </c>
      <c r="F804" s="7">
        <v>0.11371691577093865</v>
      </c>
      <c r="H804" s="7">
        <v>2.9115477249028176E-6</v>
      </c>
      <c r="I804" s="7">
        <v>1.1686438411584429E-4</v>
      </c>
      <c r="J804" s="7">
        <v>1.5626550957407827E-3</v>
      </c>
      <c r="K804" s="7">
        <v>6.9609115417045425E-3</v>
      </c>
    </row>
    <row r="805" spans="2:11" x14ac:dyDescent="0.35">
      <c r="C805" s="7">
        <v>0.99882424063690423</v>
      </c>
      <c r="D805" s="7">
        <v>0.17146645074476141</v>
      </c>
      <c r="E805" s="7" t="e">
        <v>#N/A</v>
      </c>
      <c r="F805" s="7" t="e">
        <v>#N/A</v>
      </c>
      <c r="H805" s="7">
        <v>0.99999999999448752</v>
      </c>
      <c r="I805" s="7">
        <v>1.3741647770633959E-6</v>
      </c>
      <c r="J805" s="7" t="e">
        <v>#N/A</v>
      </c>
      <c r="K805" s="7" t="e">
        <v>#N/A</v>
      </c>
    </row>
    <row r="806" spans="2:11" x14ac:dyDescent="0.35">
      <c r="C806" s="7">
        <v>44457.908282381628</v>
      </c>
      <c r="D806" s="7">
        <v>157</v>
      </c>
      <c r="E806" s="7" t="e">
        <v>#N/A</v>
      </c>
      <c r="F806" s="7" t="e">
        <v>#N/A</v>
      </c>
      <c r="H806" s="7">
        <v>2297809155996.9287</v>
      </c>
      <c r="I806" s="7">
        <v>38</v>
      </c>
      <c r="J806" s="7" t="e">
        <v>#N/A</v>
      </c>
      <c r="K806" s="7" t="e">
        <v>#N/A</v>
      </c>
    </row>
    <row r="807" spans="2:11" x14ac:dyDescent="0.35">
      <c r="C807" s="7">
        <v>3921.2867046805723</v>
      </c>
      <c r="D807" s="7">
        <v>4.615916765767893</v>
      </c>
      <c r="E807" s="7" t="e">
        <v>#N/A</v>
      </c>
      <c r="F807" s="7" t="e">
        <v>#N/A</v>
      </c>
      <c r="H807" s="7">
        <v>13.017057856490863</v>
      </c>
      <c r="I807" s="7">
        <v>7.1756495711824323E-11</v>
      </c>
      <c r="J807" s="7" t="e">
        <v>#N/A</v>
      </c>
      <c r="K807" s="7" t="e">
        <v>#N/A</v>
      </c>
    </row>
    <row r="808" spans="2:11" x14ac:dyDescent="0.35">
      <c r="B808">
        <v>161</v>
      </c>
      <c r="C808" s="7">
        <f t="array" ref="C808:F812">LINEST('single component linest'!$S$3:INDEX('single component linest'!$S$3:$S$204,'two component linest'!B808+1),'single component linest'!$R$3:INDEX('single component linest'!$R$3:$R$204,'two component linest'!B808+1)^{1,2,3}, TRUE, TRUE)</f>
        <v>-3.7654108296427359E-3</v>
      </c>
      <c r="D808" s="7">
        <v>4.3676607825062247E-2</v>
      </c>
      <c r="E808" s="7">
        <v>1.6872725650618703</v>
      </c>
      <c r="F808" s="7">
        <v>-1.3620656143037806</v>
      </c>
      <c r="H808" s="7">
        <f t="array" ref="H808:K812">LINEST(INDEX('single component linest'!$S$3:$S$203,'two component linest'!B808):'single component linest'!$S$203,(INDEX('single component linest'!$R$3:$R$203,'two component linest'!B808):'single component linest'!$R$203)^{1,2,3}, TRUE, TRUE)</f>
        <v>8.6275491352524295E-4</v>
      </c>
      <c r="I808" s="7">
        <v>-5.4986478143948761E-2</v>
      </c>
      <c r="J808" s="7">
        <v>2.2370775003161922</v>
      </c>
      <c r="K808" s="7">
        <v>-1.7169982298466113</v>
      </c>
    </row>
    <row r="809" spans="2:11" x14ac:dyDescent="0.35">
      <c r="C809" s="7">
        <v>4.1280275126997238E-4</v>
      </c>
      <c r="D809" s="7">
        <v>8.9051311186177009E-3</v>
      </c>
      <c r="E809" s="7">
        <v>5.7903951463724006E-2</v>
      </c>
      <c r="F809" s="7">
        <v>0.11359382525174751</v>
      </c>
      <c r="H809" s="7">
        <v>2.8592077539962549E-6</v>
      </c>
      <c r="I809" s="7">
        <v>1.1493158053955586E-4</v>
      </c>
      <c r="J809" s="7">
        <v>1.5391084595398356E-3</v>
      </c>
      <c r="K809" s="7">
        <v>6.8664877246272654E-3</v>
      </c>
    </row>
    <row r="810" spans="2:11" x14ac:dyDescent="0.35">
      <c r="C810" s="7">
        <v>0.9988261261673459</v>
      </c>
      <c r="D810" s="7">
        <v>0.17164062979046843</v>
      </c>
      <c r="E810" s="7" t="e">
        <v>#N/A</v>
      </c>
      <c r="F810" s="7" t="e">
        <v>#N/A</v>
      </c>
      <c r="H810" s="7">
        <v>0.99999999999532274</v>
      </c>
      <c r="I810" s="7">
        <v>1.2346005631470481E-6</v>
      </c>
      <c r="J810" s="7" t="e">
        <v>#N/A</v>
      </c>
      <c r="K810" s="7" t="e">
        <v>#N/A</v>
      </c>
    </row>
    <row r="811" spans="2:11" x14ac:dyDescent="0.35">
      <c r="C811" s="7">
        <v>44813.02945979705</v>
      </c>
      <c r="D811" s="7">
        <v>158</v>
      </c>
      <c r="E811" s="7" t="e">
        <v>#N/A</v>
      </c>
      <c r="F811" s="7" t="e">
        <v>#N/A</v>
      </c>
      <c r="H811" s="7">
        <v>2636918008017.5825</v>
      </c>
      <c r="I811" s="7">
        <v>37</v>
      </c>
      <c r="J811" s="7" t="e">
        <v>#N/A</v>
      </c>
      <c r="K811" s="7" t="e">
        <v>#N/A</v>
      </c>
    </row>
    <row r="812" spans="2:11" x14ac:dyDescent="0.35">
      <c r="C812" s="7">
        <v>3960.6435422579102</v>
      </c>
      <c r="D812" s="7">
        <v>4.6547599155892447</v>
      </c>
      <c r="E812" s="7" t="e">
        <v>#N/A</v>
      </c>
      <c r="F812" s="7" t="e">
        <v>#N/A</v>
      </c>
      <c r="H812" s="7">
        <v>12.057876247166215</v>
      </c>
      <c r="I812" s="7">
        <v>5.6396826369351314E-11</v>
      </c>
      <c r="J812" s="7" t="e">
        <v>#N/A</v>
      </c>
      <c r="K812" s="7" t="e">
        <v>#N/A</v>
      </c>
    </row>
    <row r="813" spans="2:11" x14ac:dyDescent="0.35">
      <c r="B813">
        <v>162</v>
      </c>
      <c r="C813" s="7">
        <f t="array" ref="C813:F817">LINEST('single component linest'!$S$3:INDEX('single component linest'!$S$3:$S$204,'two component linest'!B813+1),'single component linest'!$R$3:INDEX('single component linest'!$R$3:$R$204,'two component linest'!B813+1)^{1,2,3}, TRUE, TRUE)</f>
        <v>-3.6933986972133518E-3</v>
      </c>
      <c r="D813" s="7">
        <v>4.2350149979930682E-2</v>
      </c>
      <c r="E813" s="7">
        <v>1.6940721098708778</v>
      </c>
      <c r="F813" s="7">
        <v>-1.370464746659442</v>
      </c>
      <c r="H813" s="7">
        <f t="array" ref="H813:K817">LINEST(INDEX('single component linest'!$S$3:$S$203,'two component linest'!B813):'single component linest'!$S$203,(INDEX('single component linest'!$R$3:$R$203,'two component linest'!B813):'single component linest'!$R$203)^{1,2,3}, TRUE, TRUE)</f>
        <v>8.5912428259203903E-4</v>
      </c>
      <c r="I813" s="7">
        <v>-5.4839264084594136E-2</v>
      </c>
      <c r="J813" s="7">
        <v>2.2350887738792236</v>
      </c>
      <c r="K813" s="7">
        <v>-1.7080475182455994</v>
      </c>
    </row>
    <row r="814" spans="2:11" x14ac:dyDescent="0.35">
      <c r="C814" s="7">
        <v>4.0837960954445267E-4</v>
      </c>
      <c r="D814" s="7">
        <v>8.8380384916063332E-3</v>
      </c>
      <c r="E814" s="7">
        <v>5.7654702141510868E-2</v>
      </c>
      <c r="F814" s="7">
        <v>0.11346723859414484</v>
      </c>
      <c r="H814" s="7">
        <v>2.8072100557127936E-6</v>
      </c>
      <c r="I814" s="7">
        <v>1.130059424380995E-4</v>
      </c>
      <c r="J814" s="7">
        <v>1.5155730480621002E-3</v>
      </c>
      <c r="K814" s="7">
        <v>6.7717535885304884E-3</v>
      </c>
    </row>
    <row r="815" spans="2:11" x14ac:dyDescent="0.35">
      <c r="C815" s="7">
        <v>0.99882807298150511</v>
      </c>
      <c r="D815" s="7">
        <v>0.17180811707045077</v>
      </c>
      <c r="E815" s="7" t="e">
        <v>#N/A</v>
      </c>
      <c r="F815" s="7" t="e">
        <v>#N/A</v>
      </c>
      <c r="H815" s="7">
        <v>0.99999999999604572</v>
      </c>
      <c r="I815" s="7">
        <v>1.1066723385768288E-6</v>
      </c>
      <c r="J815" s="7" t="e">
        <v>#N/A</v>
      </c>
      <c r="K815" s="7" t="e">
        <v>#N/A</v>
      </c>
    </row>
    <row r="816" spans="2:11" x14ac:dyDescent="0.35">
      <c r="C816" s="7">
        <v>45171.659184041178</v>
      </c>
      <c r="D816" s="7">
        <v>159</v>
      </c>
      <c r="E816" s="7" t="e">
        <v>#N/A</v>
      </c>
      <c r="F816" s="7" t="e">
        <v>#N/A</v>
      </c>
      <c r="H816" s="7">
        <v>3034598564965.7822</v>
      </c>
      <c r="I816" s="7">
        <v>36</v>
      </c>
      <c r="J816" s="7" t="e">
        <v>#N/A</v>
      </c>
      <c r="K816" s="7" t="e">
        <v>#N/A</v>
      </c>
    </row>
    <row r="817" spans="2:11" x14ac:dyDescent="0.35">
      <c r="C817" s="7">
        <v>4000.1350496895975</v>
      </c>
      <c r="D817" s="7">
        <v>4.6933666255157007</v>
      </c>
      <c r="E817" s="7" t="e">
        <v>#N/A</v>
      </c>
      <c r="F817" s="7" t="e">
        <v>#N/A</v>
      </c>
      <c r="H817" s="7">
        <v>11.149634028602867</v>
      </c>
      <c r="I817" s="7">
        <v>4.4090051938959865E-11</v>
      </c>
      <c r="J817" s="7" t="e">
        <v>#N/A</v>
      </c>
      <c r="K817" s="7" t="e">
        <v>#N/A</v>
      </c>
    </row>
    <row r="818" spans="2:11" x14ac:dyDescent="0.35">
      <c r="B818">
        <v>163</v>
      </c>
      <c r="C818" s="7">
        <f t="array" ref="C818:F822">LINEST('single component linest'!$S$3:INDEX('single component linest'!$S$3:$S$204,'two component linest'!B818+1),'single component linest'!$R$3:INDEX('single component linest'!$R$3:$R$204,'two component linest'!B818+1)^{1,2,3}, TRUE, TRUE)</f>
        <v>-3.6226550012449332E-3</v>
      </c>
      <c r="D818" s="7">
        <v>4.1042774749495033E-2</v>
      </c>
      <c r="E818" s="7">
        <v>1.7007969803773417</v>
      </c>
      <c r="F818" s="7">
        <v>-1.3788046559137772</v>
      </c>
      <c r="H818" s="7">
        <f t="array" ref="H818:K822">LINEST(INDEX('single component linest'!$S$3:$S$203,'two component linest'!B818):'single component linest'!$S$203,(INDEX('single component linest'!$R$3:$R$203,'two component linest'!B818):'single component linest'!$R$203)^{1,2,3}, TRUE, TRUE)</f>
        <v>8.5552681263148295E-4</v>
      </c>
      <c r="I818" s="7">
        <v>-5.4693214071320662E-2</v>
      </c>
      <c r="J818" s="7">
        <v>2.2331132764110735</v>
      </c>
      <c r="K818" s="7">
        <v>-1.6991448508951517</v>
      </c>
    </row>
    <row r="819" spans="2:11" x14ac:dyDescent="0.35">
      <c r="C819" s="7">
        <v>4.0401615683841117E-4</v>
      </c>
      <c r="D819" s="7">
        <v>8.7715394868715258E-3</v>
      </c>
      <c r="E819" s="7">
        <v>5.7405901238464216E-2</v>
      </c>
      <c r="F819" s="7">
        <v>0.11333725416084858</v>
      </c>
      <c r="H819" s="7">
        <v>2.7555381681538848E-6</v>
      </c>
      <c r="I819" s="7">
        <v>1.1108689593884589E-4</v>
      </c>
      <c r="J819" s="7">
        <v>1.492042040949936E-3</v>
      </c>
      <c r="K819" s="7">
        <v>6.6766811196831933E-3</v>
      </c>
    </row>
    <row r="820" spans="2:11" x14ac:dyDescent="0.35">
      <c r="C820" s="7">
        <v>0.9988300792697391</v>
      </c>
      <c r="D820" s="7">
        <v>0.17196903278028361</v>
      </c>
      <c r="E820" s="7" t="e">
        <v>#N/A</v>
      </c>
      <c r="F820" s="7" t="e">
        <v>#N/A</v>
      </c>
      <c r="H820" s="7">
        <v>0.99999999999666911</v>
      </c>
      <c r="I820" s="7">
        <v>9.8961192416776999E-7</v>
      </c>
      <c r="J820" s="7" t="e">
        <v>#N/A</v>
      </c>
      <c r="K820" s="7" t="e">
        <v>#N/A</v>
      </c>
    </row>
    <row r="821" spans="2:11" x14ac:dyDescent="0.35">
      <c r="C821" s="7">
        <v>45533.800866297563</v>
      </c>
      <c r="D821" s="7">
        <v>160</v>
      </c>
      <c r="E821" s="7" t="e">
        <v>#N/A</v>
      </c>
      <c r="F821" s="7" t="e">
        <v>#N/A</v>
      </c>
      <c r="H821" s="7">
        <v>3502609132792.2686</v>
      </c>
      <c r="I821" s="7">
        <v>35</v>
      </c>
      <c r="J821" s="7" t="e">
        <v>#N/A</v>
      </c>
      <c r="K821" s="7" t="e">
        <v>#N/A</v>
      </c>
    </row>
    <row r="822" spans="2:11" x14ac:dyDescent="0.35">
      <c r="C822" s="7">
        <v>4039.7608484992502</v>
      </c>
      <c r="D822" s="7">
        <v>4.7317357176618007</v>
      </c>
      <c r="E822" s="7" t="e">
        <v>#N/A</v>
      </c>
      <c r="F822" s="7" t="e">
        <v>#N/A</v>
      </c>
      <c r="H822" s="7">
        <v>10.290649104610019</v>
      </c>
      <c r="I822" s="7">
        <v>3.4276611615926263E-11</v>
      </c>
      <c r="J822" s="7" t="e">
        <v>#N/A</v>
      </c>
      <c r="K822" s="7" t="e">
        <v>#N/A</v>
      </c>
    </row>
    <row r="823" spans="2:11" x14ac:dyDescent="0.35">
      <c r="B823">
        <v>164</v>
      </c>
      <c r="C823" s="7">
        <f t="array" ref="C823:F827">LINEST('single component linest'!$S$3:INDEX('single component linest'!$S$3:$S$204,'two component linest'!B823+1),'single component linest'!$R$3:INDEX('single component linest'!$R$3:$R$204,'two component linest'!B823+1)^{1,2,3}, TRUE, TRUE)</f>
        <v>-3.5531536644216755E-3</v>
      </c>
      <c r="D823" s="7">
        <v>3.9754165422959648E-2</v>
      </c>
      <c r="E823" s="7">
        <v>1.7074480613977778</v>
      </c>
      <c r="F823" s="7">
        <v>-1.3870855918485692</v>
      </c>
      <c r="H823" s="7">
        <f t="array" ref="H823:K827">LINEST(INDEX('single component linest'!$S$3:$S$203,'two component linest'!B823):'single component linest'!$S$203,(INDEX('single component linest'!$R$3:$R$203,'two component linest'!B823):'single component linest'!$R$203)^{1,2,3}, TRUE, TRUE)</f>
        <v>8.5196203127870863E-4</v>
      </c>
      <c r="I823" s="7">
        <v>-5.4548312730763014E-2</v>
      </c>
      <c r="J823" s="7">
        <v>2.2311508478825424</v>
      </c>
      <c r="K823" s="7">
        <v>-1.6902897050414887</v>
      </c>
    </row>
    <row r="824" spans="2:11" x14ac:dyDescent="0.35">
      <c r="C824" s="7">
        <v>3.9971147617146773E-4</v>
      </c>
      <c r="D824" s="7">
        <v>8.7056302059537547E-3</v>
      </c>
      <c r="E824" s="7">
        <v>5.7157579939308256E-2</v>
      </c>
      <c r="F824" s="7">
        <v>0.11320396797409539</v>
      </c>
      <c r="H824" s="7">
        <v>2.7041753699262388E-6</v>
      </c>
      <c r="I824" s="7">
        <v>1.091738521641954E-4</v>
      </c>
      <c r="J824" s="7">
        <v>1.4685083617051384E-3</v>
      </c>
      <c r="K824" s="7">
        <v>6.581240939473528E-3</v>
      </c>
    </row>
    <row r="825" spans="2:11" x14ac:dyDescent="0.35">
      <c r="C825" s="7">
        <v>0.99883214326235059</v>
      </c>
      <c r="D825" s="7">
        <v>0.17212349491268958</v>
      </c>
      <c r="E825" s="7" t="e">
        <v>#N/A</v>
      </c>
      <c r="F825" s="7" t="e">
        <v>#N/A</v>
      </c>
      <c r="H825" s="7">
        <v>0.99999999999720535</v>
      </c>
      <c r="I825" s="7">
        <v>8.8269042618001317E-7</v>
      </c>
      <c r="J825" s="7" t="e">
        <v>#N/A</v>
      </c>
      <c r="K825" s="7" t="e">
        <v>#N/A</v>
      </c>
    </row>
    <row r="826" spans="2:11" x14ac:dyDescent="0.35">
      <c r="C826" s="7">
        <v>45899.458349919878</v>
      </c>
      <c r="D826" s="7">
        <v>161</v>
      </c>
      <c r="E826" s="7" t="e">
        <v>#N/A</v>
      </c>
      <c r="F826" s="7" t="e">
        <v>#N/A</v>
      </c>
      <c r="H826" s="7">
        <v>4055428034346.4575</v>
      </c>
      <c r="I826" s="7">
        <v>34</v>
      </c>
      <c r="J826" s="7" t="e">
        <v>#N/A</v>
      </c>
      <c r="K826" s="7" t="e">
        <v>#N/A</v>
      </c>
    </row>
    <row r="827" spans="2:11" x14ac:dyDescent="0.35">
      <c r="C827" s="7">
        <v>4079.5205642977735</v>
      </c>
      <c r="D827" s="7">
        <v>4.7698660976543463</v>
      </c>
      <c r="E827" s="7" t="e">
        <v>#N/A</v>
      </c>
      <c r="F827" s="7" t="e">
        <v>#N/A</v>
      </c>
      <c r="H827" s="7">
        <v>9.4792676548449037</v>
      </c>
      <c r="I827" s="7">
        <v>2.6490841207975014E-11</v>
      </c>
      <c r="J827" s="7" t="e">
        <v>#N/A</v>
      </c>
      <c r="K827" s="7" t="e">
        <v>#N/A</v>
      </c>
    </row>
    <row r="828" spans="2:11" x14ac:dyDescent="0.35">
      <c r="B828">
        <v>165</v>
      </c>
      <c r="C828" s="7">
        <f t="array" ref="C828:F832">LINEST('single component linest'!$S$3:INDEX('single component linest'!$S$3:$S$204,'two component linest'!B828+1),'single component linest'!$R$3:INDEX('single component linest'!$R$3:$R$204,'two component linest'!B828+1)^{1,2,3}, TRUE, TRUE)</f>
        <v>-3.4848692331299956E-3</v>
      </c>
      <c r="D828" s="7">
        <v>3.8484011342944727E-2</v>
      </c>
      <c r="E828" s="7">
        <v>1.7140262270804649</v>
      </c>
      <c r="F828" s="7">
        <v>-1.395307809018751</v>
      </c>
      <c r="H828" s="7">
        <f t="array" ref="H828:K832">LINEST(INDEX('single component linest'!$S$3:$S$203,'two component linest'!B828):'single component linest'!$S$203,(INDEX('single component linest'!$R$3:$R$203,'two component linest'!B828):'single component linest'!$R$203)^{1,2,3}, TRUE, TRUE)</f>
        <v>8.4842947531065221E-4</v>
      </c>
      <c r="I828" s="7">
        <v>-5.4404544972640544E-2</v>
      </c>
      <c r="J828" s="7">
        <v>2.2292013310397416</v>
      </c>
      <c r="K828" s="7">
        <v>-1.6814815663287703</v>
      </c>
    </row>
    <row r="829" spans="2:11" x14ac:dyDescent="0.35">
      <c r="C829" s="7">
        <v>3.9546466432984395E-4</v>
      </c>
      <c r="D829" s="7">
        <v>8.6403066734346973E-3</v>
      </c>
      <c r="E829" s="7">
        <v>5.6909768096321312E-2</v>
      </c>
      <c r="F829" s="7">
        <v>0.11306747377232658</v>
      </c>
      <c r="H829" s="7">
        <v>2.6531046235736751E-6</v>
      </c>
      <c r="I829" s="7">
        <v>1.0726620490696478E-4</v>
      </c>
      <c r="J829" s="7">
        <v>1.4449646454310723E-3</v>
      </c>
      <c r="K829" s="7">
        <v>6.4854021534883812E-3</v>
      </c>
    </row>
    <row r="830" spans="2:11" x14ac:dyDescent="0.35">
      <c r="C830" s="7">
        <v>0.99883426322884272</v>
      </c>
      <c r="D830" s="7">
        <v>0.17227161930018536</v>
      </c>
      <c r="E830" s="7" t="e">
        <v>#N/A</v>
      </c>
      <c r="F830" s="7" t="e">
        <v>#N/A</v>
      </c>
      <c r="H830" s="7">
        <v>0.99999999999766509</v>
      </c>
      <c r="I830" s="7">
        <v>7.8521657889595642E-7</v>
      </c>
      <c r="J830" s="7" t="e">
        <v>#N/A</v>
      </c>
      <c r="K830" s="7" t="e">
        <v>#N/A</v>
      </c>
    </row>
    <row r="831" spans="2:11" x14ac:dyDescent="0.35">
      <c r="C831" s="7">
        <v>46268.63589523323</v>
      </c>
      <c r="D831" s="7">
        <v>162</v>
      </c>
      <c r="E831" s="7" t="e">
        <v>#N/A</v>
      </c>
      <c r="F831" s="7" t="e">
        <v>#N/A</v>
      </c>
      <c r="H831" s="7">
        <v>4710972595181.8496</v>
      </c>
      <c r="I831" s="7">
        <v>33</v>
      </c>
      <c r="J831" s="7" t="e">
        <v>#N/A</v>
      </c>
      <c r="K831" s="7" t="e">
        <v>#N/A</v>
      </c>
    </row>
    <row r="832" spans="2:11" x14ac:dyDescent="0.35">
      <c r="C832" s="7">
        <v>4119.4138267098015</v>
      </c>
      <c r="D832" s="7">
        <v>4.8077567522418949</v>
      </c>
      <c r="E832" s="7" t="e">
        <v>#N/A</v>
      </c>
      <c r="F832" s="7" t="e">
        <v>#N/A</v>
      </c>
      <c r="H832" s="7">
        <v>8.7138635253394554</v>
      </c>
      <c r="I832" s="7">
        <v>2.0346647500511301E-11</v>
      </c>
      <c r="J832" s="7" t="e">
        <v>#N/A</v>
      </c>
      <c r="K832" s="7" t="e">
        <v>#N/A</v>
      </c>
    </row>
    <row r="833" spans="2:11" x14ac:dyDescent="0.35">
      <c r="B833">
        <v>166</v>
      </c>
      <c r="C833" s="7">
        <f t="array" ref="C833:F837">LINEST('single component linest'!$S$3:INDEX('single component linest'!$S$3:$S$204,'two component linest'!B833+1),'single component linest'!$R$3:INDEX('single component linest'!$R$3:$R$204,'two component linest'!B833+1)^{1,2,3}, TRUE, TRUE)</f>
        <v>-3.4177768605200601E-3</v>
      </c>
      <c r="D833" s="7">
        <v>3.7232007778700831E-2</v>
      </c>
      <c r="E833" s="7">
        <v>1.7205323409821081</v>
      </c>
      <c r="F833" s="7">
        <v>-1.4034715664768851</v>
      </c>
      <c r="H833" s="7">
        <f t="array" ref="H833:K837">LINEST(INDEX('single component linest'!$S$3:$S$203,'two component linest'!B833):'single component linest'!$S$203,(INDEX('single component linest'!$R$3:$R$203,'two component linest'!B833):'single component linest'!$R$203)^{1,2,3}, TRUE, TRUE)</f>
        <v>8.4492869041493486E-4</v>
      </c>
      <c r="I833" s="7">
        <v>-5.426189598278109E-2</v>
      </c>
      <c r="J833" s="7">
        <v>2.2272645713375727</v>
      </c>
      <c r="K833" s="7">
        <v>-1.6727199286035157</v>
      </c>
    </row>
    <row r="834" spans="2:11" x14ac:dyDescent="0.35">
      <c r="C834" s="7">
        <v>3.9127483176767269E-4</v>
      </c>
      <c r="D834" s="7">
        <v>8.5755648435778611E-3</v>
      </c>
      <c r="E834" s="7">
        <v>5.6662494276716519E-2</v>
      </c>
      <c r="F834" s="7">
        <v>0.11292786306547312</v>
      </c>
      <c r="H834" s="7">
        <v>2.6023085269444772E-6</v>
      </c>
      <c r="I834" s="7">
        <v>1.0536332860731505E-4</v>
      </c>
      <c r="J834" s="7">
        <v>1.4214032103723429E-3</v>
      </c>
      <c r="K834" s="7">
        <v>6.3891322164180489E-3</v>
      </c>
    </row>
    <row r="835" spans="2:11" x14ac:dyDescent="0.35">
      <c r="C835" s="7">
        <v>0.99883643747718154</v>
      </c>
      <c r="D835" s="7">
        <v>0.17241351965693241</v>
      </c>
      <c r="E835" s="7" t="e">
        <v>#N/A</v>
      </c>
      <c r="F835" s="7" t="e">
        <v>#N/A</v>
      </c>
      <c r="H835" s="7">
        <v>0.99999999999805755</v>
      </c>
      <c r="I835" s="7">
        <v>6.9653516250209952E-7</v>
      </c>
      <c r="J835" s="7" t="e">
        <v>#N/A</v>
      </c>
      <c r="K835" s="7" t="e">
        <v>#N/A</v>
      </c>
    </row>
    <row r="836" spans="2:11" x14ac:dyDescent="0.35">
      <c r="C836" s="7">
        <v>46641.338165027446</v>
      </c>
      <c r="D836" s="7">
        <v>163</v>
      </c>
      <c r="E836" s="7" t="e">
        <v>#N/A</v>
      </c>
      <c r="F836" s="7" t="e">
        <v>#N/A</v>
      </c>
      <c r="H836" s="7">
        <v>5491533603217.6963</v>
      </c>
      <c r="I836" s="7">
        <v>32</v>
      </c>
      <c r="J836" s="7" t="e">
        <v>#N/A</v>
      </c>
      <c r="K836" s="7" t="e">
        <v>#N/A</v>
      </c>
    </row>
    <row r="837" spans="2:11" x14ac:dyDescent="0.35">
      <c r="C837" s="7">
        <v>4159.4402693019319</v>
      </c>
      <c r="D837" s="7">
        <v>4.8454067469601005</v>
      </c>
      <c r="E837" s="7" t="e">
        <v>#N/A</v>
      </c>
      <c r="F837" s="7" t="e">
        <v>#N/A</v>
      </c>
      <c r="H837" s="7">
        <v>7.992837635434336</v>
      </c>
      <c r="I837" s="7">
        <v>1.5525159443258439E-11</v>
      </c>
      <c r="J837" s="7" t="e">
        <v>#N/A</v>
      </c>
      <c r="K837" s="7" t="e">
        <v>#N/A</v>
      </c>
    </row>
    <row r="838" spans="2:11" x14ac:dyDescent="0.35">
      <c r="B838">
        <v>167</v>
      </c>
      <c r="C838" s="7">
        <f t="array" ref="C838:F842">LINEST('single component linest'!$S$3:INDEX('single component linest'!$S$3:$S$204,'two component linest'!B838+1),'single component linest'!$R$3:INDEX('single component linest'!$R$3:$R$204,'two component linest'!B838+1)^{1,2,3}, TRUE, TRUE)</f>
        <v>-3.3518522900734819E-3</v>
      </c>
      <c r="D838" s="7">
        <v>3.5997855801947039E-2</v>
      </c>
      <c r="E838" s="7">
        <v>1.7269672561479359</v>
      </c>
      <c r="F838" s="7">
        <v>-1.4115771275091178</v>
      </c>
      <c r="H838" s="7">
        <f t="array" ref="H838:K842">LINEST(INDEX('single component linest'!$S$3:$S$203,'two component linest'!B838):'single component linest'!$S$203,(INDEX('single component linest'!$R$3:$R$203,'two component linest'!B838):'single component linest'!$R$203)^{1,2,3}, TRUE, TRUE)</f>
        <v>8.4145923096164534E-4</v>
      </c>
      <c r="I838" s="7">
        <v>-5.4120351216169434E-2</v>
      </c>
      <c r="J838" s="7">
        <v>2.2253404168724593</v>
      </c>
      <c r="K838" s="7">
        <v>-1.6640042937115109</v>
      </c>
    </row>
    <row r="839" spans="2:11" x14ac:dyDescent="0.35">
      <c r="C839" s="7">
        <v>3.8714110250012842E-4</v>
      </c>
      <c r="D839" s="7">
        <v>8.511400606618558E-3</v>
      </c>
      <c r="E839" s="7">
        <v>5.6415785808333403E-2</v>
      </c>
      <c r="F839" s="7">
        <v>0.1127852251888975</v>
      </c>
      <c r="H839" s="7">
        <v>2.5517692537177533E-6</v>
      </c>
      <c r="I839" s="7">
        <v>1.034645758732556E-4</v>
      </c>
      <c r="J839" s="7">
        <v>1.3978160230555983E-3</v>
      </c>
      <c r="K839" s="7">
        <v>6.2923967670763838E-3</v>
      </c>
    </row>
    <row r="840" spans="2:11" x14ac:dyDescent="0.35">
      <c r="C840" s="7">
        <v>0.99883866435306468</v>
      </c>
      <c r="D840" s="7">
        <v>0.17254930761981524</v>
      </c>
      <c r="E840" s="7" t="e">
        <v>#N/A</v>
      </c>
      <c r="F840" s="7" t="e">
        <v>#N/A</v>
      </c>
      <c r="H840" s="7">
        <v>0.99999999999839173</v>
      </c>
      <c r="I840" s="7">
        <v>6.1602548601124841E-7</v>
      </c>
      <c r="J840" s="7" t="e">
        <v>#N/A</v>
      </c>
      <c r="K840" s="7" t="e">
        <v>#N/A</v>
      </c>
    </row>
    <row r="841" spans="2:11" x14ac:dyDescent="0.35">
      <c r="C841" s="7">
        <v>47017.570210698497</v>
      </c>
      <c r="D841" s="7">
        <v>164</v>
      </c>
      <c r="E841" s="7" t="e">
        <v>#N/A</v>
      </c>
      <c r="F841" s="7" t="e">
        <v>#N/A</v>
      </c>
      <c r="H841" s="7">
        <v>6424998047239.9893</v>
      </c>
      <c r="I841" s="7">
        <v>31</v>
      </c>
      <c r="J841" s="7" t="e">
        <v>#N/A</v>
      </c>
      <c r="K841" s="7" t="e">
        <v>#N/A</v>
      </c>
    </row>
    <row r="842" spans="2:11" x14ac:dyDescent="0.35">
      <c r="C842" s="7">
        <v>4199.5995295127432</v>
      </c>
      <c r="D842" s="7">
        <v>4.8828152238527318</v>
      </c>
      <c r="E842" s="7" t="e">
        <v>#N/A</v>
      </c>
      <c r="F842" s="7" t="e">
        <v>#N/A</v>
      </c>
      <c r="H842" s="7">
        <v>7.3146174005882809</v>
      </c>
      <c r="I842" s="7">
        <v>1.1764109381877241E-11</v>
      </c>
      <c r="J842" s="7" t="e">
        <v>#N/A</v>
      </c>
      <c r="K842" s="7" t="e">
        <v>#N/A</v>
      </c>
    </row>
    <row r="843" spans="2:11" x14ac:dyDescent="0.35">
      <c r="B843">
        <v>168</v>
      </c>
      <c r="C843" s="7">
        <f t="array" ref="C843:F847">LINEST('single component linest'!$S$3:INDEX('single component linest'!$S$3:$S$204,'two component linest'!B843+1),'single component linest'!$R$3:INDEX('single component linest'!$R$3:$R$204,'two component linest'!B843+1)^{1,2,3}, TRUE, TRUE)</f>
        <v>-3.287071839664011E-3</v>
      </c>
      <c r="D843" s="7">
        <v>3.4781262165353946E-2</v>
      </c>
      <c r="E843" s="7">
        <v>1.7333318151944601</v>
      </c>
      <c r="F843" s="7">
        <v>-1.4196247593806097</v>
      </c>
      <c r="H843" s="7">
        <f t="array" ref="H843:K847">LINEST(INDEX('single component linest'!$S$3:$S$203,'two component linest'!B843):'single component linest'!$S$203,(INDEX('single component linest'!$R$3:$R$203,'two component linest'!B843):'single component linest'!$R$203)^{1,2,3}, TRUE, TRUE)</f>
        <v>8.3802065983067553E-4</v>
      </c>
      <c r="I843" s="7">
        <v>-5.3979896392200528E-2</v>
      </c>
      <c r="J843" s="7">
        <v>2.2234287183443855</v>
      </c>
      <c r="K843" s="7">
        <v>-1.6553341714252676</v>
      </c>
    </row>
    <row r="844" spans="2:11" x14ac:dyDescent="0.35">
      <c r="C844" s="7">
        <v>3.8306261398911426E-4</v>
      </c>
      <c r="D844" s="7">
        <v>8.4478097947193933E-3</v>
      </c>
      <c r="E844" s="7">
        <v>5.6169668823692488E-2</v>
      </c>
      <c r="F844" s="7">
        <v>0.11263964735600639</v>
      </c>
      <c r="H844" s="7">
        <v>2.5014685016654724E-6</v>
      </c>
      <c r="I844" s="7">
        <v>1.0156927529484066E-4</v>
      </c>
      <c r="J844" s="7">
        <v>1.3741946671210366E-3</v>
      </c>
      <c r="K844" s="7">
        <v>6.1951594787418201E-3</v>
      </c>
    </row>
    <row r="845" spans="2:11" x14ac:dyDescent="0.35">
      <c r="C845" s="7">
        <v>0.99884094223919917</v>
      </c>
      <c r="D845" s="7">
        <v>0.17267909278875171</v>
      </c>
      <c r="E845" s="7" t="e">
        <v>#N/A</v>
      </c>
      <c r="F845" s="7" t="e">
        <v>#N/A</v>
      </c>
      <c r="H845" s="7">
        <v>0.99999999999867484</v>
      </c>
      <c r="I845" s="7">
        <v>5.4309993747384455E-7</v>
      </c>
      <c r="J845" s="7" t="e">
        <v>#N/A</v>
      </c>
      <c r="K845" s="7" t="e">
        <v>#N/A</v>
      </c>
    </row>
    <row r="846" spans="2:11" x14ac:dyDescent="0.35">
      <c r="C846" s="7">
        <v>47397.337459005648</v>
      </c>
      <c r="D846" s="7">
        <v>165</v>
      </c>
      <c r="E846" s="7" t="e">
        <v>#N/A</v>
      </c>
      <c r="F846" s="7" t="e">
        <v>#N/A</v>
      </c>
      <c r="H846" s="7">
        <v>7546460329361.5684</v>
      </c>
      <c r="I846" s="7">
        <v>30</v>
      </c>
      <c r="J846" s="7" t="e">
        <v>#N/A</v>
      </c>
      <c r="K846" s="7" t="e">
        <v>#N/A</v>
      </c>
    </row>
    <row r="847" spans="2:11" x14ac:dyDescent="0.35">
      <c r="C847" s="7">
        <v>4239.891248584503</v>
      </c>
      <c r="D847" s="7">
        <v>4.9199813992471428</v>
      </c>
      <c r="E847" s="7" t="e">
        <v>#N/A</v>
      </c>
      <c r="F847" s="7" t="e">
        <v>#N/A</v>
      </c>
      <c r="H847" s="7">
        <v>6.6776561705508275</v>
      </c>
      <c r="I847" s="7">
        <v>8.8487262625228152E-12</v>
      </c>
      <c r="J847" s="7" t="e">
        <v>#N/A</v>
      </c>
      <c r="K847" s="7" t="e">
        <v>#N/A</v>
      </c>
    </row>
    <row r="848" spans="2:11" x14ac:dyDescent="0.35">
      <c r="B848">
        <v>169</v>
      </c>
      <c r="C848" s="7">
        <f t="array" ref="C848:F852">LINEST('single component linest'!$S$3:INDEX('single component linest'!$S$3:$S$204,'two component linest'!B848+1),'single component linest'!$R$3:INDEX('single component linest'!$R$3:$R$204,'two component linest'!B848+1)^{1,2,3}, TRUE, TRUE)</f>
        <v>-3.2234123860940961E-3</v>
      </c>
      <c r="D848" s="7">
        <v>3.3581939183600272E-2</v>
      </c>
      <c r="E848" s="7">
        <v>1.739626850394888</v>
      </c>
      <c r="F848" s="7">
        <v>-1.4276147330911386</v>
      </c>
      <c r="H848" s="7">
        <f t="array" ref="H848:K852">LINEST(INDEX('single component linest'!$S$3:$S$203,'two component linest'!B848):'single component linest'!$S$203,(INDEX('single component linest'!$R$3:$R$203,'two component linest'!B848):'single component linest'!$R$203)^{1,2,3}, TRUE, TRUE)</f>
        <v>8.346125480350455E-4</v>
      </c>
      <c r="I848" s="7">
        <v>-5.3840517481516449E-2</v>
      </c>
      <c r="J848" s="7">
        <v>2.2215293289034221</v>
      </c>
      <c r="K848" s="7">
        <v>-1.646709078843938</v>
      </c>
    </row>
    <row r="849" spans="2:11" x14ac:dyDescent="0.35">
      <c r="C849" s="7">
        <v>3.7903851702232372E-4</v>
      </c>
      <c r="D849" s="7">
        <v>8.3847881876094078E-3</v>
      </c>
      <c r="E849" s="7">
        <v>5.5924168302485013E-2</v>
      </c>
      <c r="F849" s="7">
        <v>0.11249121470959082</v>
      </c>
      <c r="H849" s="7">
        <v>2.4513873880568032E-6</v>
      </c>
      <c r="I849" s="7">
        <v>9.9676727091528735E-5</v>
      </c>
      <c r="J849" s="7">
        <v>1.3505302825494909E-3</v>
      </c>
      <c r="K849" s="7">
        <v>6.0973817746840008E-3</v>
      </c>
    </row>
    <row r="850" spans="2:11" x14ac:dyDescent="0.35">
      <c r="C850" s="7">
        <v>0.99884326955458635</v>
      </c>
      <c r="D850" s="7">
        <v>0.17280298276626241</v>
      </c>
      <c r="E850" s="7" t="e">
        <v>#N/A</v>
      </c>
      <c r="F850" s="7" t="e">
        <v>#N/A</v>
      </c>
      <c r="H850" s="7">
        <v>0.99999999999891398</v>
      </c>
      <c r="I850" s="7">
        <v>4.7720258471803842E-7</v>
      </c>
      <c r="J850" s="7" t="e">
        <v>#N/A</v>
      </c>
      <c r="K850" s="7" t="e">
        <v>#N/A</v>
      </c>
    </row>
    <row r="851" spans="2:11" x14ac:dyDescent="0.35">
      <c r="C851" s="7">
        <v>47780.645699402674</v>
      </c>
      <c r="D851" s="7">
        <v>166</v>
      </c>
      <c r="E851" s="7" t="e">
        <v>#N/A</v>
      </c>
      <c r="F851" s="7" t="e">
        <v>#N/A</v>
      </c>
      <c r="H851" s="7">
        <v>8900361682034.373</v>
      </c>
      <c r="I851" s="7">
        <v>29</v>
      </c>
      <c r="J851" s="7" t="e">
        <v>#N/A</v>
      </c>
      <c r="K851" s="7" t="e">
        <v>#N/A</v>
      </c>
    </row>
    <row r="852" spans="2:11" x14ac:dyDescent="0.35">
      <c r="C852" s="7">
        <v>4280.3150714965677</v>
      </c>
      <c r="D852" s="7">
        <v>4.9569045615842517</v>
      </c>
      <c r="E852" s="7" t="e">
        <v>#N/A</v>
      </c>
      <c r="F852" s="7" t="e">
        <v>#N/A</v>
      </c>
      <c r="H852" s="7">
        <v>6.0804326824057489</v>
      </c>
      <c r="I852" s="7">
        <v>6.6039468989857221E-12</v>
      </c>
      <c r="J852" s="7" t="e">
        <v>#N/A</v>
      </c>
      <c r="K852" s="7" t="e">
        <v>#N/A</v>
      </c>
    </row>
    <row r="853" spans="2:11" x14ac:dyDescent="0.35">
      <c r="B853">
        <v>170</v>
      </c>
      <c r="C853" s="7">
        <f t="array" ref="C853:F857">LINEST('single component linest'!$S$3:INDEX('single component linest'!$S$3:$S$204,'two component linest'!B853+1),'single component linest'!$R$3:INDEX('single component linest'!$R$3:$R$204,'two component linest'!B853+1)^{1,2,3}, TRUE, TRUE)</f>
        <v>-3.1608513500917873E-3</v>
      </c>
      <c r="D853" s="7">
        <v>3.2399604616954313E-2</v>
      </c>
      <c r="E853" s="7">
        <v>1.7458531837669218</v>
      </c>
      <c r="F853" s="7">
        <v>-1.4355473231401681</v>
      </c>
      <c r="H853" s="7">
        <f t="array" ref="H853:K857">LINEST(INDEX('single component linest'!$S$3:$S$203,'two component linest'!B853):'single component linest'!$S$203,(INDEX('single component linest'!$R$3:$R$203,'two component linest'!B853):'single component linest'!$R$203)^{1,2,3}, TRUE, TRUE)</f>
        <v>8.3123447487628373E-4</v>
      </c>
      <c r="I853" s="7">
        <v>-5.3702200714520171E-2</v>
      </c>
      <c r="J853" s="7">
        <v>2.2196421042906915</v>
      </c>
      <c r="K853" s="7">
        <v>-1.6381285411266155</v>
      </c>
    </row>
    <row r="854" spans="2:11" x14ac:dyDescent="0.35">
      <c r="C854" s="7">
        <v>3.7506797558630649E-4</v>
      </c>
      <c r="D854" s="7">
        <v>8.3223315179215898E-3</v>
      </c>
      <c r="E854" s="7">
        <v>5.5679308112547295E-2</v>
      </c>
      <c r="F854" s="7">
        <v>0.11234001037188426</v>
      </c>
      <c r="H854" s="7">
        <v>2.4015064457858193E-6</v>
      </c>
      <c r="I854" s="7">
        <v>9.7786202825294715E-5</v>
      </c>
      <c r="J854" s="7">
        <v>1.3268135595606015E-3</v>
      </c>
      <c r="K854" s="7">
        <v>5.9990227885716989E-3</v>
      </c>
    </row>
    <row r="855" spans="2:11" x14ac:dyDescent="0.35">
      <c r="C855" s="7">
        <v>0.99884564475381554</v>
      </c>
      <c r="D855" s="7">
        <v>0.17292108319629187</v>
      </c>
      <c r="E855" s="7" t="e">
        <v>#N/A</v>
      </c>
      <c r="F855" s="7" t="e">
        <v>#N/A</v>
      </c>
      <c r="H855" s="7">
        <v>0.99999999999911482</v>
      </c>
      <c r="I855" s="7">
        <v>4.178078578405358E-7</v>
      </c>
      <c r="J855" s="7" t="e">
        <v>#N/A</v>
      </c>
      <c r="K855" s="7" t="e">
        <v>#N/A</v>
      </c>
    </row>
    <row r="856" spans="2:11" x14ac:dyDescent="0.35">
      <c r="C856" s="7">
        <v>48167.501071920618</v>
      </c>
      <c r="D856" s="7">
        <v>167</v>
      </c>
      <c r="E856" s="7" t="e">
        <v>#N/A</v>
      </c>
      <c r="F856" s="7" t="e">
        <v>#N/A</v>
      </c>
      <c r="H856" s="7">
        <v>10543352416969.02</v>
      </c>
      <c r="I856" s="7">
        <v>28</v>
      </c>
      <c r="J856" s="7" t="e">
        <v>#N/A</v>
      </c>
      <c r="K856" s="7" t="e">
        <v>#N/A</v>
      </c>
    </row>
    <row r="857" spans="2:11" x14ac:dyDescent="0.35">
      <c r="C857" s="7">
        <v>4320.8706469003337</v>
      </c>
      <c r="D857" s="7">
        <v>4.9935840693010753</v>
      </c>
      <c r="E857" s="7" t="e">
        <v>#N/A</v>
      </c>
      <c r="F857" s="7" t="e">
        <v>#N/A</v>
      </c>
      <c r="H857" s="7">
        <v>5.5214505280117336</v>
      </c>
      <c r="I857" s="7">
        <v>4.8877753700523272E-12</v>
      </c>
      <c r="J857" s="7" t="e">
        <v>#N/A</v>
      </c>
      <c r="K857" s="7" t="e">
        <v>#N/A</v>
      </c>
    </row>
    <row r="858" spans="2:11" x14ac:dyDescent="0.35">
      <c r="B858">
        <v>171</v>
      </c>
      <c r="C858" s="7">
        <f t="array" ref="C858:F862">LINEST('single component linest'!$S$3:INDEX('single component linest'!$S$3:$S$204,'two component linest'!B858+1),'single component linest'!$R$3:INDEX('single component linest'!$R$3:$R$204,'two component linest'!B858+1)^{1,2,3}, TRUE, TRUE)</f>
        <v>-3.0993666817544889E-3</v>
      </c>
      <c r="D858" s="7">
        <v>3.1233981557355486E-2</v>
      </c>
      <c r="E858" s="7">
        <v>1.7520116271626456</v>
      </c>
      <c r="F858" s="7">
        <v>-1.4434228073009603</v>
      </c>
      <c r="H858" s="7">
        <f t="array" ref="H858:K862">LINEST(INDEX('single component linest'!$S$3:$S$203,'two component linest'!B858):'single component linest'!$S$203,(INDEX('single component linest'!$R$3:$R$203,'two component linest'!B858):'single component linest'!$R$203)^{1,2,3}, TRUE, TRUE)</f>
        <v>8.2788602737448051E-4</v>
      </c>
      <c r="I858" s="7">
        <v>-5.356493256017264E-2</v>
      </c>
      <c r="J858" s="7">
        <v>2.2177669025737976</v>
      </c>
      <c r="K858" s="7">
        <v>-1.6295920903822383</v>
      </c>
    </row>
    <row r="859" spans="2:11" x14ac:dyDescent="0.35">
      <c r="C859" s="7">
        <v>3.7115016673416098E-4</v>
      </c>
      <c r="D859" s="7">
        <v>8.26043547624313E-3</v>
      </c>
      <c r="E859" s="7">
        <v>5.543511104937373E-2</v>
      </c>
      <c r="F859" s="7">
        <v>0.11218611549339463</v>
      </c>
      <c r="H859" s="7">
        <v>2.3518054644263074E-6</v>
      </c>
      <c r="I859" s="7">
        <v>9.5896938789817251E-5</v>
      </c>
      <c r="J859" s="7">
        <v>1.303034646564563E-3</v>
      </c>
      <c r="K859" s="7">
        <v>5.9000389355902232E-3</v>
      </c>
    </row>
    <row r="860" spans="2:11" x14ac:dyDescent="0.35">
      <c r="C860" s="7">
        <v>0.99884806632636691</v>
      </c>
      <c r="D860" s="7">
        <v>0.17303349780227872</v>
      </c>
      <c r="E860" s="7" t="e">
        <v>#N/A</v>
      </c>
      <c r="F860" s="7" t="e">
        <v>#N/A</v>
      </c>
      <c r="H860" s="7">
        <v>0.9999999999992828</v>
      </c>
      <c r="I860" s="7">
        <v>3.6441925569121661E-7</v>
      </c>
      <c r="J860" s="7" t="e">
        <v>#N/A</v>
      </c>
      <c r="K860" s="7" t="e">
        <v>#N/A</v>
      </c>
    </row>
    <row r="861" spans="2:11" x14ac:dyDescent="0.35">
      <c r="C861" s="7">
        <v>48557.91005558188</v>
      </c>
      <c r="D861" s="7">
        <v>168</v>
      </c>
      <c r="E861" s="7" t="e">
        <v>#N/A</v>
      </c>
      <c r="F861" s="7" t="e">
        <v>#N/A</v>
      </c>
      <c r="H861" s="7">
        <v>12548155527266.623</v>
      </c>
      <c r="I861" s="7">
        <v>27</v>
      </c>
      <c r="J861" s="7" t="e">
        <v>#N/A</v>
      </c>
      <c r="K861" s="7" t="e">
        <v>#N/A</v>
      </c>
    </row>
    <row r="862" spans="2:11" x14ac:dyDescent="0.35">
      <c r="C862" s="7">
        <v>4361.5576270557985</v>
      </c>
      <c r="D862" s="7">
        <v>5.0300193487641209</v>
      </c>
      <c r="E862" s="7" t="e">
        <v>#N/A</v>
      </c>
      <c r="F862" s="7" t="e">
        <v>#N/A</v>
      </c>
      <c r="H862" s="7">
        <v>4.999237635382932</v>
      </c>
      <c r="I862" s="7">
        <v>3.5856376358005888E-12</v>
      </c>
      <c r="J862" s="7" t="e">
        <v>#N/A</v>
      </c>
      <c r="K862" s="7" t="e">
        <v>#N/A</v>
      </c>
    </row>
    <row r="863" spans="2:11" x14ac:dyDescent="0.35">
      <c r="B863">
        <v>172</v>
      </c>
      <c r="C863" s="7">
        <f t="array" ref="C863:F867">LINEST('single component linest'!$S$3:INDEX('single component linest'!$S$3:$S$204,'two component linest'!B863+1),'single component linest'!$R$3:INDEX('single component linest'!$R$3:$R$204,'two component linest'!B863+1)^{1,2,3}, TRUE, TRUE)</f>
        <v>-3.0389368464233471E-3</v>
      </c>
      <c r="D863" s="7">
        <v>3.0084798316921967E-2</v>
      </c>
      <c r="E863" s="7">
        <v>1.7581029823604022</v>
      </c>
      <c r="F863" s="7">
        <v>-1.451241466403717</v>
      </c>
      <c r="H863" s="7">
        <f t="array" ref="H863:K867">LINEST(INDEX('single component linest'!$S$3:$S$203,'two component linest'!B863):'single component linest'!$S$203,(INDEX('single component linest'!$R$3:$R$203,'two component linest'!B863):'single component linest'!$R$203)^{1,2,3}, TRUE, TRUE)</f>
        <v>8.2456680035284627E-4</v>
      </c>
      <c r="I863" s="7">
        <v>-5.3428699731495617E-2</v>
      </c>
      <c r="J863" s="7">
        <v>2.2159035842455248</v>
      </c>
      <c r="K863" s="7">
        <v>-1.6210992662068202</v>
      </c>
    </row>
    <row r="864" spans="2:11" x14ac:dyDescent="0.35">
      <c r="C864" s="7">
        <v>3.672842804485227E-4</v>
      </c>
      <c r="D864" s="7">
        <v>8.1990957158944635E-3</v>
      </c>
      <c r="E864" s="7">
        <v>5.5191598874231716E-2</v>
      </c>
      <c r="F864" s="7">
        <v>0.11202960930053119</v>
      </c>
      <c r="H864" s="7">
        <v>2.302263450087394E-6</v>
      </c>
      <c r="I864" s="7">
        <v>9.4008134196898614E-5</v>
      </c>
      <c r="J864" s="7">
        <v>1.279183122641045E-3</v>
      </c>
      <c r="K864" s="7">
        <v>5.8003837726601816E-3</v>
      </c>
    </row>
    <row r="865" spans="2:11" x14ac:dyDescent="0.35">
      <c r="C865" s="7">
        <v>0.99885053279592162</v>
      </c>
      <c r="D865" s="7">
        <v>0.17314032842450661</v>
      </c>
      <c r="E865" s="7" t="e">
        <v>#N/A</v>
      </c>
      <c r="F865" s="7" t="e">
        <v>#N/A</v>
      </c>
      <c r="H865" s="7">
        <v>0.99999999999942246</v>
      </c>
      <c r="I865" s="7">
        <v>3.1656813205191913E-7</v>
      </c>
      <c r="J865" s="7" t="e">
        <v>#N/A</v>
      </c>
      <c r="K865" s="7" t="e">
        <v>#N/A</v>
      </c>
    </row>
    <row r="866" spans="2:11" x14ac:dyDescent="0.35">
      <c r="C866" s="7">
        <v>48951.879457305615</v>
      </c>
      <c r="D866" s="7">
        <v>169</v>
      </c>
      <c r="E866" s="7" t="e">
        <v>#N/A</v>
      </c>
      <c r="F866" s="7" t="e">
        <v>#N/A</v>
      </c>
      <c r="H866" s="7">
        <v>15008826200542.973</v>
      </c>
      <c r="I866" s="7">
        <v>26</v>
      </c>
      <c r="J866" s="7" t="e">
        <v>#N/A</v>
      </c>
      <c r="K866" s="7" t="e">
        <v>#N/A</v>
      </c>
    </row>
    <row r="867" spans="2:11" x14ac:dyDescent="0.35">
      <c r="C867" s="7">
        <v>4402.3756677696038</v>
      </c>
      <c r="D867" s="7">
        <v>5.0662098922538759</v>
      </c>
      <c r="E867" s="7" t="e">
        <v>#N/A</v>
      </c>
      <c r="F867" s="7" t="e">
        <v>#N/A</v>
      </c>
      <c r="H867" s="7">
        <v>4.51234576357104</v>
      </c>
      <c r="I867" s="7">
        <v>2.6055999380018746E-12</v>
      </c>
      <c r="J867" s="7" t="e">
        <v>#N/A</v>
      </c>
      <c r="K867" s="7" t="e">
        <v>#N/A</v>
      </c>
    </row>
    <row r="868" spans="2:11" x14ac:dyDescent="0.35">
      <c r="B868">
        <v>173</v>
      </c>
      <c r="C868" s="7">
        <f t="array" ref="C868:F872">LINEST('single component linest'!$S$3:INDEX('single component linest'!$S$3:$S$204,'two component linest'!B868+1),'single component linest'!$R$3:INDEX('single component linest'!$R$3:$R$204,'two component linest'!B868+1)^{1,2,3}, TRUE, TRUE)</f>
        <v>-2.9795408109772902E-3</v>
      </c>
      <c r="D868" s="7">
        <v>2.8951788318886559E-2</v>
      </c>
      <c r="E868" s="7">
        <v>1.7641280411582183</v>
      </c>
      <c r="F868" s="7">
        <v>-1.4590035841267821</v>
      </c>
      <c r="H868" s="7">
        <f t="array" ref="H868:K872">LINEST(INDEX('single component linest'!$S$3:$S$203,'two component linest'!B868):'single component linest'!$S$203,(INDEX('single component linest'!$R$3:$R$203,'two component linest'!B868):'single component linest'!$R$203)^{1,2,3}, TRUE, TRUE)</f>
        <v>8.2127639619835279E-4</v>
      </c>
      <c r="I868" s="7">
        <v>-5.3293489177759008E-2</v>
      </c>
      <c r="J868" s="7">
        <v>2.2140520121402743</v>
      </c>
      <c r="K868" s="7">
        <v>-1.6126496153898668</v>
      </c>
    </row>
    <row r="869" spans="2:11" x14ac:dyDescent="0.35">
      <c r="C869" s="7">
        <v>3.634695195003446E-4</v>
      </c>
      <c r="D869" s="7">
        <v>8.1383078574493572E-3</v>
      </c>
      <c r="E869" s="7">
        <v>5.4948792350924557E-2</v>
      </c>
      <c r="F869" s="7">
        <v>0.11187056914206299</v>
      </c>
      <c r="H869" s="7">
        <v>2.2528585076606802E-6</v>
      </c>
      <c r="I869" s="7">
        <v>9.2118946176767593E-5</v>
      </c>
      <c r="J869" s="7">
        <v>1.2552479264147899E-3</v>
      </c>
      <c r="K869" s="7">
        <v>5.7000076597213626E-3</v>
      </c>
    </row>
    <row r="870" spans="2:11" x14ac:dyDescent="0.35">
      <c r="C870" s="7">
        <v>0.99885304271968423</v>
      </c>
      <c r="D870" s="7">
        <v>0.17324167505674615</v>
      </c>
      <c r="E870" s="7" t="e">
        <v>#N/A</v>
      </c>
      <c r="F870" s="7" t="e">
        <v>#N/A</v>
      </c>
      <c r="H870" s="7">
        <v>0.99999999999953837</v>
      </c>
      <c r="I870" s="7">
        <v>2.7381251862962533E-7</v>
      </c>
      <c r="J870" s="7" t="e">
        <v>#N/A</v>
      </c>
      <c r="K870" s="7" t="e">
        <v>#N/A</v>
      </c>
    </row>
    <row r="871" spans="2:11" x14ac:dyDescent="0.35">
      <c r="C871" s="7">
        <v>49349.416401279304</v>
      </c>
      <c r="D871" s="7">
        <v>170</v>
      </c>
      <c r="E871" s="7" t="e">
        <v>#N/A</v>
      </c>
      <c r="F871" s="7" t="e">
        <v>#N/A</v>
      </c>
      <c r="H871" s="7">
        <v>18047981801276.637</v>
      </c>
      <c r="I871" s="7">
        <v>25</v>
      </c>
      <c r="J871" s="7" t="e">
        <v>#N/A</v>
      </c>
      <c r="K871" s="7" t="e">
        <v>#N/A</v>
      </c>
    </row>
    <row r="872" spans="2:11" x14ac:dyDescent="0.35">
      <c r="C872" s="7">
        <v>4443.3244283345566</v>
      </c>
      <c r="D872" s="7">
        <v>5.1021552559994277</v>
      </c>
      <c r="E872" s="7" t="e">
        <v>#N/A</v>
      </c>
      <c r="F872" s="7" t="e">
        <v>#N/A</v>
      </c>
      <c r="H872" s="7">
        <v>4.0593500106249518</v>
      </c>
      <c r="I872" s="7">
        <v>1.8743323839574733E-12</v>
      </c>
      <c r="J872" s="7" t="e">
        <v>#N/A</v>
      </c>
      <c r="K872" s="7" t="e">
        <v>#N/A</v>
      </c>
    </row>
    <row r="873" spans="2:11" x14ac:dyDescent="0.35">
      <c r="B873">
        <v>174</v>
      </c>
      <c r="C873" s="7">
        <f t="array" ref="C873:F877">LINEST('single component linest'!$S$3:INDEX('single component linest'!$S$3:$S$204,'two component linest'!B873+1),'single component linest'!$R$3:INDEX('single component linest'!$R$3:$R$204,'two component linest'!B873+1)^{1,2,3}, TRUE, TRUE)</f>
        <v>-2.9211580305303119E-3</v>
      </c>
      <c r="D873" s="7">
        <v>2.7834689990862641E-2</v>
      </c>
      <c r="E873" s="7">
        <v>1.7700875854688867</v>
      </c>
      <c r="F873" s="7">
        <v>-1.466709446796405</v>
      </c>
      <c r="H873" s="7">
        <f t="array" ref="H873:K877">LINEST(INDEX('single component linest'!$S$3:$S$203,'two component linest'!B873):'single component linest'!$S$203,(INDEX('single component linest'!$R$3:$R$203,'two component linest'!B873):'single component linest'!$R$203)^{1,2,3}, TRUE, TRUE)</f>
        <v>8.1801442465481689E-4</v>
      </c>
      <c r="I873" s="7">
        <v>-5.3159288077944407E-2</v>
      </c>
      <c r="J873" s="7">
        <v>2.2122120513673602</v>
      </c>
      <c r="K873" s="7">
        <v>-1.6042426916957186</v>
      </c>
    </row>
    <row r="874" spans="2:11" x14ac:dyDescent="0.35">
      <c r="C874" s="7">
        <v>3.5970509930399627E-4</v>
      </c>
      <c r="D874" s="7">
        <v>8.0780674930091764E-3</v>
      </c>
      <c r="E874" s="7">
        <v>5.4706711281251832E-2</v>
      </c>
      <c r="F874" s="7">
        <v>0.11170907053441344</v>
      </c>
      <c r="H874" s="7">
        <v>2.2035677225107778E-6</v>
      </c>
      <c r="I874" s="7">
        <v>9.022848471659575E-5</v>
      </c>
      <c r="J874" s="7">
        <v>1.2312172835360177E-3</v>
      </c>
      <c r="K874" s="7">
        <v>5.5988574120570045E-3</v>
      </c>
    </row>
    <row r="875" spans="2:11" x14ac:dyDescent="0.35">
      <c r="C875" s="7">
        <v>0.99885559468771101</v>
      </c>
      <c r="D875" s="7">
        <v>0.17333763588218062</v>
      </c>
      <c r="E875" s="7" t="e">
        <v>#N/A</v>
      </c>
      <c r="F875" s="7" t="e">
        <v>#N/A</v>
      </c>
      <c r="H875" s="7">
        <v>0.99999999999963352</v>
      </c>
      <c r="I875" s="7">
        <v>2.357359994811121E-7</v>
      </c>
      <c r="J875" s="7" t="e">
        <v>#N/A</v>
      </c>
      <c r="K875" s="7" t="e">
        <v>#N/A</v>
      </c>
    </row>
    <row r="876" spans="2:11" x14ac:dyDescent="0.35">
      <c r="C876" s="7">
        <v>49750.528318782017</v>
      </c>
      <c r="D876" s="7">
        <v>171</v>
      </c>
      <c r="E876" s="7" t="e">
        <v>#N/A</v>
      </c>
      <c r="F876" s="7" t="e">
        <v>#N/A</v>
      </c>
      <c r="H876" s="7">
        <v>21826840847111.301</v>
      </c>
      <c r="I876" s="7">
        <v>24</v>
      </c>
      <c r="J876" s="7" t="e">
        <v>#N/A</v>
      </c>
      <c r="K876" s="7" t="e">
        <v>#N/A</v>
      </c>
    </row>
    <row r="877" spans="2:11" x14ac:dyDescent="0.35">
      <c r="C877" s="7">
        <v>4484.4035714705551</v>
      </c>
      <c r="D877" s="7">
        <v>5.1378550582612075</v>
      </c>
      <c r="E877" s="7" t="e">
        <v>#N/A</v>
      </c>
      <c r="F877" s="7" t="e">
        <v>#N/A</v>
      </c>
      <c r="H877" s="7">
        <v>3.6388483342205733</v>
      </c>
      <c r="I877" s="7">
        <v>1.3337150748326131E-12</v>
      </c>
      <c r="J877" s="7" t="e">
        <v>#N/A</v>
      </c>
      <c r="K877" s="7" t="e">
        <v>#N/A</v>
      </c>
    </row>
    <row r="878" spans="2:11" x14ac:dyDescent="0.35">
      <c r="B878">
        <v>175</v>
      </c>
      <c r="C878" s="7">
        <f t="array" ref="C878:F882">LINEST('single component linest'!$S$3:INDEX('single component linest'!$S$3:$S$204,'two component linest'!B878+1),'single component linest'!$R$3:INDEX('single component linest'!$R$3:$R$204,'two component linest'!B878+1)^{1,2,3}, TRUE, TRUE)</f>
        <v>-2.863768435521258E-3</v>
      </c>
      <c r="D878" s="7">
        <v>2.6733246660430542E-2</v>
      </c>
      <c r="E878" s="7">
        <v>1.7759823874163549</v>
      </c>
      <c r="F878" s="7">
        <v>-1.4743593431943598</v>
      </c>
      <c r="H878" s="7">
        <f t="array" ref="H878:K882">LINEST(INDEX('single component linest'!$S$3:$S$203,'two component linest'!B878):'single component linest'!$S$203,(INDEX('single component linest'!$R$3:$R$203,'two component linest'!B878):'single component linest'!$R$203)^{1,2,3}, TRUE, TRUE)</f>
        <v>8.1478050241011956E-4</v>
      </c>
      <c r="I878" s="7">
        <v>-5.3026083825639385E-2</v>
      </c>
      <c r="J878" s="7">
        <v>2.2103835691255798</v>
      </c>
      <c r="K878" s="7">
        <v>-1.5958780550973057</v>
      </c>
    </row>
    <row r="879" spans="2:11" x14ac:dyDescent="0.35">
      <c r="C879" s="7">
        <v>3.5599024776914823E-4</v>
      </c>
      <c r="D879" s="7">
        <v>8.0183701902433787E-3</v>
      </c>
      <c r="E879" s="7">
        <v>5.4465374539215634E-2</v>
      </c>
      <c r="F879" s="7">
        <v>0.11154518720584243</v>
      </c>
      <c r="H879" s="7">
        <v>2.1543669552808259E-6</v>
      </c>
      <c r="I879" s="7">
        <v>8.8335803997558309E-5</v>
      </c>
      <c r="J879" s="7">
        <v>1.2070785843939925E-3</v>
      </c>
      <c r="K879" s="7">
        <v>5.4968757233450419E-3</v>
      </c>
    </row>
    <row r="880" spans="2:11" x14ac:dyDescent="0.35">
      <c r="C880" s="7">
        <v>0.99885818732225018</v>
      </c>
      <c r="D880" s="7">
        <v>0.17342830730862605</v>
      </c>
      <c r="E880" s="7" t="e">
        <v>#N/A</v>
      </c>
      <c r="F880" s="7" t="e">
        <v>#N/A</v>
      </c>
      <c r="H880" s="7">
        <v>0.99999999999971134</v>
      </c>
      <c r="I880" s="7">
        <v>2.0194662526629773E-7</v>
      </c>
      <c r="J880" s="7" t="e">
        <v>#N/A</v>
      </c>
      <c r="K880" s="7" t="e">
        <v>#N/A</v>
      </c>
    </row>
    <row r="881" spans="2:11" x14ac:dyDescent="0.35">
      <c r="C881" s="7">
        <v>50155.222938437539</v>
      </c>
      <c r="D881" s="7">
        <v>172</v>
      </c>
      <c r="E881" s="7" t="e">
        <v>#N/A</v>
      </c>
      <c r="F881" s="7" t="e">
        <v>#N/A</v>
      </c>
      <c r="H881" s="7">
        <v>26559315952954.457</v>
      </c>
      <c r="I881" s="7">
        <v>23</v>
      </c>
      <c r="J881" s="7" t="e">
        <v>#N/A</v>
      </c>
      <c r="K881" s="7" t="e">
        <v>#N/A</v>
      </c>
    </row>
    <row r="882" spans="2:11" x14ac:dyDescent="0.35">
      <c r="C882" s="7">
        <v>4525.612763266915</v>
      </c>
      <c r="D882" s="7">
        <v>5.1733089774608603</v>
      </c>
      <c r="E882" s="7" t="e">
        <v>#N/A</v>
      </c>
      <c r="F882" s="7" t="e">
        <v>#N/A</v>
      </c>
      <c r="H882" s="7">
        <v>3.2494610845679945</v>
      </c>
      <c r="I882" s="7">
        <v>9.3799610749826887E-13</v>
      </c>
      <c r="J882" s="7" t="e">
        <v>#N/A</v>
      </c>
      <c r="K882" s="7" t="e">
        <v>#N/A</v>
      </c>
    </row>
    <row r="883" spans="2:11" x14ac:dyDescent="0.35">
      <c r="B883">
        <v>176</v>
      </c>
      <c r="C883" s="7">
        <f t="array" ref="C883:F887">LINEST('single component linest'!$S$3:INDEX('single component linest'!$S$3:$S$204,'two component linest'!B883+1),'single component linest'!$R$3:INDEX('single component linest'!$R$3:$R$204,'two component linest'!B883+1)^{1,2,3}, TRUE, TRUE)</f>
        <v>-2.8073524191830615E-3</v>
      </c>
      <c r="D883" s="7">
        <v>2.5647206452997472E-2</v>
      </c>
      <c r="E883" s="7">
        <v>1.7818132094331838</v>
      </c>
      <c r="F883" s="7">
        <v>-1.4819535643727346</v>
      </c>
      <c r="H883" s="7">
        <f t="array" ref="H883:K887">LINEST(INDEX('single component linest'!$S$3:$S$203,'two component linest'!B883):'single component linest'!$S$203,(INDEX('single component linest'!$R$3:$R$203,'two component linest'!B883):'single component linest'!$R$203)^{1,2,3}, TRUE, TRUE)</f>
        <v>8.1157425357268403E-4</v>
      </c>
      <c r="I883" s="7">
        <v>-5.289386405050242E-2</v>
      </c>
      <c r="J883" s="7">
        <v>2.2085664350191401</v>
      </c>
      <c r="K883" s="7">
        <v>-1.5875552733010752</v>
      </c>
    </row>
    <row r="884" spans="2:11" x14ac:dyDescent="0.35">
      <c r="C884" s="7">
        <v>3.5232420514988129E-4</v>
      </c>
      <c r="D884" s="7">
        <v>7.959211496207777E-3</v>
      </c>
      <c r="E884" s="7">
        <v>5.422480010401691E-2</v>
      </c>
      <c r="F884" s="7">
        <v>0.11137899113952714</v>
      </c>
      <c r="H884" s="7">
        <v>2.105230844215222E-6</v>
      </c>
      <c r="I884" s="7">
        <v>8.6439902184538926E-5</v>
      </c>
      <c r="J884" s="7">
        <v>1.1828183765348337E-3</v>
      </c>
      <c r="K884" s="7">
        <v>5.3940011072693911E-3</v>
      </c>
    </row>
    <row r="885" spans="2:11" x14ac:dyDescent="0.35">
      <c r="C885" s="7">
        <v>0.99886081927709114</v>
      </c>
      <c r="D885" s="7">
        <v>0.17351378400307998</v>
      </c>
      <c r="E885" s="7" t="e">
        <v>#N/A</v>
      </c>
      <c r="F885" s="7" t="e">
        <v>#N/A</v>
      </c>
      <c r="H885" s="7">
        <v>0.99999999999977451</v>
      </c>
      <c r="I885" s="7">
        <v>1.7207589556179982E-7</v>
      </c>
      <c r="J885" s="7" t="e">
        <v>#N/A</v>
      </c>
      <c r="K885" s="7" t="e">
        <v>#N/A</v>
      </c>
    </row>
    <row r="886" spans="2:11" x14ac:dyDescent="0.35">
      <c r="C886" s="7">
        <v>50563.508276861605</v>
      </c>
      <c r="D886" s="7">
        <v>173</v>
      </c>
      <c r="E886" s="7" t="e">
        <v>#N/A</v>
      </c>
      <c r="F886" s="7" t="e">
        <v>#N/A</v>
      </c>
      <c r="H886" s="7">
        <v>32532021158688.277</v>
      </c>
      <c r="I886" s="7">
        <v>22</v>
      </c>
      <c r="J886" s="7" t="e">
        <v>#N/A</v>
      </c>
      <c r="K886" s="7" t="e">
        <v>#N/A</v>
      </c>
    </row>
    <row r="887" spans="2:11" x14ac:dyDescent="0.35">
      <c r="C887" s="7">
        <v>4566.951673126011</v>
      </c>
      <c r="D887" s="7">
        <v>5.2085167503586778</v>
      </c>
      <c r="E887" s="7" t="e">
        <v>#N/A</v>
      </c>
      <c r="F887" s="7" t="e">
        <v>#N/A</v>
      </c>
      <c r="H887" s="7">
        <v>2.8898305492175669</v>
      </c>
      <c r="I887" s="7">
        <v>6.5142250433469974E-13</v>
      </c>
      <c r="J887" s="7" t="e">
        <v>#N/A</v>
      </c>
      <c r="K887" s="7" t="e">
        <v>#N/A</v>
      </c>
    </row>
    <row r="888" spans="2:11" x14ac:dyDescent="0.35">
      <c r="B888">
        <v>177</v>
      </c>
      <c r="C888" s="7">
        <f t="array" ref="C888:F892">LINEST('single component linest'!$S$3:INDEX('single component linest'!$S$3:$S$204,'two component linest'!B888+1),'single component linest'!$R$3:INDEX('single component linest'!$R$3:$R$204,'two component linest'!B888+1)^{1,2,3}, TRUE, TRUE)</f>
        <v>-2.7518908253784972E-3</v>
      </c>
      <c r="D888" s="7">
        <v>2.4576322191858738E-2</v>
      </c>
      <c r="E888" s="7">
        <v>1.787580804359213</v>
      </c>
      <c r="F888" s="7">
        <v>-1.4894924034767563</v>
      </c>
      <c r="H888" s="7">
        <f t="array" ref="H888:K892">LINEST(INDEX('single component linest'!$S$3:$S$203,'two component linest'!B888):'single component linest'!$S$203,(INDEX('single component linest'!$R$3:$R$203,'two component linest'!B888):'single component linest'!$R$203)^{1,2,3}, TRUE, TRUE)</f>
        <v>8.0839530872577341E-4</v>
      </c>
      <c r="I888" s="7">
        <v>-5.2762616581107112E-2</v>
      </c>
      <c r="J888" s="7">
        <v>2.2067605205684684</v>
      </c>
      <c r="K888" s="7">
        <v>-1.5792739195874548</v>
      </c>
    </row>
    <row r="889" spans="2:11" x14ac:dyDescent="0.35">
      <c r="C889" s="7">
        <v>3.4870622389148619E-4</v>
      </c>
      <c r="D889" s="7">
        <v>7.9005869409530579E-3</v>
      </c>
      <c r="E889" s="7">
        <v>5.3985005091898894E-2</v>
      </c>
      <c r="F889" s="7">
        <v>0.11121055261559921</v>
      </c>
      <c r="H889" s="7">
        <v>2.056132437529736E-6</v>
      </c>
      <c r="I889" s="7">
        <v>8.4539706007658543E-5</v>
      </c>
      <c r="J889" s="7">
        <v>1.1584221486999407E-3</v>
      </c>
      <c r="K889" s="7">
        <v>5.2901668874614548E-3</v>
      </c>
    </row>
    <row r="890" spans="2:11" x14ac:dyDescent="0.35">
      <c r="C890" s="7">
        <v>0.99886348923692281</v>
      </c>
      <c r="D890" s="7">
        <v>0.17359415892558022</v>
      </c>
      <c r="E890" s="7" t="e">
        <v>#N/A</v>
      </c>
      <c r="F890" s="7" t="e">
        <v>#N/A</v>
      </c>
      <c r="H890" s="7">
        <v>0.99999999999982558</v>
      </c>
      <c r="I890" s="7">
        <v>1.4577774770088157E-7</v>
      </c>
      <c r="J890" s="7" t="e">
        <v>#N/A</v>
      </c>
      <c r="K890" s="7" t="e">
        <v>#N/A</v>
      </c>
    </row>
    <row r="891" spans="2:11" x14ac:dyDescent="0.35">
      <c r="C891" s="7">
        <v>50975.392629701317</v>
      </c>
      <c r="D891" s="7">
        <v>174</v>
      </c>
      <c r="E891" s="7" t="e">
        <v>#N/A</v>
      </c>
      <c r="F891" s="7" t="e">
        <v>#N/A</v>
      </c>
      <c r="H891" s="7">
        <v>40133048513328.656</v>
      </c>
      <c r="I891" s="7">
        <v>21</v>
      </c>
      <c r="J891" s="7" t="e">
        <v>#N/A</v>
      </c>
      <c r="K891" s="7" t="e">
        <v>#N/A</v>
      </c>
    </row>
    <row r="892" spans="2:11" x14ac:dyDescent="0.35">
      <c r="C892" s="7">
        <v>4608.4199737082654</v>
      </c>
      <c r="D892" s="7">
        <v>5.2434781702758517</v>
      </c>
      <c r="E892" s="7" t="e">
        <v>#N/A</v>
      </c>
      <c r="F892" s="7" t="e">
        <v>#N/A</v>
      </c>
      <c r="H892" s="7">
        <v>2.558620509399522</v>
      </c>
      <c r="I892" s="7">
        <v>4.4627418621957961E-13</v>
      </c>
      <c r="J892" s="7" t="e">
        <v>#N/A</v>
      </c>
      <c r="K892" s="7" t="e">
        <v>#N/A</v>
      </c>
    </row>
    <row r="893" spans="2:11" x14ac:dyDescent="0.35">
      <c r="B893">
        <v>178</v>
      </c>
      <c r="C893" s="7">
        <f t="array" ref="C893:F897">LINEST('single component linest'!$S$3:INDEX('single component linest'!$S$3:$S$204,'two component linest'!B893+1),'single component linest'!$R$3:INDEX('single component linest'!$R$3:$R$204,'two component linest'!B893+1)^{1,2,3}, TRUE, TRUE)</f>
        <v>-2.6973649367931203E-3</v>
      </c>
      <c r="D893" s="7">
        <v>2.3520351300476583E-2</v>
      </c>
      <c r="E893" s="7">
        <v>1.7932859155407592</v>
      </c>
      <c r="F893" s="7">
        <v>-1.4969761555736345</v>
      </c>
      <c r="H893" s="7">
        <f t="array" ref="H893:K897">LINEST(INDEX('single component linest'!$S$3:$S$203,'two component linest'!B893):'single component linest'!$S$203,(INDEX('single component linest'!$R$3:$R$203,'two component linest'!B893):'single component linest'!$R$203)^{1,2,3}, TRUE, TRUE)</f>
        <v>8.0524330488853919E-4</v>
      </c>
      <c r="I893" s="7">
        <v>-5.2632329445018181E-2</v>
      </c>
      <c r="J893" s="7">
        <v>2.2049656992306113</v>
      </c>
      <c r="K893" s="7">
        <v>-1.5710335729762197</v>
      </c>
    </row>
    <row r="894" spans="2:11" x14ac:dyDescent="0.35">
      <c r="C894" s="7">
        <v>3.4513556847519719E-4</v>
      </c>
      <c r="D894" s="7">
        <v>7.8424920409306889E-3</v>
      </c>
      <c r="E894" s="7">
        <v>5.3746005786853547E-2</v>
      </c>
      <c r="F894" s="7">
        <v>0.1110399402520888</v>
      </c>
      <c r="H894" s="7">
        <v>2.0070429869361182E-6</v>
      </c>
      <c r="I894" s="7">
        <v>8.2634061856908967E-5</v>
      </c>
      <c r="J894" s="7">
        <v>1.1338742025202434E-3</v>
      </c>
      <c r="K894" s="7">
        <v>5.1853005802541532E-3</v>
      </c>
    </row>
    <row r="895" spans="2:11" x14ac:dyDescent="0.35">
      <c r="C895" s="7">
        <v>0.99886619591670289</v>
      </c>
      <c r="D895" s="7">
        <v>0.17366952336241184</v>
      </c>
      <c r="E895" s="7" t="e">
        <v>#N/A</v>
      </c>
      <c r="F895" s="7" t="e">
        <v>#N/A</v>
      </c>
      <c r="H895" s="7">
        <v>0.99999999999986644</v>
      </c>
      <c r="I895" s="7">
        <v>1.2272761051867245E-7</v>
      </c>
      <c r="J895" s="7" t="e">
        <v>#N/A</v>
      </c>
      <c r="K895" s="7" t="e">
        <v>#N/A</v>
      </c>
    </row>
    <row r="896" spans="2:11" x14ac:dyDescent="0.35">
      <c r="C896" s="7">
        <v>51390.884563029707</v>
      </c>
      <c r="D896" s="7">
        <v>175</v>
      </c>
      <c r="E896" s="7" t="e">
        <v>#N/A</v>
      </c>
      <c r="F896" s="7" t="e">
        <v>#N/A</v>
      </c>
      <c r="H896" s="7">
        <v>49893902339927.305</v>
      </c>
      <c r="I896" s="7">
        <v>20</v>
      </c>
      <c r="J896" s="7" t="e">
        <v>#N/A</v>
      </c>
      <c r="K896" s="7" t="e">
        <v>#N/A</v>
      </c>
    </row>
    <row r="897" spans="2:11" x14ac:dyDescent="0.35">
      <c r="C897" s="7">
        <v>4650.0173408783066</v>
      </c>
      <c r="D897" s="7">
        <v>5.2781930853622798</v>
      </c>
      <c r="E897" s="7" t="e">
        <v>#N/A</v>
      </c>
      <c r="F897" s="7" t="e">
        <v>#N/A</v>
      </c>
      <c r="H897" s="7">
        <v>2.2545158075459577</v>
      </c>
      <c r="I897" s="7">
        <v>3.012413276724592E-13</v>
      </c>
      <c r="J897" s="7" t="e">
        <v>#N/A</v>
      </c>
      <c r="K897" s="7" t="e">
        <v>#N/A</v>
      </c>
    </row>
    <row r="898" spans="2:11" x14ac:dyDescent="0.35">
      <c r="B898">
        <v>179</v>
      </c>
      <c r="C898" s="7">
        <f t="array" ref="C898:F902">LINEST('single component linest'!$S$3:INDEX('single component linest'!$S$3:$S$204,'two component linest'!B898+1),'single component linest'!$R$3:INDEX('single component linest'!$R$3:$R$204,'two component linest'!B898+1)^{1,2,3}, TRUE, TRUE)</f>
        <v>-2.6437564634708569E-3</v>
      </c>
      <c r="D898" s="7">
        <v>2.247905570685086E-2</v>
      </c>
      <c r="E898" s="7">
        <v>1.7989292769309049</v>
      </c>
      <c r="F898" s="7">
        <v>-1.5044051174893589</v>
      </c>
      <c r="H898" s="7">
        <f t="array" ref="H898:K902">LINEST(INDEX('single component linest'!$S$3:$S$203,'two component linest'!B898):'single component linest'!$S$203,(INDEX('single component linest'!$R$3:$R$203,'two component linest'!B898):'single component linest'!$R$203)^{1,2,3}, TRUE, TRUE)</f>
        <v>8.021178865782986E-4</v>
      </c>
      <c r="I898" s="7">
        <v>-5.2502990914417971E-2</v>
      </c>
      <c r="J898" s="7">
        <v>2.2031818470477087</v>
      </c>
      <c r="K898" s="7">
        <v>-1.5628338212786081</v>
      </c>
    </row>
    <row r="899" spans="2:11" x14ac:dyDescent="0.35">
      <c r="C899" s="7">
        <v>3.4161151526137271E-4</v>
      </c>
      <c r="D899" s="7">
        <v>7.784922302210142E-3</v>
      </c>
      <c r="E899" s="7">
        <v>5.350781767026333E-2</v>
      </c>
      <c r="F899" s="7">
        <v>0.11086722104490293</v>
      </c>
      <c r="H899" s="7">
        <v>1.957932023512137E-6</v>
      </c>
      <c r="I899" s="7">
        <v>8.0721738450637378E-5</v>
      </c>
      <c r="J899" s="7">
        <v>1.1091576822822692E-3</v>
      </c>
      <c r="K899" s="7">
        <v>5.0793239967148237E-3</v>
      </c>
    </row>
    <row r="900" spans="2:11" x14ac:dyDescent="0.35">
      <c r="C900" s="7">
        <v>0.99886893806103672</v>
      </c>
      <c r="D900" s="7">
        <v>0.17373996695863916</v>
      </c>
      <c r="E900" s="7" t="e">
        <v>#N/A</v>
      </c>
      <c r="F900" s="7" t="e">
        <v>#N/A</v>
      </c>
      <c r="H900" s="7">
        <v>0.99999999999989875</v>
      </c>
      <c r="I900" s="7">
        <v>1.0262151207312786E-7</v>
      </c>
      <c r="J900" s="7" t="e">
        <v>#N/A</v>
      </c>
      <c r="K900" s="7" t="e">
        <v>#N/A</v>
      </c>
    </row>
    <row r="901" spans="2:11" x14ac:dyDescent="0.35">
      <c r="C901" s="7">
        <v>51809.992905100175</v>
      </c>
      <c r="D901" s="7">
        <v>176</v>
      </c>
      <c r="E901" s="7" t="e">
        <v>#N/A</v>
      </c>
      <c r="F901" s="7" t="e">
        <v>#N/A</v>
      </c>
      <c r="H901" s="7">
        <v>62551487192801.125</v>
      </c>
      <c r="I901" s="7">
        <v>19</v>
      </c>
      <c r="J901" s="7" t="e">
        <v>#N/A</v>
      </c>
      <c r="K901" s="7" t="e">
        <v>#N/A</v>
      </c>
    </row>
    <row r="902" spans="2:11" x14ac:dyDescent="0.35">
      <c r="C902" s="7">
        <v>4691.7434536524624</v>
      </c>
      <c r="D902" s="7">
        <v>5.3126613969068694</v>
      </c>
      <c r="E902" s="7" t="e">
        <v>#N/A</v>
      </c>
      <c r="F902" s="7" t="e">
        <v>#N/A</v>
      </c>
      <c r="H902" s="7">
        <v>1.9762219256556453</v>
      </c>
      <c r="I902" s="7">
        <v>2.0009232006332738E-13</v>
      </c>
      <c r="J902" s="7" t="e">
        <v>#N/A</v>
      </c>
      <c r="K902" s="7" t="e">
        <v>#N/A</v>
      </c>
    </row>
    <row r="903" spans="2:11" x14ac:dyDescent="0.35">
      <c r="B903">
        <v>180</v>
      </c>
      <c r="C903" s="7">
        <f t="array" ref="C903:F907">LINEST('single component linest'!$S$3:INDEX('single component linest'!$S$3:$S$204,'two component linest'!B903+1),'single component linest'!$R$3:INDEX('single component linest'!$R$3:$R$204,'two component linest'!B903+1)^{1,2,3}, TRUE, TRUE)</f>
        <v>-2.5910475316843419E-3</v>
      </c>
      <c r="D903" s="7">
        <v>2.1452201750016449E-2</v>
      </c>
      <c r="E903" s="7">
        <v>1.8045116131900507</v>
      </c>
      <c r="F903" s="7">
        <v>-1.5117795876509055</v>
      </c>
      <c r="H903" s="7">
        <f t="array" ref="H903:K907">LINEST(INDEX('single component linest'!$S$3:$S$203,'two component linest'!B903):'single component linest'!$S$203,(INDEX('single component linest'!$R$3:$R$203,'two component linest'!B903):'single component linest'!$R$203)^{1,2,3}, TRUE, TRUE)</f>
        <v>7.990187039244403E-4</v>
      </c>
      <c r="I903" s="7">
        <v>-5.2374589429823114E-2</v>
      </c>
      <c r="J903" s="7">
        <v>2.2014088416156343</v>
      </c>
      <c r="K903" s="7">
        <v>-1.5546742564358427</v>
      </c>
    </row>
    <row r="904" spans="2:11" x14ac:dyDescent="0.35">
      <c r="C904" s="7">
        <v>3.3813335233132613E-4</v>
      </c>
      <c r="D904" s="7">
        <v>7.7278732235140507E-3</v>
      </c>
      <c r="E904" s="7">
        <v>5.3270455449495324E-2</v>
      </c>
      <c r="F904" s="7">
        <v>0.11069246040678574</v>
      </c>
      <c r="H904" s="7">
        <v>1.9087666604941806E-6</v>
      </c>
      <c r="I904" s="7">
        <v>7.8801397616863676E-5</v>
      </c>
      <c r="J904" s="7">
        <v>1.0842541663059326E-3</v>
      </c>
      <c r="K904" s="7">
        <v>4.9721513357891154E-3</v>
      </c>
    </row>
    <row r="905" spans="2:11" x14ac:dyDescent="0.35">
      <c r="C905" s="7">
        <v>0.99887171444356504</v>
      </c>
      <c r="D905" s="7">
        <v>0.17380557775001926</v>
      </c>
      <c r="E905" s="7" t="e">
        <v>#N/A</v>
      </c>
      <c r="F905" s="7" t="e">
        <v>#N/A</v>
      </c>
      <c r="H905" s="7">
        <v>0.99999999999992417</v>
      </c>
      <c r="I905" s="7">
        <v>8.5175175925004904E-8</v>
      </c>
      <c r="J905" s="7" t="e">
        <v>#N/A</v>
      </c>
      <c r="K905" s="7" t="e">
        <v>#N/A</v>
      </c>
    </row>
    <row r="906" spans="2:11" x14ac:dyDescent="0.35">
      <c r="C906" s="7">
        <v>52232.726738414603</v>
      </c>
      <c r="D906" s="7">
        <v>177</v>
      </c>
      <c r="E906" s="7" t="e">
        <v>#N/A</v>
      </c>
      <c r="F906" s="7" t="e">
        <v>#N/A</v>
      </c>
      <c r="H906" s="7">
        <v>79141260909598.375</v>
      </c>
      <c r="I906" s="7">
        <v>18</v>
      </c>
      <c r="J906" s="7" t="e">
        <v>#N/A</v>
      </c>
      <c r="K906" s="7" t="e">
        <v>#N/A</v>
      </c>
    </row>
    <row r="907" spans="2:11" x14ac:dyDescent="0.35">
      <c r="C907" s="7">
        <v>4733.5979941473652</v>
      </c>
      <c r="D907" s="7">
        <v>5.3468830576921835</v>
      </c>
      <c r="E907" s="7" t="e">
        <v>#N/A</v>
      </c>
      <c r="F907" s="7" t="e">
        <v>#N/A</v>
      </c>
      <c r="H907" s="7">
        <v>1.7224645741741178</v>
      </c>
      <c r="I907" s="7">
        <v>1.3058659068939963E-13</v>
      </c>
      <c r="J907" s="7" t="e">
        <v>#N/A</v>
      </c>
      <c r="K907" s="7" t="e">
        <v>#N/A</v>
      </c>
    </row>
    <row r="908" spans="2:11" x14ac:dyDescent="0.35">
      <c r="B908">
        <v>181</v>
      </c>
      <c r="C908" s="7">
        <f t="array" ref="C908:F912">LINEST('single component linest'!$S$3:INDEX('single component linest'!$S$3:$S$204,'two component linest'!B908+1),'single component linest'!$R$3:INDEX('single component linest'!$R$3:$R$204,'two component linest'!B908+1)^{1,2,3}, TRUE, TRUE)</f>
        <v>-2.5392206731272636E-3</v>
      </c>
      <c r="D908" s="7">
        <v>2.0439560088560425E-2</v>
      </c>
      <c r="E908" s="7">
        <v>1.8100336397872365</v>
      </c>
      <c r="F908" s="7">
        <v>-1.5190998659357735</v>
      </c>
      <c r="H908" s="7">
        <f t="array" ref="H908:K912">LINEST(INDEX('single component linest'!$S$3:$S$203,'two component linest'!B908):'single component linest'!$S$203,(INDEX('single component linest'!$R$3:$R$203,'two component linest'!B908):'single component linest'!$R$203)^{1,2,3}, TRUE, TRUE)</f>
        <v>7.9594541363816717E-4</v>
      </c>
      <c r="I908" s="7">
        <v>-5.2247113641786955E-2</v>
      </c>
      <c r="J908" s="7">
        <v>2.1996465626772927</v>
      </c>
      <c r="K908" s="7">
        <v>-1.546554477313884</v>
      </c>
    </row>
    <row r="909" spans="2:11" x14ac:dyDescent="0.35">
      <c r="C909" s="7">
        <v>3.3470037932811791E-4</v>
      </c>
      <c r="D909" s="7">
        <v>7.6713402990806817E-3</v>
      </c>
      <c r="E909" s="7">
        <v>5.3033933085490176E-2</v>
      </c>
      <c r="F909" s="7">
        <v>0.11051572220530102</v>
      </c>
      <c r="H909" s="7">
        <v>1.8595115162798584E-6</v>
      </c>
      <c r="I909" s="7">
        <v>7.687159048358655E-5</v>
      </c>
      <c r="J909" s="7">
        <v>1.0591436051733789E-3</v>
      </c>
      <c r="K909" s="7">
        <v>4.8636888550482359E-3</v>
      </c>
    </row>
    <row r="910" spans="2:11" x14ac:dyDescent="0.35">
      <c r="C910" s="7">
        <v>0.99887452386636322</v>
      </c>
      <c r="D910" s="7">
        <v>0.17386644219424291</v>
      </c>
      <c r="E910" s="7" t="e">
        <v>#N/A</v>
      </c>
      <c r="F910" s="7" t="e">
        <v>#N/A</v>
      </c>
      <c r="H910" s="7">
        <v>0.99999999999994404</v>
      </c>
      <c r="I910" s="7">
        <v>7.0123198749470636E-8</v>
      </c>
      <c r="J910" s="7" t="e">
        <v>#N/A</v>
      </c>
      <c r="K910" s="7" t="e">
        <v>#N/A</v>
      </c>
    </row>
    <row r="911" spans="2:11" x14ac:dyDescent="0.35">
      <c r="C911" s="7">
        <v>52659.09539212894</v>
      </c>
      <c r="D911" s="7">
        <v>178</v>
      </c>
      <c r="E911" s="7" t="e">
        <v>#N/A</v>
      </c>
      <c r="F911" s="7" t="e">
        <v>#N/A</v>
      </c>
      <c r="H911" s="7">
        <v>101139549257858.92</v>
      </c>
      <c r="I911" s="7">
        <v>17</v>
      </c>
      <c r="J911" s="7" t="e">
        <v>#N/A</v>
      </c>
      <c r="K911" s="7" t="e">
        <v>#N/A</v>
      </c>
    </row>
    <row r="912" spans="2:11" x14ac:dyDescent="0.35">
      <c r="C912" s="7">
        <v>4775.5806475297377</v>
      </c>
      <c r="D912" s="7">
        <v>5.3808580703885545</v>
      </c>
      <c r="E912" s="7" t="e">
        <v>#N/A</v>
      </c>
      <c r="F912" s="7" t="e">
        <v>#N/A</v>
      </c>
      <c r="H912" s="7">
        <v>1.491989291074139</v>
      </c>
      <c r="I912" s="7">
        <v>8.3593471048581917E-14</v>
      </c>
      <c r="J912" s="7" t="e">
        <v>#N/A</v>
      </c>
      <c r="K912" s="7" t="e">
        <v>#N/A</v>
      </c>
    </row>
    <row r="913" spans="2:11" x14ac:dyDescent="0.35">
      <c r="B913">
        <v>182</v>
      </c>
      <c r="C913" s="7">
        <f t="array" ref="C913:F917">LINEST('single component linest'!$S$3:INDEX('single component linest'!$S$3:$S$204,'two component linest'!B913+1),'single component linest'!$R$3:INDEX('single component linest'!$R$3:$R$204,'two component linest'!B913+1)^{1,2,3}, TRUE, TRUE)</f>
        <v>-2.4882588144206439E-3</v>
      </c>
      <c r="D913" s="7">
        <v>1.9440905611179907E-2</v>
      </c>
      <c r="E913" s="7">
        <v>1.8154960631015138</v>
      </c>
      <c r="F913" s="7">
        <v>-1.5263662535266809</v>
      </c>
      <c r="H913" s="7">
        <f t="array" ref="H913:K917">LINEST(INDEX('single component linest'!$S$3:$S$203,'two component linest'!B913):'single component linest'!$S$203,(INDEX('single component linest'!$R$3:$R$203,'two component linest'!B913):'single component linest'!$R$203)^{1,2,3}, TRUE, TRUE)</f>
        <v>7.9289767883938497E-4</v>
      </c>
      <c r="I913" s="7">
        <v>-5.2120552405366241E-2</v>
      </c>
      <c r="J913" s="7">
        <v>2.1978948920653902</v>
      </c>
      <c r="K913" s="7">
        <v>-1.5384740895130387</v>
      </c>
    </row>
    <row r="914" spans="2:11" x14ac:dyDescent="0.35">
      <c r="C914" s="7">
        <v>3.3131190729665495E-4</v>
      </c>
      <c r="D914" s="7">
        <v>7.6153190213636241E-3</v>
      </c>
      <c r="E914" s="7">
        <v>5.2798263819391046E-2</v>
      </c>
      <c r="F914" s="7">
        <v>0.1103370687998943</v>
      </c>
      <c r="H914" s="7">
        <v>1.8101283624669513E-6</v>
      </c>
      <c r="I914" s="7">
        <v>7.4930742265477939E-5</v>
      </c>
      <c r="J914" s="7">
        <v>1.0338041022734585E-3</v>
      </c>
      <c r="K914" s="7">
        <v>4.7538338144512667E-3</v>
      </c>
    </row>
    <row r="915" spans="2:11" x14ac:dyDescent="0.35">
      <c r="C915" s="7">
        <v>0.99887736515935077</v>
      </c>
      <c r="D915" s="7">
        <v>0.17392264520158787</v>
      </c>
      <c r="E915" s="7" t="e">
        <v>#N/A</v>
      </c>
      <c r="F915" s="7" t="e">
        <v>#N/A</v>
      </c>
      <c r="H915" s="7">
        <v>0.99999999999995914</v>
      </c>
      <c r="I915" s="7">
        <v>5.7218243617509E-8</v>
      </c>
      <c r="J915" s="7" t="e">
        <v>#N/A</v>
      </c>
      <c r="K915" s="7" t="e">
        <v>#N/A</v>
      </c>
    </row>
    <row r="916" spans="2:11" x14ac:dyDescent="0.35">
      <c r="C916" s="7">
        <v>53089.108434737173</v>
      </c>
      <c r="D916" s="7">
        <v>179</v>
      </c>
      <c r="E916" s="7" t="e">
        <v>#N/A</v>
      </c>
      <c r="F916" s="7" t="e">
        <v>#N/A</v>
      </c>
      <c r="H916" s="7">
        <v>130685146915963.25</v>
      </c>
      <c r="I916" s="7">
        <v>16</v>
      </c>
      <c r="J916" s="7" t="e">
        <v>#N/A</v>
      </c>
      <c r="K916" s="7" t="e">
        <v>#N/A</v>
      </c>
    </row>
    <row r="917" spans="2:11" x14ac:dyDescent="0.35">
      <c r="C917" s="7">
        <v>4817.6911019673225</v>
      </c>
      <c r="D917" s="7">
        <v>5.4145864859912178</v>
      </c>
      <c r="E917" s="7" t="e">
        <v>#N/A</v>
      </c>
      <c r="F917" s="7" t="e">
        <v>#N/A</v>
      </c>
      <c r="H917" s="7">
        <v>1.2835610508314037</v>
      </c>
      <c r="I917" s="7">
        <v>5.2382838442761745E-14</v>
      </c>
      <c r="J917" s="7" t="e">
        <v>#N/A</v>
      </c>
      <c r="K917" s="7" t="e">
        <v>#N/A</v>
      </c>
    </row>
    <row r="918" spans="2:11" x14ac:dyDescent="0.35">
      <c r="B918">
        <v>183</v>
      </c>
      <c r="C918" s="7">
        <f t="array" ref="C918:F922">LINEST('single component linest'!$S$3:INDEX('single component linest'!$S$3:$S$204,'two component linest'!B918+1),'single component linest'!$R$3:INDEX('single component linest'!$R$3:$R$204,'two component linest'!B918+1)^{1,2,3}, TRUE, TRUE)</f>
        <v>-2.4381452669206341E-3</v>
      </c>
      <c r="D918" s="7">
        <v>1.8456017349170406E-2</v>
      </c>
      <c r="E918" s="7">
        <v>1.8208995805238408</v>
      </c>
      <c r="F918" s="7">
        <v>-1.5335790527728186</v>
      </c>
      <c r="H918" s="7">
        <f t="array" ref="H918:K922">LINEST(INDEX('single component linest'!$S$3:$S$203,'two component linest'!B918):'single component linest'!$S$203,(INDEX('single component linest'!$R$3:$R$203,'two component linest'!B918):'single component linest'!$R$203)^{1,2,3}, TRUE, TRUE)</f>
        <v>7.8987516826962121E-4</v>
      </c>
      <c r="I918" s="7">
        <v>-5.1994894748997544E-2</v>
      </c>
      <c r="J918" s="7">
        <v>2.1961537132898217</v>
      </c>
      <c r="K918" s="7">
        <v>-1.5304327035330672</v>
      </c>
    </row>
    <row r="919" spans="2:11" x14ac:dyDescent="0.35">
      <c r="C919" s="7">
        <v>3.2796725852333243E-4</v>
      </c>
      <c r="D919" s="7">
        <v>7.5598048835767559E-3</v>
      </c>
      <c r="E919" s="7">
        <v>5.2563460198246793E-2</v>
      </c>
      <c r="F919" s="7">
        <v>0.11015656107802987</v>
      </c>
      <c r="H919" s="7">
        <v>1.7605755046071827E-6</v>
      </c>
      <c r="I919" s="7">
        <v>7.2977125858649243E-5</v>
      </c>
      <c r="J919" s="7">
        <v>1.0082115381004489E-3</v>
      </c>
      <c r="K919" s="7">
        <v>4.6424726928430086E-3</v>
      </c>
    </row>
    <row r="920" spans="2:11" x14ac:dyDescent="0.35">
      <c r="C920" s="7">
        <v>0.99888023717970797</v>
      </c>
      <c r="D920" s="7">
        <v>0.17397427016496209</v>
      </c>
      <c r="E920" s="7" t="e">
        <v>#N/A</v>
      </c>
      <c r="F920" s="7" t="e">
        <v>#N/A</v>
      </c>
      <c r="H920" s="7">
        <v>0.9999999999999708</v>
      </c>
      <c r="I920" s="7">
        <v>4.6230260519101357E-8</v>
      </c>
      <c r="J920" s="7" t="e">
        <v>#N/A</v>
      </c>
      <c r="K920" s="7" t="e">
        <v>#N/A</v>
      </c>
    </row>
    <row r="921" spans="2:11" x14ac:dyDescent="0.35">
      <c r="C921" s="7">
        <v>53522.775667037677</v>
      </c>
      <c r="D921" s="7">
        <v>180</v>
      </c>
      <c r="E921" s="7" t="e">
        <v>#N/A</v>
      </c>
      <c r="F921" s="7" t="e">
        <v>#N/A</v>
      </c>
      <c r="H921" s="7">
        <v>170931579624782.81</v>
      </c>
      <c r="I921" s="7">
        <v>15</v>
      </c>
      <c r="J921" s="7" t="e">
        <v>#N/A</v>
      </c>
      <c r="K921" s="7" t="e">
        <v>#N/A</v>
      </c>
    </row>
    <row r="922" spans="2:11" x14ac:dyDescent="0.35">
      <c r="C922" s="7">
        <v>4859.9290485808633</v>
      </c>
      <c r="D922" s="7">
        <v>5.4480684022976185</v>
      </c>
      <c r="E922" s="7" t="e">
        <v>#N/A</v>
      </c>
      <c r="F922" s="7" t="e">
        <v>#N/A</v>
      </c>
      <c r="H922" s="7">
        <v>1.0959638830017504</v>
      </c>
      <c r="I922" s="7">
        <v>3.2058554814959724E-14</v>
      </c>
      <c r="J922" s="7" t="e">
        <v>#N/A</v>
      </c>
      <c r="K922" s="7" t="e">
        <v>#N/A</v>
      </c>
    </row>
    <row r="923" spans="2:11" x14ac:dyDescent="0.35">
      <c r="B923">
        <v>184</v>
      </c>
      <c r="C923" s="7">
        <f t="array" ref="C923:F927">LINEST('single component linest'!$S$3:INDEX('single component linest'!$S$3:$S$204,'two component linest'!B923+1),'single component linest'!$R$3:INDEX('single component linest'!$R$3:$R$204,'two component linest'!B923+1)^{1,2,3}, TRUE, TRUE)</f>
        <v>-2.3888637168213724E-3</v>
      </c>
      <c r="D923" s="7">
        <v>1.7484678390876515E-2</v>
      </c>
      <c r="E923" s="7">
        <v>1.8262448805588447</v>
      </c>
      <c r="F923" s="7">
        <v>-1.5407385670560543</v>
      </c>
      <c r="H923" s="7">
        <f t="array" ref="H923:K927">LINEST(INDEX('single component linest'!$S$3:$S$203,'two component linest'!B923):'single component linest'!$S$203,(INDEX('single component linest'!$R$3:$R$203,'two component linest'!B923):'single component linest'!$R$203)^{1,2,3}, TRUE, TRUE)</f>
        <v>7.8687755447989002E-4</v>
      </c>
      <c r="I923" s="7">
        <v>-5.1870129800527465E-2</v>
      </c>
      <c r="J923" s="7">
        <v>2.1944229105282647</v>
      </c>
      <c r="K923" s="7">
        <v>-1.5224299301682676</v>
      </c>
    </row>
    <row r="924" spans="2:11" x14ac:dyDescent="0.35">
      <c r="C924" s="7">
        <v>3.2466576637530878E-4</v>
      </c>
      <c r="D924" s="7">
        <v>7.504793382088485E-3</v>
      </c>
      <c r="E924" s="7">
        <v>5.2329534099798285E-2</v>
      </c>
      <c r="F924" s="7">
        <v>0.10997425849040088</v>
      </c>
      <c r="H924" s="7">
        <v>1.7108065506143869E-6</v>
      </c>
      <c r="I924" s="7">
        <v>7.1008809818851241E-5</v>
      </c>
      <c r="J924" s="7">
        <v>9.8233883731553757E-4</v>
      </c>
      <c r="K924" s="7">
        <v>4.5294777436881341E-3</v>
      </c>
    </row>
    <row r="925" spans="2:11" x14ac:dyDescent="0.35">
      <c r="C925" s="7">
        <v>0.99888313881130608</v>
      </c>
      <c r="D925" s="7">
        <v>0.17402139898930216</v>
      </c>
      <c r="E925" s="7" t="e">
        <v>#N/A</v>
      </c>
      <c r="F925" s="7" t="e">
        <v>#N/A</v>
      </c>
      <c r="H925" s="7">
        <v>0.99999999999997946</v>
      </c>
      <c r="I925" s="7">
        <v>3.6945732406698323E-8</v>
      </c>
      <c r="J925" s="7" t="e">
        <v>#N/A</v>
      </c>
      <c r="K925" s="7" t="e">
        <v>#N/A</v>
      </c>
    </row>
    <row r="926" spans="2:11" x14ac:dyDescent="0.35">
      <c r="C926" s="7">
        <v>53960.107115397499</v>
      </c>
      <c r="D926" s="7">
        <v>181</v>
      </c>
      <c r="E926" s="7" t="e">
        <v>#N/A</v>
      </c>
      <c r="F926" s="7" t="e">
        <v>#N/A</v>
      </c>
      <c r="H926" s="7">
        <v>226620083280503.19</v>
      </c>
      <c r="I926" s="7">
        <v>14</v>
      </c>
      <c r="J926" s="7" t="e">
        <v>#N/A</v>
      </c>
      <c r="K926" s="7" t="e">
        <v>#N/A</v>
      </c>
    </row>
    <row r="927" spans="2:11" x14ac:dyDescent="0.35">
      <c r="C927" s="7">
        <v>4902.2941813971547</v>
      </c>
      <c r="D927" s="7">
        <v>5.4813039624210944</v>
      </c>
      <c r="E927" s="7" t="e">
        <v>#N/A</v>
      </c>
      <c r="F927" s="7" t="e">
        <v>#N/A</v>
      </c>
      <c r="H927" s="7">
        <v>0.92800050011622282</v>
      </c>
      <c r="I927" s="7">
        <v>1.910982000294302E-14</v>
      </c>
      <c r="J927" s="7" t="e">
        <v>#N/A</v>
      </c>
      <c r="K927" s="7" t="e">
        <v>#N/A</v>
      </c>
    </row>
    <row r="928" spans="2:11" x14ac:dyDescent="0.35">
      <c r="B928">
        <v>185</v>
      </c>
      <c r="C928" s="7">
        <f t="array" ref="C928:F932">LINEST('single component linest'!$S$3:INDEX('single component linest'!$S$3:$S$204,'two component linest'!B928+1),'single component linest'!$R$3:INDEX('single component linest'!$R$3:$R$204,'two component linest'!B928+1)^{1,2,3}, TRUE, TRUE)</f>
        <v>-2.3403982155405421E-3</v>
      </c>
      <c r="D928" s="7">
        <v>1.6526675797988881E-2</v>
      </c>
      <c r="E928" s="7">
        <v>1.8315326429269301</v>
      </c>
      <c r="F928" s="7">
        <v>-1.5478451006632747</v>
      </c>
      <c r="H928" s="7">
        <f t="array" ref="H928:K932">LINEST(INDEX('single component linest'!$S$3:$S$203,'two component linest'!B928):'single component linest'!$S$203,(INDEX('single component linest'!$R$3:$R$203,'two component linest'!B928):'single component linest'!$R$203)^{1,2,3}, TRUE, TRUE)</f>
        <v>7.8390452141795795E-4</v>
      </c>
      <c r="I928" s="7">
        <v>-5.1746247104441354E-2</v>
      </c>
      <c r="J928" s="7">
        <v>2.1927023730435358</v>
      </c>
      <c r="K928" s="7">
        <v>-1.5144654009942431</v>
      </c>
    </row>
    <row r="929" spans="2:11" x14ac:dyDescent="0.35">
      <c r="C929" s="7">
        <v>3.2140677513985448E-4</v>
      </c>
      <c r="D929" s="7">
        <v>7.4502800186782544E-3</v>
      </c>
      <c r="E929" s="7">
        <v>5.2096496756419863E-2</v>
      </c>
      <c r="F929" s="7">
        <v>0.10979021908529585</v>
      </c>
      <c r="H929" s="7">
        <v>1.6607722520958595E-6</v>
      </c>
      <c r="I929" s="7">
        <v>6.9023733652511971E-5</v>
      </c>
      <c r="J929" s="7">
        <v>9.5615699374180109E-4</v>
      </c>
      <c r="K929" s="7">
        <v>4.4147116406620139E-3</v>
      </c>
    </row>
    <row r="930" spans="2:11" x14ac:dyDescent="0.35">
      <c r="C930" s="7">
        <v>0.99888606896414611</v>
      </c>
      <c r="D930" s="7">
        <v>0.17406411212042242</v>
      </c>
      <c r="E930" s="7" t="e">
        <v>#N/A</v>
      </c>
      <c r="F930" s="7" t="e">
        <v>#N/A</v>
      </c>
      <c r="H930" s="7">
        <v>0.99999999999998579</v>
      </c>
      <c r="I930" s="7">
        <v>2.9167022990393769E-8</v>
      </c>
      <c r="J930" s="7" t="e">
        <v>#N/A</v>
      </c>
      <c r="K930" s="7" t="e">
        <v>#N/A</v>
      </c>
    </row>
    <row r="931" spans="2:11" x14ac:dyDescent="0.35">
      <c r="C931" s="7">
        <v>54401.113025250408</v>
      </c>
      <c r="D931" s="7">
        <v>182</v>
      </c>
      <c r="E931" s="7" t="e">
        <v>#N/A</v>
      </c>
      <c r="F931" s="7" t="e">
        <v>#N/A</v>
      </c>
      <c r="H931" s="7">
        <v>305034284507658.69</v>
      </c>
      <c r="I931" s="7">
        <v>13</v>
      </c>
      <c r="J931" s="7" t="e">
        <v>#N/A</v>
      </c>
      <c r="K931" s="7" t="e">
        <v>#N/A</v>
      </c>
    </row>
    <row r="932" spans="2:11" x14ac:dyDescent="0.35">
      <c r="C932" s="7">
        <v>4944.7861973031731</v>
      </c>
      <c r="D932" s="7">
        <v>5.5142933533453204</v>
      </c>
      <c r="E932" s="7" t="e">
        <v>#N/A</v>
      </c>
      <c r="F932" s="7" t="e">
        <v>#N/A</v>
      </c>
      <c r="H932" s="7">
        <v>0.7784919346202428</v>
      </c>
      <c r="I932" s="7">
        <v>1.1059297991588065E-14</v>
      </c>
      <c r="J932" s="7" t="e">
        <v>#N/A</v>
      </c>
      <c r="K932" s="7" t="e">
        <v>#N/A</v>
      </c>
    </row>
    <row r="933" spans="2:11" x14ac:dyDescent="0.35">
      <c r="B933">
        <v>186</v>
      </c>
      <c r="C933" s="7">
        <f t="array" ref="C933:F937">LINEST('single component linest'!$S$3:INDEX('single component linest'!$S$3:$S$204,'two component linest'!B933+1),'single component linest'!$R$3:INDEX('single component linest'!$R$3:$R$204,'two component linest'!B933+1)^{1,2,3}, TRUE, TRUE)</f>
        <v>-2.292733170380801E-3</v>
      </c>
      <c r="D933" s="7">
        <v>1.5581800523701506E-2</v>
      </c>
      <c r="E933" s="7">
        <v>1.8367635386661989</v>
      </c>
      <c r="F933" s="7">
        <v>-1.5548989586635109</v>
      </c>
      <c r="H933" s="7">
        <f t="array" ref="H933:K937">LINEST(INDEX('single component linest'!$S$3:$S$203,'two component linest'!B933):'single component linest'!$S$203,(INDEX('single component linest'!$R$3:$R$203,'two component linest'!B933):'single component linest'!$R$203)^{1,2,3}, TRUE, TRUE)</f>
        <v>7.8095575068384143E-4</v>
      </c>
      <c r="I933" s="7">
        <v>-5.1623236051017804E-2</v>
      </c>
      <c r="J933" s="7">
        <v>2.1909919872782151</v>
      </c>
      <c r="K933" s="7">
        <v>-1.506538731864504</v>
      </c>
    </row>
    <row r="934" spans="2:11" x14ac:dyDescent="0.35">
      <c r="C934" s="7">
        <v>3.1818963986382856E-4</v>
      </c>
      <c r="D934" s="7">
        <v>7.3962603026585406E-3</v>
      </c>
      <c r="E934" s="7">
        <v>5.1864358778219072E-2</v>
      </c>
      <c r="F934" s="7">
        <v>0.10960449954209225</v>
      </c>
      <c r="H934" s="7">
        <v>1.6104155144906242E-6</v>
      </c>
      <c r="I934" s="7">
        <v>6.7019499435693407E-5</v>
      </c>
      <c r="J934" s="7">
        <v>9.2963216902464802E-4</v>
      </c>
      <c r="K934" s="7">
        <v>4.298014009449143E-3</v>
      </c>
    </row>
    <row r="935" spans="2:11" x14ac:dyDescent="0.35">
      <c r="C935" s="7">
        <v>0.99888902657380574</v>
      </c>
      <c r="D935" s="7">
        <v>0.17410248857326552</v>
      </c>
      <c r="E935" s="7" t="e">
        <v>#N/A</v>
      </c>
      <c r="F935" s="7" t="e">
        <v>#N/A</v>
      </c>
      <c r="H935" s="7">
        <v>0.99999999999999034</v>
      </c>
      <c r="I935" s="7">
        <v>2.2711600556288101E-8</v>
      </c>
      <c r="J935" s="7" t="e">
        <v>#N/A</v>
      </c>
      <c r="K935" s="7" t="e">
        <v>#N/A</v>
      </c>
    </row>
    <row r="936" spans="2:11" x14ac:dyDescent="0.35">
      <c r="C936" s="7">
        <v>54845.803854851772</v>
      </c>
      <c r="D936" s="7">
        <v>183</v>
      </c>
      <c r="E936" s="7" t="e">
        <v>#N/A</v>
      </c>
      <c r="F936" s="7" t="e">
        <v>#N/A</v>
      </c>
      <c r="H936" s="7">
        <v>417639999838904.56</v>
      </c>
      <c r="I936" s="7">
        <v>12</v>
      </c>
      <c r="J936" s="7" t="e">
        <v>#N/A</v>
      </c>
      <c r="K936" s="7" t="e">
        <v>#N/A</v>
      </c>
    </row>
    <row r="937" spans="2:11" x14ac:dyDescent="0.35">
      <c r="C937" s="7">
        <v>4987.4047960011512</v>
      </c>
      <c r="D937" s="7">
        <v>5.5470368045149412</v>
      </c>
      <c r="E937" s="7" t="e">
        <v>#N/A</v>
      </c>
      <c r="F937" s="7" t="e">
        <v>#N/A</v>
      </c>
      <c r="H937" s="7">
        <v>0.64627718459169403</v>
      </c>
      <c r="I937" s="7">
        <v>6.1898015979406307E-15</v>
      </c>
      <c r="J937" s="7" t="e">
        <v>#N/A</v>
      </c>
      <c r="K937" s="7" t="e">
        <v>#N/A</v>
      </c>
    </row>
    <row r="938" spans="2:11" x14ac:dyDescent="0.35">
      <c r="B938">
        <v>187</v>
      </c>
      <c r="C938" s="7">
        <f t="array" ref="C938:F942">LINEST('single component linest'!$S$3:INDEX('single component linest'!$S$3:$S$204,'two component linest'!B938+1),'single component linest'!$R$3:INDEX('single component linest'!$R$3:$R$204,'two component linest'!B938+1)^{1,2,3}, TRUE, TRUE)</f>
        <v>-2.2458533354588069E-3</v>
      </c>
      <c r="D938" s="7">
        <v>1.4649847332690145E-2</v>
      </c>
      <c r="E938" s="7">
        <v>1.8419382302341678</v>
      </c>
      <c r="F938" s="7">
        <v>-1.5619004467900028</v>
      </c>
      <c r="H938" s="7">
        <f t="array" ref="H938:K942">LINEST(INDEX('single component linest'!$S$3:$S$203,'two component linest'!B938):'single component linest'!$S$203,(INDEX('single component linest'!$R$3:$R$203,'two component linest'!B938):'single component linest'!$R$203)^{1,2,3}, TRUE, TRUE)</f>
        <v>7.7803093236553068E-4</v>
      </c>
      <c r="I938" s="7">
        <v>-5.1501086328766141E-2</v>
      </c>
      <c r="J938" s="7">
        <v>2.1892916431479565</v>
      </c>
      <c r="K938" s="7">
        <v>-1.4986495520733754</v>
      </c>
    </row>
    <row r="939" spans="2:11" x14ac:dyDescent="0.35">
      <c r="C939" s="7">
        <v>3.1501372619350561E-4</v>
      </c>
      <c r="D939" s="7">
        <v>7.3427297528702194E-3</v>
      </c>
      <c r="E939" s="7">
        <v>5.1633130175336578E-2</v>
      </c>
      <c r="F939" s="7">
        <v>0.10941715520393995</v>
      </c>
      <c r="H939" s="7">
        <v>1.5596730281119166E-6</v>
      </c>
      <c r="I939" s="7">
        <v>6.4993437694619731E-5</v>
      </c>
      <c r="J939" s="7">
        <v>9.0272657768845671E-4</v>
      </c>
      <c r="K939" s="7">
        <v>4.1792053815994223E-3</v>
      </c>
    </row>
    <row r="940" spans="2:11" x14ac:dyDescent="0.35">
      <c r="C940" s="7">
        <v>0.99889201060089949</v>
      </c>
      <c r="D940" s="7">
        <v>0.17413660595959909</v>
      </c>
      <c r="E940" s="7" t="e">
        <v>#N/A</v>
      </c>
      <c r="F940" s="7" t="e">
        <v>#N/A</v>
      </c>
      <c r="H940" s="7">
        <v>0.99999999999999367</v>
      </c>
      <c r="I940" s="7">
        <v>1.7411453583344542E-8</v>
      </c>
      <c r="J940" s="7" t="e">
        <v>#N/A</v>
      </c>
      <c r="K940" s="7" t="e">
        <v>#N/A</v>
      </c>
    </row>
    <row r="941" spans="2:11" x14ac:dyDescent="0.35">
      <c r="C941" s="7">
        <v>55294.190269258288</v>
      </c>
      <c r="D941" s="7">
        <v>184</v>
      </c>
      <c r="E941" s="7" t="e">
        <v>#N/A</v>
      </c>
      <c r="F941" s="7" t="e">
        <v>#N/A</v>
      </c>
      <c r="H941" s="7">
        <v>582987106754732.88</v>
      </c>
      <c r="I941" s="7">
        <v>11</v>
      </c>
      <c r="J941" s="7" t="e">
        <v>#N/A</v>
      </c>
      <c r="K941" s="7" t="e">
        <v>#N/A</v>
      </c>
    </row>
    <row r="942" spans="2:11" x14ac:dyDescent="0.35">
      <c r="C942" s="7">
        <v>5030.1496799646184</v>
      </c>
      <c r="D942" s="7">
        <v>5.5795345864636774</v>
      </c>
      <c r="E942" s="7" t="e">
        <v>#N/A</v>
      </c>
      <c r="F942" s="7" t="e">
        <v>#N/A</v>
      </c>
      <c r="H942" s="7">
        <v>0.53021286798376144</v>
      </c>
      <c r="I942" s="7">
        <v>3.3347458747345771E-15</v>
      </c>
      <c r="J942" s="7" t="e">
        <v>#N/A</v>
      </c>
      <c r="K942" s="7" t="e">
        <v>#N/A</v>
      </c>
    </row>
    <row r="943" spans="2:11" x14ac:dyDescent="0.35">
      <c r="B943">
        <v>188</v>
      </c>
      <c r="C943" s="7">
        <f t="array" ref="C943:F947">LINEST('single component linest'!$S$3:INDEX('single component linest'!$S$3:$S$204,'two component linest'!B943+1),'single component linest'!$R$3:INDEX('single component linest'!$R$3:$R$204,'two component linest'!B943+1)^{1,2,3}, TRUE, TRUE)</f>
        <v>-2.1997438028913473E-3</v>
      </c>
      <c r="D943" s="7">
        <v>1.3730614722825458E-2</v>
      </c>
      <c r="E943" s="7">
        <v>1.8470573716094971</v>
      </c>
      <c r="F943" s="7">
        <v>-1.5688498713274437</v>
      </c>
      <c r="H943" s="7">
        <f t="array" ref="H943:K947">LINEST(INDEX('single component linest'!$S$3:$S$203,'two component linest'!B943):'single component linest'!$S$203,(INDEX('single component linest'!$R$3:$R$203,'two component linest'!B943):'single component linest'!$R$203)^{1,2,3}, TRUE, TRUE)</f>
        <v>7.7512977023589638E-4</v>
      </c>
      <c r="I943" s="7">
        <v>-5.1379788143635821E-2</v>
      </c>
      <c r="J943" s="7">
        <v>2.1876012371200568</v>
      </c>
      <c r="K943" s="7">
        <v>-1.4907975187522049</v>
      </c>
    </row>
    <row r="944" spans="2:11" x14ac:dyDescent="0.35">
      <c r="C944" s="7">
        <v>3.1187841021487658E-4</v>
      </c>
      <c r="D944" s="7">
        <v>7.2896838995564631E-3</v>
      </c>
      <c r="E944" s="7">
        <v>5.1402820379463747E-2</v>
      </c>
      <c r="F944" s="7">
        <v>0.10922824010959206</v>
      </c>
      <c r="H944" s="7">
        <v>1.5084768454447112E-6</v>
      </c>
      <c r="I944" s="7">
        <v>6.2942671594311774E-5</v>
      </c>
      <c r="J944" s="7">
        <v>8.7539935617813106E-4</v>
      </c>
      <c r="K944" s="7">
        <v>4.0580911082838053E-3</v>
      </c>
    </row>
    <row r="945" spans="2:11" x14ac:dyDescent="0.35">
      <c r="C945" s="7">
        <v>0.99889502003054542</v>
      </c>
      <c r="D945" s="7">
        <v>0.17416654051512731</v>
      </c>
      <c r="E945" s="7" t="e">
        <v>#N/A</v>
      </c>
      <c r="F945" s="7" t="e">
        <v>#N/A</v>
      </c>
      <c r="H945" s="7">
        <v>0.999999999999996</v>
      </c>
      <c r="I945" s="7">
        <v>1.3112477398678108E-8</v>
      </c>
      <c r="J945" s="7" t="e">
        <v>#N/A</v>
      </c>
      <c r="K945" s="7" t="e">
        <v>#N/A</v>
      </c>
    </row>
    <row r="946" spans="2:11" x14ac:dyDescent="0.35">
      <c r="C946" s="7">
        <v>55746.28313454899</v>
      </c>
      <c r="D946" s="7">
        <v>185</v>
      </c>
      <c r="E946" s="7" t="e">
        <v>#N/A</v>
      </c>
      <c r="F946" s="7" t="e">
        <v>#N/A</v>
      </c>
      <c r="H946" s="7">
        <v>832034847192087.5</v>
      </c>
      <c r="I946" s="7">
        <v>10</v>
      </c>
      <c r="J946" s="7" t="e">
        <v>#N/A</v>
      </c>
      <c r="K946" s="7" t="e">
        <v>#N/A</v>
      </c>
    </row>
    <row r="947" spans="2:11" x14ac:dyDescent="0.35">
      <c r="C947" s="7">
        <v>5073.0205543954789</v>
      </c>
      <c r="D947" s="7">
        <v>5.6117870094763846</v>
      </c>
      <c r="E947" s="7" t="e">
        <v>#N/A</v>
      </c>
      <c r="F947" s="7" t="e">
        <v>#N/A</v>
      </c>
      <c r="H947" s="7">
        <v>0.42917288514462654</v>
      </c>
      <c r="I947" s="7">
        <v>1.7193706353084419E-15</v>
      </c>
      <c r="J947" s="7" t="e">
        <v>#N/A</v>
      </c>
      <c r="K947" s="7" t="e">
        <v>#N/A</v>
      </c>
    </row>
    <row r="948" spans="2:11" x14ac:dyDescent="0.35">
      <c r="B948">
        <v>189</v>
      </c>
      <c r="C948" s="7">
        <f t="array" ref="C948:F952">LINEST('single component linest'!$S$3:INDEX('single component linest'!$S$3:$S$204,'two component linest'!B948+1),'single component linest'!$R$3:INDEX('single component linest'!$R$3:$R$204,'two component linest'!B948+1)^{1,2,3}, TRUE, TRUE)</f>
        <v>-2.1543899942323363E-3</v>
      </c>
      <c r="D948" s="7">
        <v>1.2823904848626427E-2</v>
      </c>
      <c r="E948" s="7">
        <v>1.8521216083933763</v>
      </c>
      <c r="F948" s="7">
        <v>-1.5757475390038218</v>
      </c>
      <c r="H948" s="7">
        <f t="array" ref="H948:K952">LINEST(INDEX('single component linest'!$S$3:$S$203,'two component linest'!B948):'single component linest'!$S$203,(INDEX('single component linest'!$R$3:$R$203,'two component linest'!B948):'single component linest'!$R$203)^{1,2,3}, TRUE, TRUE)</f>
        <v>7.7225196453641542E-4</v>
      </c>
      <c r="I948" s="7">
        <v>-5.1259331501312018E-2</v>
      </c>
      <c r="J948" s="7">
        <v>2.1859206622380007</v>
      </c>
      <c r="K948" s="7">
        <v>-1.4829822706425748</v>
      </c>
    </row>
    <row r="949" spans="2:11" x14ac:dyDescent="0.35">
      <c r="C949" s="7">
        <v>3.0878307829466326E-4</v>
      </c>
      <c r="D949" s="7">
        <v>7.2371182861232387E-3</v>
      </c>
      <c r="E949" s="7">
        <v>5.1173438264623956E-2</v>
      </c>
      <c r="F949" s="7">
        <v>0.10903780702448643</v>
      </c>
      <c r="H949" s="7">
        <v>1.4567476975426602E-6</v>
      </c>
      <c r="I949" s="7">
        <v>6.0863836509959991E-5</v>
      </c>
      <c r="J949" s="7">
        <v>8.4760263994093958E-4</v>
      </c>
      <c r="K949" s="7">
        <v>3.9344430636445819E-3</v>
      </c>
    </row>
    <row r="950" spans="2:11" x14ac:dyDescent="0.35">
      <c r="C950" s="7">
        <v>0.99889805387184449</v>
      </c>
      <c r="D950" s="7">
        <v>0.17419236712607067</v>
      </c>
      <c r="E950" s="7" t="e">
        <v>#N/A</v>
      </c>
      <c r="F950" s="7" t="e">
        <v>#N/A</v>
      </c>
      <c r="H950" s="7">
        <v>0.99999999999999756</v>
      </c>
      <c r="I950" s="7">
        <v>9.6738014583532105E-9</v>
      </c>
      <c r="J950" s="7" t="e">
        <v>#N/A</v>
      </c>
      <c r="K950" s="7" t="e">
        <v>#N/A</v>
      </c>
    </row>
    <row r="951" spans="2:11" x14ac:dyDescent="0.35">
      <c r="C951" s="7">
        <v>56202.093512248197</v>
      </c>
      <c r="D951" s="7">
        <v>186</v>
      </c>
      <c r="E951" s="7" t="e">
        <v>#N/A</v>
      </c>
      <c r="F951" s="7" t="e">
        <v>#N/A</v>
      </c>
      <c r="H951" s="7">
        <v>1218348616506693.5</v>
      </c>
      <c r="I951" s="7">
        <v>9</v>
      </c>
      <c r="J951" s="7" t="e">
        <v>#N/A</v>
      </c>
      <c r="K951" s="7" t="e">
        <v>#N/A</v>
      </c>
    </row>
    <row r="952" spans="2:11" x14ac:dyDescent="0.35">
      <c r="C952" s="7">
        <v>5116.0171271819017</v>
      </c>
      <c r="D952" s="7">
        <v>5.6437944222869847</v>
      </c>
      <c r="E952" s="7" t="e">
        <v>#N/A</v>
      </c>
      <c r="F952" s="7" t="e">
        <v>#N/A</v>
      </c>
      <c r="H952" s="7">
        <v>0.34204808937606901</v>
      </c>
      <c r="I952" s="7">
        <v>8.4224191190073018E-16</v>
      </c>
      <c r="J952" s="7" t="e">
        <v>#N/A</v>
      </c>
      <c r="K952" s="7" t="e">
        <v>#N/A</v>
      </c>
    </row>
    <row r="953" spans="2:11" x14ac:dyDescent="0.35">
      <c r="B953">
        <v>190</v>
      </c>
      <c r="C953" s="7">
        <f t="array" ref="C953:F957">LINEST('single component linest'!$S$3:INDEX('single component linest'!$S$3:$S$204,'two component linest'!B953+1),'single component linest'!$R$3:INDEX('single component linest'!$R$3:$R$204,'two component linest'!B953+1)^{1,2,3}, TRUE, TRUE)</f>
        <v>-2.1097776521528172E-3</v>
      </c>
      <c r="D953" s="7">
        <v>1.1929523446410016E-2</v>
      </c>
      <c r="E953" s="7">
        <v>1.8571315779105213</v>
      </c>
      <c r="F953" s="7">
        <v>-1.5825937568864603</v>
      </c>
      <c r="H953" s="7">
        <f t="array" ref="H953:K957">LINEST(INDEX('single component linest'!$S$3:$S$203,'two component linest'!B953):'single component linest'!$S$203,(INDEX('single component linest'!$R$3:$R$203,'two component linest'!B953):'single component linest'!$R$203)^{1,2,3}, TRUE, TRUE)</f>
        <v>7.6939721108817071E-4</v>
      </c>
      <c r="I953" s="7">
        <v>-5.1139706169596504E-2</v>
      </c>
      <c r="J953" s="7">
        <v>2.1842498075877743</v>
      </c>
      <c r="K953" s="7">
        <v>-1.4752034255595254</v>
      </c>
    </row>
    <row r="954" spans="2:11" x14ac:dyDescent="0.35">
      <c r="C954" s="7">
        <v>3.0572712692210444E-4</v>
      </c>
      <c r="D954" s="7">
        <v>7.1850284707902085E-3</v>
      </c>
      <c r="E954" s="7">
        <v>5.0944992167226574E-2</v>
      </c>
      <c r="F954" s="7">
        <v>0.10884590747102796</v>
      </c>
      <c r="H954" s="7">
        <v>1.4043899767225067E-6</v>
      </c>
      <c r="I954" s="7">
        <v>5.8752867129491491E-5</v>
      </c>
      <c r="J954" s="7">
        <v>8.1927855158615609E-4</v>
      </c>
      <c r="K954" s="7">
        <v>3.8079854394382226E-3</v>
      </c>
    </row>
    <row r="955" spans="2:11" x14ac:dyDescent="0.35">
      <c r="C955" s="7">
        <v>0.99890111115736679</v>
      </c>
      <c r="D955" s="7">
        <v>0.17421415935521242</v>
      </c>
      <c r="E955" s="7" t="e">
        <v>#N/A</v>
      </c>
      <c r="F955" s="7" t="e">
        <v>#N/A</v>
      </c>
      <c r="H955" s="7">
        <v>0.99999999999999856</v>
      </c>
      <c r="I955" s="7">
        <v>6.9672209227005762E-9</v>
      </c>
      <c r="J955" s="7" t="e">
        <v>#N/A</v>
      </c>
      <c r="K955" s="7" t="e">
        <v>#N/A</v>
      </c>
    </row>
    <row r="956" spans="2:11" x14ac:dyDescent="0.35">
      <c r="C956" s="7">
        <v>56661.632653949317</v>
      </c>
      <c r="D956" s="7">
        <v>187</v>
      </c>
      <c r="E956" s="7" t="e">
        <v>#N/A</v>
      </c>
      <c r="F956" s="7" t="e">
        <v>#N/A</v>
      </c>
      <c r="H956" s="7">
        <v>1838579937957126.3</v>
      </c>
      <c r="I956" s="7">
        <v>8</v>
      </c>
      <c r="J956" s="7" t="e">
        <v>#N/A</v>
      </c>
      <c r="K956" s="7" t="e">
        <v>#N/A</v>
      </c>
    </row>
    <row r="957" spans="2:11" x14ac:dyDescent="0.35">
      <c r="C957" s="7">
        <v>5159.1391088571572</v>
      </c>
      <c r="D957" s="7">
        <v>5.6755572108107071</v>
      </c>
      <c r="E957" s="7" t="e">
        <v>#N/A</v>
      </c>
      <c r="F957" s="7" t="e">
        <v>#N/A</v>
      </c>
      <c r="H957" s="7">
        <v>0.26774596530100619</v>
      </c>
      <c r="I957" s="7">
        <v>3.8833733908573338E-16</v>
      </c>
      <c r="J957" s="7" t="e">
        <v>#N/A</v>
      </c>
      <c r="K957" s="7" t="e">
        <v>#N/A</v>
      </c>
    </row>
    <row r="958" spans="2:11" x14ac:dyDescent="0.35">
      <c r="B958">
        <v>191</v>
      </c>
      <c r="C958" s="7">
        <f t="array" ref="C958:F962">LINEST('single component linest'!$S$3:INDEX('single component linest'!$S$3:$S$204,'two component linest'!B958+1),'single component linest'!$R$3:INDEX('single component linest'!$R$3:$R$204,'two component linest'!B958+1)^{1,2,3}, TRUE, TRUE)</f>
        <v>-2.0658928323555939E-3</v>
      </c>
      <c r="D958" s="7">
        <v>1.1047279761084768E-2</v>
      </c>
      <c r="E958" s="7">
        <v>1.8620879093098595</v>
      </c>
      <c r="F958" s="7">
        <v>-1.5893888322827259</v>
      </c>
      <c r="H958" s="7">
        <f t="array" ref="H958:K962">LINEST(INDEX('single component linest'!$S$3:$S$203,'two component linest'!B958):'single component linest'!$S$203,(INDEX('single component linest'!$R$3:$R$203,'two component linest'!B958):'single component linest'!$R$203)^{1,2,3}, TRUE, TRUE)</f>
        <v>7.6656524460162051E-4</v>
      </c>
      <c r="I958" s="7">
        <v>-5.1020903494788772E-2</v>
      </c>
      <c r="J958" s="7">
        <v>2.1825885836864467</v>
      </c>
      <c r="K958" s="7">
        <v>-1.46746069866392</v>
      </c>
    </row>
    <row r="959" spans="2:11" x14ac:dyDescent="0.35">
      <c r="C959" s="7">
        <v>3.0270996255168367E-4</v>
      </c>
      <c r="D959" s="7">
        <v>7.1334100281384601E-3</v>
      </c>
      <c r="E959" s="7">
        <v>5.071748990543138E-2</v>
      </c>
      <c r="F959" s="7">
        <v>0.1086525917581331</v>
      </c>
      <c r="H959" s="7">
        <v>1.3513086149112637E-6</v>
      </c>
      <c r="I959" s="7">
        <v>5.6605700138283711E-5</v>
      </c>
      <c r="J959" s="7">
        <v>7.9036895012919966E-4</v>
      </c>
      <c r="K959" s="7">
        <v>3.6784398224270344E-3</v>
      </c>
    </row>
    <row r="960" spans="2:11" x14ac:dyDescent="0.35">
      <c r="C960" s="7">
        <v>0.99890419094264926</v>
      </c>
      <c r="D960" s="7">
        <v>0.17423198946740767</v>
      </c>
      <c r="E960" s="7" t="e">
        <v>#N/A</v>
      </c>
      <c r="F960" s="7" t="e">
        <v>#N/A</v>
      </c>
      <c r="H960" s="7">
        <v>0.99999999999999922</v>
      </c>
      <c r="I960" s="7">
        <v>4.8767451755080128E-9</v>
      </c>
      <c r="J960" s="7" t="e">
        <v>#N/A</v>
      </c>
      <c r="K960" s="7" t="e">
        <v>#N/A</v>
      </c>
    </row>
    <row r="961" spans="2:11" x14ac:dyDescent="0.35">
      <c r="C961" s="7">
        <v>57124.911996139366</v>
      </c>
      <c r="D961" s="7">
        <v>188</v>
      </c>
      <c r="E961" s="7" t="e">
        <v>#N/A</v>
      </c>
      <c r="F961" s="7" t="e">
        <v>#N/A</v>
      </c>
      <c r="H961" s="7">
        <v>2875911232743485.5</v>
      </c>
      <c r="I961" s="7">
        <v>7</v>
      </c>
      <c r="J961" s="7" t="e">
        <v>#N/A</v>
      </c>
      <c r="K961" s="7" t="e">
        <v>#N/A</v>
      </c>
    </row>
    <row r="962" spans="2:11" x14ac:dyDescent="0.35">
      <c r="C962" s="7">
        <v>5202.3862125593469</v>
      </c>
      <c r="D962" s="7">
        <v>5.7070757969089216</v>
      </c>
      <c r="E962" s="7" t="e">
        <v>#N/A</v>
      </c>
      <c r="F962" s="7" t="e">
        <v>#N/A</v>
      </c>
      <c r="H962" s="7">
        <v>0.20519031481697109</v>
      </c>
      <c r="I962" s="7">
        <v>1.6647850454788478E-16</v>
      </c>
      <c r="J962" s="7" t="e">
        <v>#N/A</v>
      </c>
      <c r="K962" s="7" t="e">
        <v>#N/A</v>
      </c>
    </row>
    <row r="963" spans="2:11" x14ac:dyDescent="0.35">
      <c r="B963">
        <v>192</v>
      </c>
      <c r="C963" s="7">
        <f t="array" ref="C963:F967">LINEST('single component linest'!$S$3:INDEX('single component linest'!$S$3:$S$204,'two component linest'!B963+1),'single component linest'!$R$3:INDEX('single component linest'!$R$3:$R$204,'two component linest'!B963+1)^{1,2,3}, TRUE, TRUE)</f>
        <v>-2.0227218957175413E-3</v>
      </c>
      <c r="D963" s="7">
        <v>1.0176986474551461E-2</v>
      </c>
      <c r="E963" s="7">
        <v>1.866991223664852</v>
      </c>
      <c r="F963" s="7">
        <v>-1.5961330726449563</v>
      </c>
      <c r="H963" s="7">
        <f t="array" ref="H963:K967">LINEST(INDEX('single component linest'!$S$3:$S$203,'two component linest'!B963):'single component linest'!$S$203,(INDEX('single component linest'!$R$3:$R$203,'two component linest'!B963):'single component linest'!$R$203)^{1,2,3}, TRUE, TRUE)</f>
        <v>7.6375575044268604E-4</v>
      </c>
      <c r="I963" s="7">
        <v>-5.0902912703651833E-2</v>
      </c>
      <c r="J963" s="7">
        <v>2.1809368708175674</v>
      </c>
      <c r="K963" s="7">
        <v>-1.4597536618596929</v>
      </c>
    </row>
    <row r="964" spans="2:11" x14ac:dyDescent="0.35">
      <c r="C964" s="7">
        <v>2.997310014468747E-4</v>
      </c>
      <c r="D964" s="7">
        <v>7.0822585505593665E-3</v>
      </c>
      <c r="E964" s="7">
        <v>5.0490938797838766E-2</v>
      </c>
      <c r="F964" s="7">
        <v>0.10845790901002997</v>
      </c>
      <c r="H964" s="7">
        <v>1.2973699075763293E-6</v>
      </c>
      <c r="I964" s="7">
        <v>5.4416631293663824E-5</v>
      </c>
      <c r="J964" s="7">
        <v>7.6079246366695817E-4</v>
      </c>
      <c r="K964" s="7">
        <v>3.5454181659895665E-3</v>
      </c>
    </row>
    <row r="965" spans="2:11" x14ac:dyDescent="0.35">
      <c r="C965" s="7">
        <v>0.99890729230570241</v>
      </c>
      <c r="D965" s="7">
        <v>0.17424592845455592</v>
      </c>
      <c r="E965" s="7" t="e">
        <v>#N/A</v>
      </c>
      <c r="F965" s="7" t="e">
        <v>#N/A</v>
      </c>
      <c r="H965" s="7">
        <v>0.99999999999999967</v>
      </c>
      <c r="I965" s="7">
        <v>3.2978819244914427E-9</v>
      </c>
      <c r="J965" s="7" t="e">
        <v>#N/A</v>
      </c>
      <c r="K965" s="7" t="e">
        <v>#N/A</v>
      </c>
    </row>
    <row r="966" spans="2:11" x14ac:dyDescent="0.35">
      <c r="C966" s="7">
        <v>57591.943155221059</v>
      </c>
      <c r="D966" s="7">
        <v>189</v>
      </c>
      <c r="E966" s="7" t="e">
        <v>#N/A</v>
      </c>
      <c r="F966" s="7" t="e">
        <v>#N/A</v>
      </c>
      <c r="H966" s="7">
        <v>4699049753053401</v>
      </c>
      <c r="I966" s="7">
        <v>6</v>
      </c>
      <c r="J966" s="7" t="e">
        <v>#N/A</v>
      </c>
      <c r="K966" s="7" t="e">
        <v>#N/A</v>
      </c>
    </row>
    <row r="967" spans="2:11" x14ac:dyDescent="0.35">
      <c r="C967" s="7">
        <v>5245.7581539919656</v>
      </c>
      <c r="D967" s="7">
        <v>5.7383506371851523</v>
      </c>
      <c r="E967" s="7" t="e">
        <v>#N/A</v>
      </c>
      <c r="F967" s="7" t="e">
        <v>#N/A</v>
      </c>
      <c r="H967" s="7">
        <v>0.15332095042003432</v>
      </c>
      <c r="I967" s="7">
        <v>6.5256151127324292E-17</v>
      </c>
      <c r="J967" s="7" t="e">
        <v>#N/A</v>
      </c>
      <c r="K967" s="7" t="e">
        <v>#N/A</v>
      </c>
    </row>
    <row r="968" spans="2:11" x14ac:dyDescent="0.35">
      <c r="B968">
        <v>193</v>
      </c>
      <c r="C968" s="7">
        <f t="array" ref="C968:F972">LINEST('single component linest'!$S$3:INDEX('single component linest'!$S$3:$S$204,'two component linest'!B968+1),'single component linest'!$R$3:INDEX('single component linest'!$R$3:$R$204,'two component linest'!B968+1)^{1,2,3}, TRUE, TRUE)</f>
        <v>-1.9802515006531801E-3</v>
      </c>
      <c r="D968" s="7">
        <v>9.3184596357034806E-3</v>
      </c>
      <c r="E968" s="7">
        <v>1.8718421340731366</v>
      </c>
      <c r="F968" s="7">
        <v>-1.6028267854790417</v>
      </c>
      <c r="H968" s="7">
        <f t="array" ref="H968:K972">LINEST(INDEX('single component linest'!$S$3:$S$203,'two component linest'!B968):'single component linest'!$S$203,(INDEX('single component linest'!$R$3:$R$203,'two component linest'!B968):'single component linest'!$R$203)^{1,2,3}, TRUE, TRUE)</f>
        <v>7.6096846065068426E-4</v>
      </c>
      <c r="I968" s="7">
        <v>-5.0785724931486038E-2</v>
      </c>
      <c r="J968" s="7">
        <v>2.1792945753539379</v>
      </c>
      <c r="K968" s="7">
        <v>-1.4520820062841753</v>
      </c>
    </row>
    <row r="969" spans="2:11" x14ac:dyDescent="0.35">
      <c r="C969" s="7">
        <v>2.9678966952508055E-4</v>
      </c>
      <c r="D969" s="7">
        <v>7.0315696496109758E-3</v>
      </c>
      <c r="E969" s="7">
        <v>5.026534568154007E-2</v>
      </c>
      <c r="F969" s="7">
        <v>0.10826190719434907</v>
      </c>
      <c r="H969" s="7">
        <v>1.2424292348849657E-6</v>
      </c>
      <c r="I969" s="7">
        <v>5.2179469317448283E-5</v>
      </c>
      <c r="J969" s="7">
        <v>7.3046049605127996E-4</v>
      </c>
      <c r="K969" s="7">
        <v>3.4084967874042508E-3</v>
      </c>
    </row>
    <row r="970" spans="2:11" x14ac:dyDescent="0.35">
      <c r="C970" s="7">
        <v>0.99891041434652639</v>
      </c>
      <c r="D970" s="7">
        <v>0.17425604606011161</v>
      </c>
      <c r="E970" s="7" t="e">
        <v>#N/A</v>
      </c>
      <c r="F970" s="7" t="e">
        <v>#N/A</v>
      </c>
      <c r="H970" s="7">
        <v>0.99999999999999978</v>
      </c>
      <c r="I970" s="7">
        <v>2.1372930328168286E-9</v>
      </c>
      <c r="J970" s="7" t="e">
        <v>#N/A</v>
      </c>
      <c r="K970" s="7" t="e">
        <v>#N/A</v>
      </c>
    </row>
    <row r="971" spans="2:11" x14ac:dyDescent="0.35">
      <c r="C971" s="7">
        <v>58062.737922682172</v>
      </c>
      <c r="D971" s="7">
        <v>190</v>
      </c>
      <c r="E971" s="7" t="e">
        <v>#N/A</v>
      </c>
      <c r="F971" s="7" t="e">
        <v>#N/A</v>
      </c>
      <c r="H971" s="7">
        <v>8106601913209036</v>
      </c>
      <c r="I971" s="7">
        <v>5</v>
      </c>
      <c r="J971" s="7" t="e">
        <v>#N/A</v>
      </c>
      <c r="K971" s="7" t="e">
        <v>#N/A</v>
      </c>
    </row>
    <row r="972" spans="2:11" x14ac:dyDescent="0.35">
      <c r="C972" s="7">
        <v>5289.254651385274</v>
      </c>
      <c r="D972" s="7">
        <v>5.76938222181571</v>
      </c>
      <c r="E972" s="7" t="e">
        <v>#N/A</v>
      </c>
      <c r="F972" s="7" t="e">
        <v>#N/A</v>
      </c>
      <c r="H972" s="7">
        <v>0.11109339569209578</v>
      </c>
      <c r="I972" s="7">
        <v>2.2840107540636787E-17</v>
      </c>
      <c r="J972" s="7" t="e">
        <v>#N/A</v>
      </c>
      <c r="K972" s="7" t="e">
        <v>#N/A</v>
      </c>
    </row>
    <row r="973" spans="2:11" x14ac:dyDescent="0.35">
      <c r="B973">
        <v>194</v>
      </c>
      <c r="C973" s="7">
        <f t="array" ref="C973:F977">LINEST('single component linest'!$S$3:INDEX('single component linest'!$S$3:$S$204,'two component linest'!B973+1),'single component linest'!$R$3:INDEX('single component linest'!$R$3:$R$204,'two component linest'!B973+1)^{1,2,3}, TRUE, TRUE)</f>
        <v>-1.9384685956921283E-3</v>
      </c>
      <c r="D973" s="7">
        <v>8.4715185919602438E-3</v>
      </c>
      <c r="E973" s="7">
        <v>1.8766412457557646</v>
      </c>
      <c r="F973" s="7">
        <v>-1.6094702782571519</v>
      </c>
      <c r="H973" s="7">
        <f t="array" ref="H973:K977">LINEST(INDEX('single component linest'!$S$3:$S$203,'two component linest'!B973):'single component linest'!$S$203,(INDEX('single component linest'!$R$3:$R$203,'two component linest'!B973):'single component linest'!$R$203)^{1,2,3}, TRUE, TRUE)</f>
        <v>7.5820313460759996E-4</v>
      </c>
      <c r="I973" s="7">
        <v>-5.0669332417445687E-2</v>
      </c>
      <c r="J973" s="7">
        <v>2.177661618590959</v>
      </c>
      <c r="K973" s="7">
        <v>-1.444445490650208</v>
      </c>
    </row>
    <row r="974" spans="2:11" x14ac:dyDescent="0.35">
      <c r="C974" s="7">
        <v>2.9388540220379004E-4</v>
      </c>
      <c r="D974" s="7">
        <v>6.9813389572851367E-3</v>
      </c>
      <c r="E974" s="7">
        <v>5.0040716929543781E-2</v>
      </c>
      <c r="F974" s="7">
        <v>0.1080646331495235</v>
      </c>
      <c r="H974" s="7">
        <v>1.1863343099450995E-6</v>
      </c>
      <c r="I974" s="7">
        <v>4.9887669709564848E-5</v>
      </c>
      <c r="J974" s="7">
        <v>6.9927906136576059E-4</v>
      </c>
      <c r="K974" s="7">
        <v>3.2672247360399768E-3</v>
      </c>
    </row>
    <row r="975" spans="2:11" x14ac:dyDescent="0.35">
      <c r="C975" s="7">
        <v>0.99891355618663613</v>
      </c>
      <c r="D975" s="7">
        <v>0.17426241080305913</v>
      </c>
      <c r="E975" s="7" t="e">
        <v>#N/A</v>
      </c>
      <c r="F975" s="7" t="e">
        <v>#N/A</v>
      </c>
      <c r="H975" s="7">
        <v>1</v>
      </c>
      <c r="I975" s="7">
        <v>1.3122525190129199E-9</v>
      </c>
      <c r="J975" s="7" t="e">
        <v>#N/A</v>
      </c>
      <c r="K975" s="7" t="e">
        <v>#N/A</v>
      </c>
    </row>
    <row r="976" spans="2:11" x14ac:dyDescent="0.35">
      <c r="C976" s="7">
        <v>58537.308260458136</v>
      </c>
      <c r="D976" s="7">
        <v>191</v>
      </c>
      <c r="E976" s="7" t="e">
        <v>#N/A</v>
      </c>
      <c r="F976" s="7" t="e">
        <v>#N/A</v>
      </c>
      <c r="H976" s="7">
        <v>1.4997733735991656E+16</v>
      </c>
      <c r="I976" s="7">
        <v>4</v>
      </c>
      <c r="J976" s="7" t="e">
        <v>#N/A</v>
      </c>
      <c r="K976" s="7" t="e">
        <v>#N/A</v>
      </c>
    </row>
    <row r="977" spans="2:11" x14ac:dyDescent="0.35">
      <c r="C977" s="7">
        <v>5332.8754254584637</v>
      </c>
      <c r="D977" s="7">
        <v>5.800171073408781</v>
      </c>
      <c r="E977" s="7" t="e">
        <v>#N/A</v>
      </c>
      <c r="F977" s="7" t="e">
        <v>#N/A</v>
      </c>
      <c r="H977" s="7">
        <v>7.7478592749269021E-2</v>
      </c>
      <c r="I977" s="7">
        <v>6.8880266946230155E-18</v>
      </c>
      <c r="J977" s="7" t="e">
        <v>#N/A</v>
      </c>
      <c r="K977" s="7" t="e">
        <v>#N/A</v>
      </c>
    </row>
    <row r="978" spans="2:11" x14ac:dyDescent="0.35">
      <c r="B978">
        <v>195</v>
      </c>
      <c r="C978" s="7">
        <f t="array" ref="C978:F982">LINEST('single component linest'!$S$3:INDEX('single component linest'!$S$3:$S$204,'two component linest'!B978+1),'single component linest'!$R$3:INDEX('single component linest'!$R$3:$R$204,'two component linest'!B978+1)^{1,2,3}, TRUE, TRUE)</f>
        <v>-1.8973604122635138E-3</v>
      </c>
      <c r="D978" s="7">
        <v>7.6359859223066769E-3</v>
      </c>
      <c r="E978" s="7">
        <v>1.88138915615585</v>
      </c>
      <c r="F978" s="7">
        <v>-1.616063858334162</v>
      </c>
      <c r="H978" s="7">
        <f t="array" ref="H978:K982">LINEST(INDEX('single component linest'!$S$3:$S$203,'two component linest'!B978):'single component linest'!$S$203,(INDEX('single component linest'!$R$3:$R$203,'two component linest'!B978):'single component linest'!$R$203)^{1,2,3}, TRUE, TRUE)</f>
        <v>7.5545944648893002E-4</v>
      </c>
      <c r="I978" s="7">
        <v>-5.0553723767493751E-2</v>
      </c>
      <c r="J978" s="7">
        <v>2.1760378702864176</v>
      </c>
      <c r="K978" s="7">
        <v>-1.436843630429891</v>
      </c>
    </row>
    <row r="979" spans="2:11" x14ac:dyDescent="0.35">
      <c r="C979" s="7">
        <v>2.910176442480693E-4</v>
      </c>
      <c r="D979" s="7">
        <v>6.9315621271903933E-3</v>
      </c>
      <c r="E979" s="7">
        <v>4.981705846760013E-2</v>
      </c>
      <c r="F979" s="7">
        <v>0.10786613261150689</v>
      </c>
      <c r="H979" s="7">
        <v>1.1288545936968852E-6</v>
      </c>
      <c r="I979" s="7">
        <v>4.7531360815256812E-5</v>
      </c>
      <c r="J979" s="7">
        <v>6.6710701568317558E-4</v>
      </c>
      <c r="K979" s="7">
        <v>3.1209282430170464E-3</v>
      </c>
    </row>
    <row r="980" spans="2:11" x14ac:dyDescent="0.35">
      <c r="C980" s="7">
        <v>0.99891671696859541</v>
      </c>
      <c r="D980" s="7">
        <v>0.17426509000140597</v>
      </c>
      <c r="E980" s="7" t="e">
        <v>#N/A</v>
      </c>
      <c r="F980" s="7" t="e">
        <v>#N/A</v>
      </c>
      <c r="H980" s="7">
        <v>1</v>
      </c>
      <c r="I980" s="7">
        <v>7.5008732385438144E-10</v>
      </c>
      <c r="J980" s="7" t="e">
        <v>#N/A</v>
      </c>
      <c r="K980" s="7" t="e">
        <v>#N/A</v>
      </c>
    </row>
    <row r="981" spans="2:11" x14ac:dyDescent="0.35">
      <c r="C981" s="7">
        <v>59015.666296453244</v>
      </c>
      <c r="D981" s="7">
        <v>192</v>
      </c>
      <c r="E981" s="7" t="e">
        <v>#N/A</v>
      </c>
      <c r="F981" s="7" t="e">
        <v>#N/A</v>
      </c>
      <c r="H981" s="7">
        <v>3.0489265054467688E+16</v>
      </c>
      <c r="I981" s="7">
        <v>3</v>
      </c>
      <c r="J981" s="7" t="e">
        <v>#N/A</v>
      </c>
      <c r="K981" s="7" t="e">
        <v>#N/A</v>
      </c>
    </row>
    <row r="982" spans="2:11" x14ac:dyDescent="0.35">
      <c r="C982" s="7">
        <v>5376.6201993826671</v>
      </c>
      <c r="D982" s="7">
        <v>5.8307177458940398</v>
      </c>
      <c r="E982" s="7" t="e">
        <v>#N/A</v>
      </c>
      <c r="F982" s="7" t="e">
        <v>#N/A</v>
      </c>
      <c r="H982" s="7">
        <v>5.1462616457535984E-2</v>
      </c>
      <c r="I982" s="7">
        <v>1.687892980221083E-18</v>
      </c>
      <c r="J982" s="7" t="e">
        <v>#N/A</v>
      </c>
      <c r="K982" s="7" t="e">
        <v>#N/A</v>
      </c>
    </row>
    <row r="983" spans="2:11" x14ac:dyDescent="0.35">
      <c r="B983">
        <v>196</v>
      </c>
      <c r="C983" s="7">
        <f t="array" ref="C983:F987">LINEST('single component linest'!$S$3:INDEX('single component linest'!$S$3:$S$204,'two component linest'!B983+1),'single component linest'!$R$3:INDEX('single component linest'!$R$3:$R$204,'two component linest'!B983+1)^{1,2,3}, TRUE, TRUE)</f>
        <v>-1.8569144576819708E-3</v>
      </c>
      <c r="D983" s="7">
        <v>6.8116873718167131E-3</v>
      </c>
      <c r="E983" s="7">
        <v>1.8860864550365828</v>
      </c>
      <c r="F983" s="7">
        <v>-1.6226078328678279</v>
      </c>
      <c r="H983" s="7">
        <f t="array" ref="H983:K987">LINEST(INDEX('single component linest'!$S$3:$S$203,'two component linest'!B983):'single component linest'!$S$203,(INDEX('single component linest'!$R$3:$R$203,'two component linest'!B983):'single component linest'!$R$203)^{1,2,3}, TRUE, TRUE)</f>
        <v>7.5273713191188957E-4</v>
      </c>
      <c r="I983" s="7">
        <v>-5.0438890124889564E-2</v>
      </c>
      <c r="J983" s="7">
        <v>2.1744232352008419</v>
      </c>
      <c r="K983" s="7">
        <v>-1.4292761024073291</v>
      </c>
    </row>
    <row r="984" spans="2:11" x14ac:dyDescent="0.35">
      <c r="C984" s="7">
        <v>2.8818584961945698E-4</v>
      </c>
      <c r="D984" s="7">
        <v>6.882234835654766E-3</v>
      </c>
      <c r="E984" s="7">
        <v>4.9594375790446989E-2</v>
      </c>
      <c r="F984" s="7">
        <v>0.10766645023981361</v>
      </c>
      <c r="H984" s="7">
        <v>1.0697033782046053E-6</v>
      </c>
      <c r="I984" s="7">
        <v>4.5098253999198445E-5</v>
      </c>
      <c r="J984" s="7">
        <v>6.3376855198877386E-4</v>
      </c>
      <c r="K984" s="7">
        <v>2.9687678522171586E-3</v>
      </c>
    </row>
    <row r="985" spans="2:11" x14ac:dyDescent="0.35">
      <c r="C985" s="7">
        <v>0.99891989585556062</v>
      </c>
      <c r="D985" s="7">
        <v>0.17426414979521257</v>
      </c>
      <c r="E985" s="7" t="e">
        <v>#N/A</v>
      </c>
      <c r="F985" s="7" t="e">
        <v>#N/A</v>
      </c>
      <c r="H985" s="7">
        <v>1</v>
      </c>
      <c r="I985" s="7">
        <v>3.8782331489140054E-10</v>
      </c>
      <c r="J985" s="7" t="e">
        <v>#N/A</v>
      </c>
      <c r="K985" s="7" t="e">
        <v>#N/A</v>
      </c>
    </row>
    <row r="986" spans="2:11" x14ac:dyDescent="0.35">
      <c r="C986" s="7">
        <v>59497.824320205233</v>
      </c>
      <c r="D986" s="7">
        <v>193</v>
      </c>
      <c r="E986" s="7" t="e">
        <v>#N/A</v>
      </c>
      <c r="F986" s="7" t="e">
        <v>#N/A</v>
      </c>
      <c r="H986" s="7">
        <v>7.1021542683315552E+16</v>
      </c>
      <c r="I986" s="7">
        <v>2</v>
      </c>
      <c r="J986" s="7" t="e">
        <v>#N/A</v>
      </c>
      <c r="K986" s="7" t="e">
        <v>#N/A</v>
      </c>
    </row>
    <row r="987" spans="2:11" x14ac:dyDescent="0.35">
      <c r="C987" s="7">
        <v>5420.4886987446871</v>
      </c>
      <c r="D987" s="7">
        <v>5.8610228234427195</v>
      </c>
      <c r="E987" s="7" t="e">
        <v>#N/A</v>
      </c>
      <c r="F987" s="7" t="e">
        <v>#N/A</v>
      </c>
      <c r="H987" s="7">
        <v>3.2046395227293509E-2</v>
      </c>
      <c r="I987" s="7">
        <v>3.0081384714670881E-19</v>
      </c>
      <c r="J987" s="7" t="e">
        <v>#N/A</v>
      </c>
      <c r="K987" s="7" t="e">
        <v>#N/A</v>
      </c>
    </row>
    <row r="988" spans="2:11" x14ac:dyDescent="0.35">
      <c r="B988">
        <v>197</v>
      </c>
      <c r="C988" s="7">
        <f t="array" ref="C988:F992">LINEST('single component linest'!$S$3:INDEX('single component linest'!$S$3:$S$204,'two component linest'!B988+1),'single component linest'!$R$3:INDEX('single component linest'!$R$3:$R$204,'two component linest'!B988+1)^{1,2,3}, TRUE, TRUE)</f>
        <v>-1.8171185083284819E-3</v>
      </c>
      <c r="D988" s="7">
        <v>5.9984517876210605E-3</v>
      </c>
      <c r="E988" s="7">
        <v>1.8907337245785156</v>
      </c>
      <c r="F988" s="7">
        <v>-1.6291025087418793</v>
      </c>
      <c r="H988" s="7">
        <f t="array" ref="H988:K992">LINEST(INDEX('single component linest'!$S$3:$S$203,'two component linest'!B988):'single component linest'!$S$203,(INDEX('single component linest'!$R$3:$R$203,'two component linest'!B988):'single component linest'!$R$203)^{1,2,3}, TRUE, TRUE)</f>
        <v>7.5003605918117443E-4</v>
      </c>
      <c r="I988" s="7">
        <v>-5.0324828190409211E-2</v>
      </c>
      <c r="J988" s="7">
        <v>2.1728176957711036</v>
      </c>
      <c r="K988" s="7">
        <v>-1.4217429456449682</v>
      </c>
    </row>
    <row r="989" spans="2:11" x14ac:dyDescent="0.35">
      <c r="C989" s="7">
        <v>2.8538948132632725E-4</v>
      </c>
      <c r="D989" s="7">
        <v>6.833352782752225E-3</v>
      </c>
      <c r="E989" s="7">
        <v>4.9372673977495389E-2</v>
      </c>
      <c r="F989" s="7">
        <v>0.10746562964293488</v>
      </c>
      <c r="H989" s="7">
        <v>1.0086313168278994E-6</v>
      </c>
      <c r="I989" s="7">
        <v>4.25775770715484E-5</v>
      </c>
      <c r="J989" s="7">
        <v>5.9910833550606021E-4</v>
      </c>
      <c r="K989" s="7">
        <v>2.8099960095949901E-3</v>
      </c>
    </row>
    <row r="990" spans="2:11" x14ac:dyDescent="0.35">
      <c r="C990" s="7">
        <v>0.9989230920308344</v>
      </c>
      <c r="D990" s="7">
        <v>0.1742596551691202</v>
      </c>
      <c r="E990" s="7" t="e">
        <v>#N/A</v>
      </c>
      <c r="F990" s="7" t="e">
        <v>#N/A</v>
      </c>
      <c r="H990" s="7">
        <v>1</v>
      </c>
      <c r="I990" s="7">
        <v>1.7172717969851504E-10</v>
      </c>
      <c r="J990" s="7" t="e">
        <v>#N/A</v>
      </c>
      <c r="K990" s="7" t="e">
        <v>#N/A</v>
      </c>
    </row>
    <row r="991" spans="2:11" x14ac:dyDescent="0.35">
      <c r="C991" s="7">
        <v>59983.79477871969</v>
      </c>
      <c r="D991" s="7">
        <v>194</v>
      </c>
      <c r="E991" s="7" t="e">
        <v>#N/A</v>
      </c>
      <c r="F991" s="7" t="e">
        <v>#N/A</v>
      </c>
      <c r="H991" s="7">
        <v>2.0623148484226893E+17</v>
      </c>
      <c r="I991" s="7">
        <v>1</v>
      </c>
      <c r="J991" s="7" t="e">
        <v>#N/A</v>
      </c>
      <c r="K991" s="7" t="e">
        <v>#N/A</v>
      </c>
    </row>
    <row r="992" spans="2:11" x14ac:dyDescent="0.35">
      <c r="C992" s="7">
        <v>5464.4806515114396</v>
      </c>
      <c r="D992" s="7">
        <v>5.8910869194141728</v>
      </c>
      <c r="E992" s="7" t="e">
        <v>#N/A</v>
      </c>
      <c r="F992" s="7" t="e">
        <v>#N/A</v>
      </c>
      <c r="H992" s="7">
        <v>1.8245438204498376E-2</v>
      </c>
      <c r="I992" s="7">
        <v>2.9490224247206078E-20</v>
      </c>
      <c r="J992" s="7" t="e">
        <v>#N/A</v>
      </c>
      <c r="K992" s="7" t="e">
        <v>#N/A</v>
      </c>
    </row>
    <row r="993" spans="2:11" x14ac:dyDescent="0.35">
      <c r="B993">
        <v>198</v>
      </c>
      <c r="C993" s="7">
        <f t="array" ref="C993:F997">LINEST('single component linest'!$S$3:INDEX('single component linest'!$S$3:$S$204,'two component linest'!B993+1),'single component linest'!$R$3:INDEX('single component linest'!$R$3:$R$204,'two component linest'!B993+1)^{1,2,3}, TRUE, TRUE)</f>
        <v>-1.7779606030196606E-3</v>
      </c>
      <c r="D993" s="7">
        <v>5.1961110562747529E-3</v>
      </c>
      <c r="E993" s="7">
        <v>1.895331539476282</v>
      </c>
      <c r="F993" s="7">
        <v>-1.6355481924932456</v>
      </c>
      <c r="H993" s="7">
        <f t="array" ref="H993:K997">LINEST(INDEX('single component linest'!$S$3:$S$203,'two component linest'!B993):'single component linest'!$S$203,(INDEX('single component linest'!$R$3:$R$203,'two component linest'!B993):'single component linest'!$R$203)^{1,2,3}, TRUE, TRUE)</f>
        <v>7.4735585428891804E-4</v>
      </c>
      <c r="I993" s="7">
        <v>-5.0211524394099594E-2</v>
      </c>
      <c r="J993" s="7">
        <v>2.1712210894134056</v>
      </c>
      <c r="K993" s="7">
        <v>-1.4142435170621672</v>
      </c>
    </row>
    <row r="994" spans="2:11" x14ac:dyDescent="0.35">
      <c r="C994" s="7">
        <v>2.8262801127584776E-4</v>
      </c>
      <c r="D994" s="7">
        <v>6.7849116932583112E-3</v>
      </c>
      <c r="E994" s="7">
        <v>4.9151957707985562E-2</v>
      </c>
      <c r="F994" s="7">
        <v>0.10726371340312749</v>
      </c>
      <c r="H994" s="7">
        <v>0</v>
      </c>
      <c r="I994" s="7">
        <v>0</v>
      </c>
      <c r="J994" s="7">
        <v>0</v>
      </c>
      <c r="K994" s="7">
        <v>0</v>
      </c>
    </row>
    <row r="995" spans="2:11" x14ac:dyDescent="0.35">
      <c r="C995" s="7">
        <v>0.99892630469742494</v>
      </c>
      <c r="D995" s="7">
        <v>0.17425166997446978</v>
      </c>
      <c r="E995" s="7" t="e">
        <v>#N/A</v>
      </c>
      <c r="F995" s="7" t="e">
        <v>#N/A</v>
      </c>
      <c r="H995" s="7">
        <v>1</v>
      </c>
      <c r="I995" s="7">
        <v>0</v>
      </c>
      <c r="J995" s="7" t="e">
        <v>#N/A</v>
      </c>
      <c r="K995" s="7" t="e">
        <v>#N/A</v>
      </c>
    </row>
    <row r="996" spans="2:11" x14ac:dyDescent="0.35">
      <c r="C996" s="7">
        <v>60473.590272411813</v>
      </c>
      <c r="D996" s="7">
        <v>195</v>
      </c>
      <c r="E996" s="7" t="e">
        <v>#N/A</v>
      </c>
      <c r="F996" s="7" t="e">
        <v>#N/A</v>
      </c>
      <c r="H996" s="7" t="e">
        <v>#NUM!</v>
      </c>
      <c r="I996" s="7">
        <v>0</v>
      </c>
      <c r="J996" s="7" t="e">
        <v>#N/A</v>
      </c>
      <c r="K996" s="7" t="e">
        <v>#N/A</v>
      </c>
    </row>
    <row r="997" spans="2:11" x14ac:dyDescent="0.35">
      <c r="C997" s="7">
        <v>5508.5957879952039</v>
      </c>
      <c r="D997" s="7">
        <v>5.9209106753338485</v>
      </c>
      <c r="E997" s="7" t="e">
        <v>#N/A</v>
      </c>
      <c r="F997" s="7" t="e">
        <v>#N/A</v>
      </c>
      <c r="H997" s="7">
        <v>9.0895686824805366E-3</v>
      </c>
      <c r="I997" s="7">
        <v>0</v>
      </c>
      <c r="J997" s="7" t="e">
        <v>#N/A</v>
      </c>
      <c r="K997" s="7" t="e">
        <v>#N/A</v>
      </c>
    </row>
    <row r="998" spans="2:11" x14ac:dyDescent="0.35">
      <c r="B998">
        <v>199</v>
      </c>
      <c r="C998" s="7">
        <f t="array" ref="C998:F1002">LINEST('single component linest'!$S$3:INDEX('single component linest'!$S$3:$S$204,'two component linest'!B998+1),'single component linest'!$R$3:INDEX('single component linest'!$R$3:$R$204,'two component linest'!B998+1)^{1,2,3}, TRUE, TRUE)</f>
        <v>-1.7394290365613154E-3</v>
      </c>
      <c r="D998" s="7">
        <v>4.4045000425228381E-3</v>
      </c>
      <c r="E998" s="7">
        <v>1.8998804670344396</v>
      </c>
      <c r="F998" s="7">
        <v>-1.6419451902417321</v>
      </c>
      <c r="H998" s="7">
        <f t="array" ref="H998:K1002">LINEST(INDEX('single component linest'!$S$3:$S$203,'two component linest'!B998):'single component linest'!$S$203,(INDEX('single component linest'!$R$3:$R$203,'two component linest'!B998):'single component linest'!$R$203)^{1,2,3}, TRUE, TRUE)</f>
        <v>-2.8895533526097509E-3</v>
      </c>
      <c r="I998" s="7">
        <v>0.10370290560566763</v>
      </c>
      <c r="J998" s="7">
        <v>0</v>
      </c>
      <c r="K998" s="7">
        <v>8.795306249604991</v>
      </c>
    </row>
    <row r="999" spans="2:11" x14ac:dyDescent="0.35">
      <c r="C999" s="7">
        <v>2.7990092012744952E-4</v>
      </c>
      <c r="D999" s="7">
        <v>6.7369073175352866E-3</v>
      </c>
      <c r="E999" s="7">
        <v>4.8932231275610104E-2</v>
      </c>
      <c r="F999" s="7">
        <v>0.10706074310056936</v>
      </c>
      <c r="H999" s="7">
        <v>0</v>
      </c>
      <c r="I999" s="7">
        <v>0</v>
      </c>
      <c r="J999" s="7">
        <v>0</v>
      </c>
      <c r="K999" s="7">
        <v>0</v>
      </c>
    </row>
    <row r="1000" spans="2:11" x14ac:dyDescent="0.35">
      <c r="C1000" s="7">
        <v>0.99892953307761756</v>
      </c>
      <c r="D1000" s="7">
        <v>0.17424025695092243</v>
      </c>
      <c r="E1000" s="7" t="e">
        <v>#N/A</v>
      </c>
      <c r="F1000" s="7" t="e">
        <v>#N/A</v>
      </c>
      <c r="H1000" s="7">
        <v>1</v>
      </c>
      <c r="I1000" s="7">
        <v>0</v>
      </c>
      <c r="J1000" s="7" t="e">
        <v>#N/A</v>
      </c>
      <c r="K1000" s="7" t="e">
        <v>#N/A</v>
      </c>
    </row>
    <row r="1001" spans="2:11" x14ac:dyDescent="0.35">
      <c r="C1001" s="7">
        <v>60967.223551214585</v>
      </c>
      <c r="D1001" s="7">
        <v>196</v>
      </c>
      <c r="E1001" s="7" t="e">
        <v>#N/A</v>
      </c>
      <c r="F1001" s="7" t="e">
        <v>#N/A</v>
      </c>
      <c r="H1001" s="7" t="e">
        <v>#NUM!</v>
      </c>
      <c r="I1001" s="7">
        <v>0</v>
      </c>
      <c r="J1001" s="7" t="e">
        <v>#N/A</v>
      </c>
      <c r="K1001" s="7" t="e">
        <v>#N/A</v>
      </c>
    </row>
    <row r="1002" spans="2:11" x14ac:dyDescent="0.35">
      <c r="C1002" s="7">
        <v>5552.8338408194968</v>
      </c>
      <c r="D1002" s="7">
        <v>5.9504947598953999</v>
      </c>
      <c r="E1002" s="7" t="e">
        <v>#N/A</v>
      </c>
      <c r="F1002" s="7" t="e">
        <v>#N/A</v>
      </c>
      <c r="H1002" s="7">
        <v>3.6226635638397916E-3</v>
      </c>
      <c r="I1002" s="7">
        <v>0</v>
      </c>
      <c r="J1002" s="7" t="e">
        <v>#N/A</v>
      </c>
      <c r="K1002" s="7" t="e">
        <v>#N/A</v>
      </c>
    </row>
    <row r="1003" spans="2:11" x14ac:dyDescent="0.35">
      <c r="B1003">
        <v>200</v>
      </c>
      <c r="C1003" s="7">
        <f t="array" ref="C1003:F1007">LINEST('single component linest'!$S$3:INDEX('single component linest'!$S$3:$S$204,'two component linest'!B1003+1),'single component linest'!$R$3:INDEX('single component linest'!$R$3:$R$204,'two component linest'!B1003+1)^{1,2,3}, TRUE, TRUE)</f>
        <v>-1.7015123534783142E-3</v>
      </c>
      <c r="D1003" s="7">
        <v>3.6234565293891598E-3</v>
      </c>
      <c r="E1003" s="7">
        <v>1.9043810672627093</v>
      </c>
      <c r="F1003" s="7">
        <v>-1.6482938076233522</v>
      </c>
      <c r="H1003" s="7">
        <f t="array" ref="H1003:K1007">LINEST(INDEX('single component linest'!$S$3:$S$203,'two component linest'!B1003):'single component linest'!$S$203,(INDEX('single component linest'!$R$3:$R$203,'two component linest'!B1003):'single component linest'!$R$203)^{1,2,3}, TRUE, TRUE)</f>
        <v>2.0051720145231838E-3</v>
      </c>
      <c r="I1003" s="7">
        <v>0</v>
      </c>
      <c r="J1003" s="7">
        <v>0</v>
      </c>
      <c r="K1003" s="7">
        <v>15.69151337415647</v>
      </c>
    </row>
    <row r="1004" spans="2:11" x14ac:dyDescent="0.35">
      <c r="C1004" s="7">
        <v>2.7720769714800124E-4</v>
      </c>
      <c r="D1004" s="7">
        <v>6.6893354323535265E-3</v>
      </c>
      <c r="E1004" s="7">
        <v>4.8713498602644803E-2</v>
      </c>
      <c r="F1004" s="7">
        <v>0.10685675933693489</v>
      </c>
      <c r="H1004" s="7">
        <v>0</v>
      </c>
      <c r="I1004" s="7">
        <v>0</v>
      </c>
      <c r="J1004" s="7">
        <v>0</v>
      </c>
      <c r="K1004" s="7">
        <v>0</v>
      </c>
    </row>
    <row r="1005" spans="2:11" x14ac:dyDescent="0.35">
      <c r="C1005" s="7">
        <v>0.99893277641255251</v>
      </c>
      <c r="D1005" s="7">
        <v>0.17422547774765723</v>
      </c>
      <c r="E1005" s="7" t="e">
        <v>#N/A</v>
      </c>
      <c r="F1005" s="7" t="e">
        <v>#N/A</v>
      </c>
      <c r="H1005" s="7">
        <v>1</v>
      </c>
      <c r="I1005" s="7">
        <v>0</v>
      </c>
      <c r="J1005" s="7" t="e">
        <v>#N/A</v>
      </c>
      <c r="K1005" s="7" t="e">
        <v>#N/A</v>
      </c>
    </row>
    <row r="1006" spans="2:11" x14ac:dyDescent="0.35">
      <c r="C1006" s="7">
        <v>61464.70751080395</v>
      </c>
      <c r="D1006" s="7">
        <v>197</v>
      </c>
      <c r="E1006" s="7" t="e">
        <v>#N/A</v>
      </c>
      <c r="F1006" s="7" t="e">
        <v>#N/A</v>
      </c>
      <c r="H1006" s="7" t="e">
        <v>#NUM!</v>
      </c>
      <c r="I1006" s="7">
        <v>0</v>
      </c>
      <c r="J1006" s="7" t="e">
        <v>#N/A</v>
      </c>
      <c r="K1006" s="7" t="e">
        <v>#N/A</v>
      </c>
    </row>
    <row r="1007" spans="2:11" x14ac:dyDescent="0.35">
      <c r="C1007" s="7">
        <v>5597.1945448856623</v>
      </c>
      <c r="D1007" s="7">
        <v>5.9798398679906821</v>
      </c>
      <c r="E1007" s="7" t="e">
        <v>#N/A</v>
      </c>
      <c r="F1007" s="7" t="e">
        <v>#N/A</v>
      </c>
      <c r="H1007" s="7">
        <v>9.0239870732279159E-4</v>
      </c>
      <c r="I1007" s="7">
        <v>0</v>
      </c>
      <c r="J1007" s="7" t="e">
        <v>#N/A</v>
      </c>
      <c r="K1007" s="7" t="e">
        <v>#N/A</v>
      </c>
    </row>
    <row r="1008" spans="2:11" x14ac:dyDescent="0.35">
      <c r="C1008" s="7"/>
      <c r="D1008" s="7"/>
      <c r="E1008" s="7"/>
      <c r="F1008" s="7"/>
      <c r="H1008" s="7"/>
      <c r="I1008" s="7"/>
      <c r="J1008" s="7"/>
      <c r="K1008" s="7"/>
    </row>
    <row r="1009" spans="3:11" x14ac:dyDescent="0.35">
      <c r="C1009" s="7"/>
      <c r="D1009" s="7"/>
      <c r="E1009" s="7"/>
      <c r="F1009" s="7"/>
      <c r="H1009" s="7"/>
      <c r="I1009" s="7"/>
      <c r="J1009" s="7"/>
      <c r="K1009" s="7"/>
    </row>
    <row r="1010" spans="3:11" x14ac:dyDescent="0.35">
      <c r="C1010" s="7"/>
      <c r="D1010" s="7"/>
      <c r="E1010" s="7"/>
      <c r="F1010" s="7"/>
      <c r="H1010" s="7"/>
      <c r="I1010" s="7"/>
      <c r="J1010" s="7"/>
      <c r="K1010" s="7"/>
    </row>
    <row r="1011" spans="3:11" x14ac:dyDescent="0.35">
      <c r="C1011" s="7"/>
      <c r="D1011" s="7"/>
      <c r="E1011" s="7"/>
      <c r="F1011" s="7"/>
      <c r="H1011" s="7"/>
      <c r="I1011" s="7"/>
      <c r="J1011" s="7"/>
      <c r="K1011" s="7"/>
    </row>
    <row r="1012" spans="3:11" x14ac:dyDescent="0.35">
      <c r="C1012" s="7"/>
      <c r="D1012" s="7"/>
      <c r="E1012" s="7"/>
      <c r="F1012" s="7"/>
      <c r="H1012" s="7"/>
      <c r="I1012" s="7"/>
      <c r="J1012" s="7"/>
      <c r="K1012" s="7"/>
    </row>
    <row r="1013" spans="3:11" x14ac:dyDescent="0.35">
      <c r="C1013" s="7"/>
      <c r="D1013" s="7"/>
      <c r="E1013" s="7"/>
      <c r="F1013" s="7"/>
      <c r="H1013" s="7"/>
      <c r="I1013" s="7"/>
      <c r="J1013" s="7"/>
      <c r="K1013" s="7"/>
    </row>
    <row r="1014" spans="3:11" x14ac:dyDescent="0.35">
      <c r="C1014" s="7"/>
      <c r="D1014" s="7"/>
      <c r="E1014" s="7"/>
      <c r="F1014" s="7"/>
      <c r="H1014" s="7"/>
      <c r="I1014" s="7"/>
      <c r="J1014" s="7"/>
      <c r="K1014" s="7"/>
    </row>
    <row r="1015" spans="3:11" x14ac:dyDescent="0.35">
      <c r="C1015" s="7"/>
      <c r="D1015" s="7"/>
      <c r="E1015" s="7"/>
      <c r="F1015" s="7"/>
      <c r="H1015" s="7"/>
      <c r="I1015" s="7"/>
      <c r="J1015" s="7"/>
      <c r="K1015" s="7"/>
    </row>
    <row r="1016" spans="3:11" x14ac:dyDescent="0.35">
      <c r="C1016" s="7"/>
      <c r="D1016" s="7"/>
      <c r="E1016" s="7"/>
      <c r="F1016" s="7"/>
      <c r="H1016" s="7"/>
      <c r="I1016" s="7"/>
      <c r="J1016" s="7"/>
      <c r="K1016" s="7"/>
    </row>
    <row r="1017" spans="3:11" x14ac:dyDescent="0.35">
      <c r="C1017" s="7"/>
      <c r="D1017" s="7"/>
      <c r="E1017" s="7"/>
      <c r="F1017" s="7"/>
      <c r="H1017" s="7"/>
      <c r="I1017" s="7"/>
      <c r="J1017" s="7"/>
      <c r="K1017" s="7"/>
    </row>
    <row r="1018" spans="3:11" x14ac:dyDescent="0.35">
      <c r="C1018" s="7"/>
      <c r="D1018" s="7"/>
      <c r="E1018" s="7"/>
      <c r="F1018" s="7"/>
      <c r="H1018" s="7"/>
      <c r="I1018" s="7"/>
      <c r="J1018" s="7"/>
      <c r="K1018" s="7"/>
    </row>
    <row r="1019" spans="3:11" x14ac:dyDescent="0.35">
      <c r="C1019" s="7"/>
      <c r="D1019" s="7"/>
      <c r="E1019" s="7"/>
      <c r="F1019" s="7"/>
      <c r="H1019" s="7"/>
      <c r="I1019" s="7"/>
      <c r="J1019" s="7"/>
      <c r="K1019" s="7"/>
    </row>
    <row r="1020" spans="3:11" x14ac:dyDescent="0.35">
      <c r="C1020" s="7"/>
      <c r="D1020" s="7"/>
      <c r="E1020" s="7"/>
      <c r="F1020" s="7"/>
      <c r="H1020" s="7"/>
      <c r="I1020" s="7"/>
      <c r="J1020" s="7"/>
      <c r="K1020" s="7"/>
    </row>
    <row r="1021" spans="3:11" x14ac:dyDescent="0.35">
      <c r="C1021" s="7"/>
      <c r="D1021" s="7"/>
      <c r="E1021" s="7"/>
      <c r="F1021" s="7"/>
      <c r="H1021" s="7"/>
      <c r="I1021" s="7"/>
      <c r="J1021" s="7"/>
      <c r="K1021" s="7"/>
    </row>
    <row r="1022" spans="3:11" x14ac:dyDescent="0.35">
      <c r="C1022" s="7"/>
      <c r="D1022" s="7"/>
      <c r="E1022" s="7"/>
      <c r="F1022" s="7"/>
      <c r="H1022" s="7"/>
      <c r="I1022" s="7"/>
      <c r="J1022" s="7"/>
      <c r="K1022" s="7"/>
    </row>
    <row r="1023" spans="3:11" x14ac:dyDescent="0.35">
      <c r="C1023" s="7"/>
      <c r="D1023" s="7"/>
      <c r="E1023" s="7"/>
      <c r="F1023" s="7"/>
      <c r="H1023" s="7"/>
      <c r="I1023" s="7"/>
      <c r="J1023" s="7"/>
      <c r="K1023" s="7"/>
    </row>
    <row r="1024" spans="3:11" x14ac:dyDescent="0.35">
      <c r="C1024" s="7"/>
      <c r="D1024" s="7"/>
      <c r="E1024" s="7"/>
      <c r="F1024" s="7"/>
      <c r="H1024" s="7"/>
      <c r="I1024" s="7"/>
      <c r="J1024" s="7"/>
      <c r="K1024" s="7"/>
    </row>
    <row r="1025" spans="3:11" x14ac:dyDescent="0.35">
      <c r="C1025" s="7"/>
      <c r="D1025" s="7"/>
      <c r="E1025" s="7"/>
      <c r="F1025" s="7"/>
      <c r="H1025" s="7"/>
      <c r="I1025" s="7"/>
      <c r="J1025" s="7"/>
      <c r="K1025" s="7"/>
    </row>
    <row r="1026" spans="3:11" x14ac:dyDescent="0.35">
      <c r="C1026" s="7"/>
      <c r="D1026" s="7"/>
      <c r="E1026" s="7"/>
      <c r="F1026" s="7"/>
      <c r="H1026" s="7"/>
      <c r="I1026" s="7"/>
      <c r="J1026" s="7"/>
      <c r="K1026" s="7"/>
    </row>
    <row r="1027" spans="3:11" x14ac:dyDescent="0.35">
      <c r="C1027" s="7"/>
      <c r="D1027" s="7"/>
      <c r="E1027" s="7"/>
      <c r="F1027" s="7"/>
      <c r="H1027" s="7"/>
      <c r="I1027" s="7"/>
      <c r="J1027" s="7"/>
      <c r="K1027" s="7"/>
    </row>
    <row r="1028" spans="3:11" x14ac:dyDescent="0.35">
      <c r="C1028" s="7"/>
      <c r="D1028" s="7"/>
      <c r="E1028" s="7"/>
      <c r="F1028" s="7"/>
      <c r="H1028" s="7"/>
      <c r="I1028" s="7"/>
      <c r="J1028" s="7"/>
      <c r="K1028" s="7"/>
    </row>
    <row r="1029" spans="3:11" x14ac:dyDescent="0.35">
      <c r="C1029" s="7"/>
      <c r="D1029" s="7"/>
      <c r="E1029" s="7"/>
      <c r="F1029" s="7"/>
      <c r="H1029" s="7"/>
      <c r="I1029" s="7"/>
      <c r="J1029" s="7"/>
      <c r="K1029" s="7"/>
    </row>
    <row r="1030" spans="3:11" x14ac:dyDescent="0.35">
      <c r="C1030" s="7"/>
      <c r="D1030" s="7"/>
      <c r="E1030" s="7"/>
      <c r="F1030" s="7"/>
      <c r="H1030" s="7"/>
      <c r="I1030" s="7"/>
      <c r="J1030" s="7"/>
      <c r="K1030" s="7"/>
    </row>
    <row r="1031" spans="3:11" x14ac:dyDescent="0.35">
      <c r="C1031" s="7"/>
      <c r="D1031" s="7"/>
      <c r="E1031" s="7"/>
      <c r="F1031" s="7"/>
      <c r="H1031" s="7"/>
      <c r="I1031" s="7"/>
      <c r="J1031" s="7"/>
      <c r="K1031" s="7"/>
    </row>
    <row r="1032" spans="3:11" x14ac:dyDescent="0.35">
      <c r="C1032" s="7"/>
      <c r="D1032" s="7"/>
      <c r="E1032" s="7"/>
      <c r="F1032" s="7"/>
      <c r="H1032" s="7"/>
      <c r="I1032" s="7"/>
      <c r="J1032" s="7"/>
      <c r="K1032" s="7"/>
    </row>
    <row r="1033" spans="3:11" x14ac:dyDescent="0.35">
      <c r="C1033" s="7"/>
      <c r="D1033" s="7"/>
      <c r="E1033" s="7"/>
      <c r="F1033" s="7"/>
      <c r="H1033" s="7"/>
      <c r="I1033" s="7"/>
      <c r="J1033" s="7"/>
      <c r="K1033" s="7"/>
    </row>
    <row r="1034" spans="3:11" x14ac:dyDescent="0.35">
      <c r="C1034" s="7"/>
      <c r="D1034" s="7"/>
      <c r="E1034" s="7"/>
      <c r="F1034" s="7"/>
      <c r="H1034" s="7"/>
      <c r="I1034" s="7"/>
      <c r="J1034" s="7"/>
      <c r="K1034" s="7"/>
    </row>
    <row r="1035" spans="3:11" x14ac:dyDescent="0.35">
      <c r="C1035" s="7"/>
      <c r="D1035" s="7"/>
      <c r="E1035" s="7"/>
      <c r="F1035" s="7"/>
      <c r="H1035" s="7"/>
      <c r="I1035" s="7"/>
      <c r="J1035" s="7"/>
      <c r="K1035" s="7"/>
    </row>
    <row r="1036" spans="3:11" x14ac:dyDescent="0.35">
      <c r="C1036" s="7"/>
      <c r="D1036" s="7"/>
      <c r="E1036" s="7"/>
      <c r="F1036" s="7"/>
      <c r="H1036" s="7"/>
      <c r="I1036" s="7"/>
      <c r="J1036" s="7"/>
      <c r="K1036" s="7"/>
    </row>
    <row r="1037" spans="3:11" x14ac:dyDescent="0.35">
      <c r="C1037" s="7"/>
      <c r="D1037" s="7"/>
      <c r="E1037" s="7"/>
      <c r="F1037" s="7"/>
      <c r="H1037" s="7"/>
      <c r="I1037" s="7"/>
      <c r="J1037" s="7"/>
      <c r="K1037" s="7"/>
    </row>
    <row r="1038" spans="3:11" x14ac:dyDescent="0.35">
      <c r="C1038" s="7"/>
      <c r="D1038" s="7"/>
      <c r="E1038" s="7"/>
      <c r="F1038" s="7"/>
      <c r="H1038" s="7"/>
      <c r="I1038" s="7"/>
      <c r="J1038" s="7"/>
      <c r="K1038" s="7"/>
    </row>
    <row r="1039" spans="3:11" x14ac:dyDescent="0.35">
      <c r="C1039" s="7"/>
      <c r="D1039" s="7"/>
      <c r="E1039" s="7"/>
      <c r="F1039" s="7"/>
      <c r="H1039" s="7"/>
      <c r="I1039" s="7"/>
      <c r="J1039" s="7"/>
      <c r="K1039" s="7"/>
    </row>
    <row r="1040" spans="3:11" x14ac:dyDescent="0.35">
      <c r="C1040" s="7"/>
      <c r="D1040" s="7"/>
      <c r="E1040" s="7"/>
      <c r="F1040" s="7"/>
      <c r="H1040" s="7"/>
      <c r="I1040" s="7"/>
      <c r="J1040" s="7"/>
      <c r="K1040" s="7"/>
    </row>
    <row r="1041" spans="3:11" x14ac:dyDescent="0.35">
      <c r="C1041" s="7"/>
      <c r="D1041" s="7"/>
      <c r="E1041" s="7"/>
      <c r="F1041" s="7"/>
      <c r="H1041" s="7"/>
      <c r="I1041" s="7"/>
      <c r="J1041" s="7"/>
      <c r="K1041" s="7"/>
    </row>
    <row r="1042" spans="3:11" x14ac:dyDescent="0.35">
      <c r="C1042" s="7"/>
      <c r="D1042" s="7"/>
      <c r="E1042" s="7"/>
      <c r="F1042" s="7"/>
      <c r="H1042" s="7"/>
      <c r="I1042" s="7"/>
      <c r="J1042" s="7"/>
      <c r="K1042" s="7"/>
    </row>
    <row r="1043" spans="3:11" x14ac:dyDescent="0.35">
      <c r="C1043" s="7"/>
      <c r="D1043" s="7"/>
      <c r="E1043" s="7"/>
      <c r="F1043" s="7"/>
      <c r="H1043" s="7"/>
      <c r="I1043" s="7"/>
      <c r="J1043" s="7"/>
      <c r="K1043" s="7"/>
    </row>
    <row r="1044" spans="3:11" x14ac:dyDescent="0.35">
      <c r="C1044" s="7"/>
      <c r="D1044" s="7"/>
      <c r="E1044" s="7"/>
      <c r="F1044" s="7"/>
      <c r="H1044" s="7"/>
      <c r="I1044" s="7"/>
      <c r="J1044" s="7"/>
      <c r="K1044" s="7"/>
    </row>
    <row r="1045" spans="3:11" x14ac:dyDescent="0.35">
      <c r="C1045" s="7"/>
      <c r="D1045" s="7"/>
      <c r="E1045" s="7"/>
      <c r="F1045" s="7"/>
      <c r="H1045" s="7"/>
      <c r="I1045" s="7"/>
      <c r="J1045" s="7"/>
      <c r="K1045" s="7"/>
    </row>
    <row r="1046" spans="3:11" x14ac:dyDescent="0.35">
      <c r="C1046" s="7"/>
      <c r="D1046" s="7"/>
      <c r="E1046" s="7"/>
      <c r="F1046" s="7"/>
      <c r="H1046" s="7"/>
      <c r="I1046" s="7"/>
      <c r="J1046" s="7"/>
      <c r="K1046" s="7"/>
    </row>
    <row r="1047" spans="3:11" x14ac:dyDescent="0.35">
      <c r="C1047" s="7"/>
      <c r="D1047" s="7"/>
      <c r="E1047" s="7"/>
      <c r="F1047" s="7"/>
      <c r="H1047" s="7"/>
      <c r="I1047" s="7"/>
      <c r="J1047" s="7"/>
      <c r="K1047" s="7"/>
    </row>
    <row r="1048" spans="3:11" x14ac:dyDescent="0.35">
      <c r="C1048" s="7"/>
      <c r="D1048" s="7"/>
      <c r="E1048" s="7"/>
      <c r="F1048" s="7"/>
      <c r="H1048" s="7"/>
      <c r="I1048" s="7"/>
      <c r="J1048" s="7"/>
      <c r="K1048" s="7"/>
    </row>
    <row r="1049" spans="3:11" x14ac:dyDescent="0.35">
      <c r="C1049" s="7"/>
      <c r="D1049" s="7"/>
      <c r="E1049" s="7"/>
      <c r="F1049" s="7"/>
      <c r="H1049" s="7"/>
      <c r="I1049" s="7"/>
      <c r="J1049" s="7"/>
      <c r="K1049" s="7"/>
    </row>
    <row r="1050" spans="3:11" x14ac:dyDescent="0.35">
      <c r="C1050" s="7"/>
      <c r="D1050" s="7"/>
      <c r="E1050" s="7"/>
      <c r="F1050" s="7"/>
      <c r="H1050" s="7"/>
      <c r="I1050" s="7"/>
      <c r="J1050" s="7"/>
      <c r="K1050" s="7"/>
    </row>
    <row r="1051" spans="3:11" x14ac:dyDescent="0.35">
      <c r="C1051" s="7"/>
      <c r="D1051" s="7"/>
      <c r="E1051" s="7"/>
      <c r="F1051" s="7"/>
      <c r="H1051" s="7"/>
      <c r="I1051" s="7"/>
      <c r="J1051" s="7"/>
      <c r="K1051" s="7"/>
    </row>
    <row r="1052" spans="3:11" x14ac:dyDescent="0.35">
      <c r="C1052" s="7"/>
      <c r="D1052" s="7"/>
      <c r="E1052" s="7"/>
      <c r="F1052" s="7"/>
      <c r="H1052" s="7"/>
      <c r="I1052" s="7"/>
      <c r="J1052" s="7"/>
      <c r="K1052" s="7"/>
    </row>
    <row r="1053" spans="3:11" x14ac:dyDescent="0.35">
      <c r="C1053" s="7"/>
      <c r="D1053" s="7"/>
      <c r="E1053" s="7"/>
      <c r="F1053" s="7"/>
      <c r="H1053" s="7"/>
      <c r="I1053" s="7"/>
      <c r="J1053" s="7"/>
      <c r="K1053" s="7"/>
    </row>
    <row r="1054" spans="3:11" x14ac:dyDescent="0.35">
      <c r="C1054" s="7"/>
      <c r="D1054" s="7"/>
      <c r="E1054" s="7"/>
      <c r="F1054" s="7"/>
      <c r="H1054" s="7"/>
      <c r="I1054" s="7"/>
      <c r="J1054" s="7"/>
      <c r="K1054" s="7"/>
    </row>
    <row r="1055" spans="3:11" x14ac:dyDescent="0.35">
      <c r="C1055" s="7"/>
      <c r="D1055" s="7"/>
      <c r="E1055" s="7"/>
      <c r="F1055" s="7"/>
      <c r="H1055" s="7"/>
      <c r="I1055" s="7"/>
      <c r="J1055" s="7"/>
      <c r="K1055" s="7"/>
    </row>
    <row r="1056" spans="3:11" x14ac:dyDescent="0.35">
      <c r="C1056" s="7"/>
      <c r="D1056" s="7"/>
      <c r="E1056" s="7"/>
      <c r="F1056" s="7"/>
      <c r="H1056" s="7"/>
      <c r="I1056" s="7"/>
      <c r="J1056" s="7"/>
      <c r="K1056" s="7"/>
    </row>
    <row r="1057" spans="3:11" x14ac:dyDescent="0.35">
      <c r="C1057" s="7"/>
      <c r="D1057" s="7"/>
      <c r="E1057" s="7"/>
      <c r="F1057" s="7"/>
      <c r="H1057" s="7"/>
      <c r="I1057" s="7"/>
      <c r="J1057" s="7"/>
      <c r="K1057" s="7"/>
    </row>
    <row r="1058" spans="3:11" x14ac:dyDescent="0.35">
      <c r="C1058" s="7"/>
      <c r="D1058" s="7"/>
      <c r="E1058" s="7"/>
      <c r="F1058" s="7"/>
      <c r="H1058" s="7"/>
      <c r="I1058" s="7"/>
      <c r="J1058" s="7"/>
      <c r="K1058" s="7"/>
    </row>
    <row r="1059" spans="3:11" x14ac:dyDescent="0.35">
      <c r="C1059" s="7"/>
      <c r="D1059" s="7"/>
      <c r="E1059" s="7"/>
      <c r="F1059" s="7"/>
      <c r="H1059" s="7"/>
      <c r="I1059" s="7"/>
      <c r="J1059" s="7"/>
      <c r="K1059" s="7"/>
    </row>
    <row r="1060" spans="3:11" x14ac:dyDescent="0.35">
      <c r="C1060" s="7"/>
      <c r="D1060" s="7"/>
      <c r="E1060" s="7"/>
      <c r="F1060" s="7"/>
      <c r="H1060" s="7"/>
      <c r="I1060" s="7"/>
      <c r="J1060" s="7"/>
      <c r="K1060" s="7"/>
    </row>
    <row r="1061" spans="3:11" x14ac:dyDescent="0.35">
      <c r="C1061" s="7"/>
      <c r="D1061" s="7"/>
      <c r="E1061" s="7"/>
      <c r="F1061" s="7"/>
      <c r="H1061" s="7"/>
      <c r="I1061" s="7"/>
      <c r="J1061" s="7"/>
      <c r="K1061" s="7"/>
    </row>
    <row r="1062" spans="3:11" x14ac:dyDescent="0.35">
      <c r="C1062" s="7"/>
      <c r="D1062" s="7"/>
      <c r="E1062" s="7"/>
      <c r="F1062" s="7"/>
      <c r="H1062" s="7"/>
      <c r="I1062" s="7"/>
      <c r="J1062" s="7"/>
      <c r="K1062" s="7"/>
    </row>
    <row r="1063" spans="3:11" x14ac:dyDescent="0.35">
      <c r="C1063" s="7"/>
      <c r="D1063" s="7"/>
      <c r="E1063" s="7"/>
      <c r="F1063" s="7"/>
      <c r="H1063" s="7"/>
      <c r="I1063" s="7"/>
      <c r="J1063" s="7"/>
      <c r="K1063" s="7"/>
    </row>
    <row r="1064" spans="3:11" x14ac:dyDescent="0.35">
      <c r="C1064" s="7"/>
      <c r="D1064" s="7"/>
      <c r="E1064" s="7"/>
      <c r="F1064" s="7"/>
      <c r="H1064" s="7"/>
      <c r="I1064" s="7"/>
      <c r="J1064" s="7"/>
      <c r="K1064" s="7"/>
    </row>
    <row r="1065" spans="3:11" x14ac:dyDescent="0.35">
      <c r="C1065" s="7"/>
      <c r="D1065" s="7"/>
      <c r="E1065" s="7"/>
      <c r="F1065" s="7"/>
      <c r="H1065" s="7"/>
      <c r="I1065" s="7"/>
      <c r="J1065" s="7"/>
      <c r="K1065" s="7"/>
    </row>
    <row r="1066" spans="3:11" x14ac:dyDescent="0.35">
      <c r="C1066" s="7"/>
      <c r="D1066" s="7"/>
      <c r="E1066" s="7"/>
      <c r="F1066" s="7"/>
      <c r="H1066" s="7"/>
      <c r="I1066" s="7"/>
      <c r="J1066" s="7"/>
      <c r="K1066" s="7"/>
    </row>
    <row r="1067" spans="3:11" x14ac:dyDescent="0.35">
      <c r="C1067" s="7"/>
      <c r="D1067" s="7"/>
      <c r="E1067" s="7"/>
      <c r="F1067" s="7"/>
      <c r="H1067" s="7"/>
      <c r="I1067" s="7"/>
      <c r="J1067" s="7"/>
      <c r="K1067" s="7"/>
    </row>
    <row r="1068" spans="3:11" x14ac:dyDescent="0.35">
      <c r="C1068" s="7"/>
      <c r="D1068" s="7"/>
      <c r="E1068" s="7"/>
      <c r="F1068" s="7"/>
      <c r="H1068" s="7"/>
      <c r="I1068" s="7"/>
      <c r="J1068" s="7"/>
      <c r="K1068" s="7"/>
    </row>
    <row r="1069" spans="3:11" x14ac:dyDescent="0.35">
      <c r="C1069" s="7"/>
      <c r="D1069" s="7"/>
      <c r="E1069" s="7"/>
      <c r="F1069" s="7"/>
      <c r="H1069" s="7"/>
      <c r="I1069" s="7"/>
      <c r="J1069" s="7"/>
      <c r="K1069" s="7"/>
    </row>
    <row r="1070" spans="3:11" x14ac:dyDescent="0.35">
      <c r="C1070" s="7"/>
      <c r="D1070" s="7"/>
      <c r="E1070" s="7"/>
      <c r="F1070" s="7"/>
      <c r="H1070" s="7"/>
      <c r="I1070" s="7"/>
      <c r="J1070" s="7"/>
      <c r="K1070" s="7"/>
    </row>
    <row r="1071" spans="3:11" x14ac:dyDescent="0.35">
      <c r="C1071" s="7"/>
      <c r="D1071" s="7"/>
      <c r="E1071" s="7"/>
      <c r="F1071" s="7"/>
      <c r="H1071" s="7"/>
      <c r="I1071" s="7"/>
      <c r="J1071" s="7"/>
      <c r="K1071" s="7"/>
    </row>
    <row r="1072" spans="3:11" x14ac:dyDescent="0.35">
      <c r="C1072" s="7"/>
      <c r="D1072" s="7"/>
      <c r="E1072" s="7"/>
      <c r="F1072" s="7"/>
      <c r="H1072" s="7"/>
      <c r="I1072" s="7"/>
      <c r="J1072" s="7"/>
      <c r="K1072" s="7"/>
    </row>
    <row r="1073" spans="3:11" x14ac:dyDescent="0.35">
      <c r="C1073" s="7"/>
      <c r="D1073" s="7"/>
      <c r="E1073" s="7"/>
      <c r="F1073" s="7"/>
      <c r="H1073" s="7"/>
      <c r="I1073" s="7"/>
      <c r="J1073" s="7"/>
      <c r="K1073" s="7"/>
    </row>
    <row r="1074" spans="3:11" x14ac:dyDescent="0.35">
      <c r="C1074" s="7"/>
      <c r="D1074" s="7"/>
      <c r="E1074" s="7"/>
      <c r="F1074" s="7"/>
      <c r="H1074" s="7"/>
      <c r="I1074" s="7"/>
      <c r="J1074" s="7"/>
      <c r="K1074" s="7"/>
    </row>
    <row r="1075" spans="3:11" x14ac:dyDescent="0.35">
      <c r="C1075" s="7"/>
      <c r="D1075" s="7"/>
      <c r="E1075" s="7"/>
      <c r="F1075" s="7"/>
      <c r="H1075" s="7"/>
      <c r="I1075" s="7"/>
      <c r="J1075" s="7"/>
      <c r="K1075" s="7"/>
    </row>
    <row r="1076" spans="3:11" x14ac:dyDescent="0.35">
      <c r="C1076" s="7"/>
      <c r="D1076" s="7"/>
      <c r="E1076" s="7"/>
      <c r="F1076" s="7"/>
      <c r="H1076" s="7"/>
      <c r="I1076" s="7"/>
      <c r="J1076" s="7"/>
      <c r="K1076" s="7"/>
    </row>
    <row r="1077" spans="3:11" x14ac:dyDescent="0.35">
      <c r="C1077" s="7"/>
      <c r="D1077" s="7"/>
      <c r="E1077" s="7"/>
      <c r="F1077" s="7"/>
      <c r="H1077" s="7"/>
      <c r="I1077" s="7"/>
      <c r="J1077" s="7"/>
      <c r="K1077" s="7"/>
    </row>
    <row r="1078" spans="3:11" x14ac:dyDescent="0.35">
      <c r="C1078" s="7"/>
      <c r="D1078" s="7"/>
      <c r="E1078" s="7"/>
      <c r="F1078" s="7"/>
      <c r="H1078" s="7"/>
      <c r="I1078" s="7"/>
      <c r="J1078" s="7"/>
      <c r="K1078" s="7"/>
    </row>
    <row r="1079" spans="3:11" x14ac:dyDescent="0.35">
      <c r="C1079" s="7"/>
      <c r="D1079" s="7"/>
      <c r="E1079" s="7"/>
      <c r="F1079" s="7"/>
      <c r="H1079" s="7"/>
      <c r="I1079" s="7"/>
      <c r="J1079" s="7"/>
      <c r="K1079" s="7"/>
    </row>
    <row r="1080" spans="3:11" x14ac:dyDescent="0.35">
      <c r="C1080" s="7"/>
      <c r="D1080" s="7"/>
      <c r="E1080" s="7"/>
      <c r="F1080" s="7"/>
      <c r="H1080" s="7"/>
      <c r="I1080" s="7"/>
      <c r="J1080" s="7"/>
      <c r="K1080" s="7"/>
    </row>
    <row r="1081" spans="3:11" x14ac:dyDescent="0.35">
      <c r="C1081" s="7"/>
      <c r="D1081" s="7"/>
      <c r="E1081" s="7"/>
      <c r="F1081" s="7"/>
      <c r="H1081" s="7"/>
      <c r="I1081" s="7"/>
      <c r="J1081" s="7"/>
      <c r="K1081" s="7"/>
    </row>
    <row r="1082" spans="3:11" x14ac:dyDescent="0.35">
      <c r="C1082" s="7"/>
      <c r="D1082" s="7"/>
      <c r="E1082" s="7"/>
      <c r="F1082" s="7"/>
      <c r="H1082" s="7"/>
      <c r="I1082" s="7"/>
      <c r="J1082" s="7"/>
      <c r="K1082" s="7"/>
    </row>
    <row r="1083" spans="3:11" x14ac:dyDescent="0.35">
      <c r="C1083" s="7"/>
      <c r="D1083" s="7"/>
      <c r="E1083" s="7"/>
      <c r="F1083" s="7"/>
      <c r="H1083" s="7"/>
      <c r="I1083" s="7"/>
      <c r="J1083" s="7"/>
      <c r="K1083" s="7"/>
    </row>
    <row r="1084" spans="3:11" x14ac:dyDescent="0.35">
      <c r="C1084" s="7"/>
      <c r="D1084" s="7"/>
      <c r="E1084" s="7"/>
      <c r="F1084" s="7"/>
      <c r="H1084" s="7"/>
      <c r="I1084" s="7"/>
      <c r="J1084" s="7"/>
      <c r="K1084" s="7"/>
    </row>
    <row r="1085" spans="3:11" x14ac:dyDescent="0.35">
      <c r="C1085" s="7"/>
      <c r="D1085" s="7"/>
      <c r="E1085" s="7"/>
      <c r="F1085" s="7"/>
      <c r="H1085" s="7"/>
      <c r="I1085" s="7"/>
      <c r="J1085" s="7"/>
      <c r="K1085" s="7"/>
    </row>
    <row r="1086" spans="3:11" x14ac:dyDescent="0.35">
      <c r="C1086" s="7"/>
      <c r="D1086" s="7"/>
      <c r="E1086" s="7"/>
      <c r="F1086" s="7"/>
      <c r="H1086" s="7"/>
      <c r="I1086" s="7"/>
      <c r="J1086" s="7"/>
      <c r="K1086" s="7"/>
    </row>
    <row r="1087" spans="3:11" x14ac:dyDescent="0.35">
      <c r="C1087" s="7"/>
      <c r="D1087" s="7"/>
      <c r="E1087" s="7"/>
      <c r="F1087" s="7"/>
      <c r="H1087" s="7"/>
      <c r="I1087" s="7"/>
      <c r="J1087" s="7"/>
      <c r="K1087" s="7"/>
    </row>
    <row r="1088" spans="3:11" x14ac:dyDescent="0.35">
      <c r="C1088" s="7"/>
      <c r="D1088" s="7"/>
      <c r="E1088" s="7"/>
      <c r="F1088" s="7"/>
      <c r="H1088" s="7"/>
      <c r="I1088" s="7"/>
      <c r="J1088" s="7"/>
      <c r="K1088" s="7"/>
    </row>
    <row r="1089" spans="3:11" x14ac:dyDescent="0.35">
      <c r="C1089" s="7"/>
      <c r="D1089" s="7"/>
      <c r="E1089" s="7"/>
      <c r="F1089" s="7"/>
      <c r="H1089" s="7"/>
      <c r="I1089" s="7"/>
      <c r="J1089" s="7"/>
      <c r="K1089" s="7"/>
    </row>
    <row r="1090" spans="3:11" x14ac:dyDescent="0.35">
      <c r="C1090" s="7"/>
      <c r="D1090" s="7"/>
      <c r="E1090" s="7"/>
      <c r="F1090" s="7"/>
      <c r="H1090" s="7"/>
      <c r="I1090" s="7"/>
      <c r="J1090" s="7"/>
      <c r="K1090" s="7"/>
    </row>
    <row r="1091" spans="3:11" x14ac:dyDescent="0.35">
      <c r="C1091" s="7"/>
      <c r="D1091" s="7"/>
      <c r="E1091" s="7"/>
      <c r="F1091" s="7"/>
      <c r="H1091" s="7"/>
      <c r="I1091" s="7"/>
      <c r="J1091" s="7"/>
      <c r="K1091" s="7"/>
    </row>
    <row r="1092" spans="3:11" x14ac:dyDescent="0.35">
      <c r="C1092" s="7"/>
      <c r="D1092" s="7"/>
      <c r="E1092" s="7"/>
      <c r="F1092" s="7"/>
      <c r="H1092" s="7"/>
      <c r="I1092" s="7"/>
      <c r="J1092" s="7"/>
      <c r="K1092" s="7"/>
    </row>
    <row r="1093" spans="3:11" x14ac:dyDescent="0.35">
      <c r="C1093" s="7"/>
      <c r="D1093" s="7"/>
      <c r="E1093" s="7"/>
      <c r="F1093" s="7"/>
      <c r="H1093" s="7"/>
      <c r="I1093" s="7"/>
      <c r="J1093" s="7"/>
      <c r="K1093" s="7"/>
    </row>
    <row r="1094" spans="3:11" x14ac:dyDescent="0.35">
      <c r="C1094" s="7"/>
      <c r="D1094" s="7"/>
      <c r="E1094" s="7"/>
      <c r="F1094" s="7"/>
      <c r="H1094" s="7"/>
      <c r="I1094" s="7"/>
      <c r="J1094" s="7"/>
      <c r="K1094" s="7"/>
    </row>
    <row r="1095" spans="3:11" x14ac:dyDescent="0.35">
      <c r="C1095" s="7"/>
      <c r="D1095" s="7"/>
      <c r="E1095" s="7"/>
      <c r="F1095" s="7"/>
      <c r="H1095" s="7"/>
      <c r="I1095" s="7"/>
      <c r="J1095" s="7"/>
      <c r="K1095" s="7"/>
    </row>
    <row r="1096" spans="3:11" x14ac:dyDescent="0.35">
      <c r="C1096" s="7"/>
      <c r="D1096" s="7"/>
      <c r="E1096" s="7"/>
      <c r="F1096" s="7"/>
      <c r="H1096" s="7"/>
      <c r="I1096" s="7"/>
      <c r="J1096" s="7"/>
      <c r="K1096" s="7"/>
    </row>
    <row r="1097" spans="3:11" x14ac:dyDescent="0.35">
      <c r="C1097" s="7"/>
      <c r="D1097" s="7"/>
      <c r="E1097" s="7"/>
      <c r="F1097" s="7"/>
      <c r="H1097" s="7"/>
      <c r="I1097" s="7"/>
      <c r="J1097" s="7"/>
      <c r="K1097" s="7"/>
    </row>
    <row r="1098" spans="3:11" x14ac:dyDescent="0.35">
      <c r="C1098" s="7"/>
      <c r="D1098" s="7"/>
      <c r="E1098" s="7"/>
      <c r="F1098" s="7"/>
      <c r="H1098" s="7"/>
      <c r="I1098" s="7"/>
      <c r="J1098" s="7"/>
      <c r="K1098" s="7"/>
    </row>
    <row r="1099" spans="3:11" x14ac:dyDescent="0.35">
      <c r="C1099" s="7"/>
      <c r="D1099" s="7"/>
      <c r="E1099" s="7"/>
      <c r="F1099" s="7"/>
      <c r="H1099" s="7"/>
      <c r="I1099" s="7"/>
      <c r="J1099" s="7"/>
      <c r="K1099" s="7"/>
    </row>
    <row r="1100" spans="3:11" x14ac:dyDescent="0.35">
      <c r="C1100" s="7"/>
      <c r="D1100" s="7"/>
      <c r="E1100" s="7"/>
      <c r="F1100" s="7"/>
      <c r="H1100" s="7"/>
      <c r="I1100" s="7"/>
      <c r="J1100" s="7"/>
      <c r="K1100" s="7"/>
    </row>
    <row r="1101" spans="3:11" x14ac:dyDescent="0.35">
      <c r="C1101" s="7"/>
      <c r="D1101" s="7"/>
      <c r="E1101" s="7"/>
      <c r="F1101" s="7"/>
      <c r="H1101" s="7"/>
      <c r="I1101" s="7"/>
      <c r="J1101" s="7"/>
      <c r="K1101" s="7"/>
    </row>
    <row r="1102" spans="3:11" x14ac:dyDescent="0.35">
      <c r="C1102" s="7"/>
      <c r="D1102" s="7"/>
      <c r="E1102" s="7"/>
      <c r="F1102" s="7"/>
      <c r="H1102" s="7"/>
      <c r="I1102" s="7"/>
      <c r="J1102" s="7"/>
      <c r="K1102" s="7"/>
    </row>
    <row r="1103" spans="3:11" x14ac:dyDescent="0.35">
      <c r="C1103" s="7"/>
      <c r="D1103" s="7"/>
      <c r="E1103" s="7"/>
      <c r="F1103" s="7"/>
      <c r="H1103" s="7"/>
      <c r="I1103" s="7"/>
      <c r="J1103" s="7"/>
      <c r="K1103" s="7"/>
    </row>
    <row r="1104" spans="3:11" x14ac:dyDescent="0.35">
      <c r="C1104" s="7"/>
      <c r="D1104" s="7"/>
      <c r="E1104" s="7"/>
      <c r="F1104" s="7"/>
      <c r="H1104" s="7"/>
      <c r="I1104" s="7"/>
      <c r="J1104" s="7"/>
      <c r="K1104" s="7"/>
    </row>
    <row r="1105" spans="3:11" x14ac:dyDescent="0.35">
      <c r="C1105" s="7"/>
      <c r="D1105" s="7"/>
      <c r="E1105" s="7"/>
      <c r="F1105" s="7"/>
      <c r="H1105" s="7"/>
      <c r="I1105" s="7"/>
      <c r="J1105" s="7"/>
      <c r="K1105" s="7"/>
    </row>
    <row r="1106" spans="3:11" x14ac:dyDescent="0.35">
      <c r="C1106" s="7"/>
      <c r="D1106" s="7"/>
      <c r="E1106" s="7"/>
      <c r="F1106" s="7"/>
      <c r="H1106" s="7"/>
      <c r="I1106" s="7"/>
      <c r="J1106" s="7"/>
      <c r="K1106" s="7"/>
    </row>
    <row r="1107" spans="3:11" x14ac:dyDescent="0.35">
      <c r="C1107" s="7"/>
      <c r="D1107" s="7"/>
      <c r="E1107" s="7"/>
      <c r="F1107" s="7"/>
      <c r="H1107" s="7"/>
      <c r="I1107" s="7"/>
      <c r="J1107" s="7"/>
      <c r="K1107" s="7"/>
    </row>
    <row r="1108" spans="3:11" x14ac:dyDescent="0.35">
      <c r="C1108" s="7"/>
      <c r="D1108" s="7"/>
      <c r="E1108" s="7"/>
      <c r="F1108" s="7"/>
      <c r="H1108" s="7"/>
      <c r="I1108" s="7"/>
      <c r="J1108" s="7"/>
      <c r="K1108" s="7"/>
    </row>
    <row r="1109" spans="3:11" x14ac:dyDescent="0.35">
      <c r="C1109" s="7"/>
      <c r="D1109" s="7"/>
      <c r="E1109" s="7"/>
      <c r="F1109" s="7"/>
      <c r="H1109" s="7"/>
      <c r="I1109" s="7"/>
      <c r="J1109" s="7"/>
      <c r="K1109" s="7"/>
    </row>
    <row r="1110" spans="3:11" x14ac:dyDescent="0.35">
      <c r="C1110" s="7"/>
      <c r="D1110" s="7"/>
      <c r="E1110" s="7"/>
      <c r="F1110" s="7"/>
      <c r="H1110" s="7"/>
      <c r="I1110" s="7"/>
      <c r="J1110" s="7"/>
      <c r="K1110" s="7"/>
    </row>
    <row r="1111" spans="3:11" x14ac:dyDescent="0.35">
      <c r="C1111" s="7"/>
      <c r="D1111" s="7"/>
      <c r="E1111" s="7"/>
      <c r="F1111" s="7"/>
      <c r="H1111" s="7"/>
      <c r="I1111" s="7"/>
      <c r="J1111" s="7"/>
      <c r="K1111" s="7"/>
    </row>
    <row r="1112" spans="3:11" x14ac:dyDescent="0.35">
      <c r="C1112" s="7"/>
      <c r="D1112" s="7"/>
      <c r="E1112" s="7"/>
      <c r="F1112" s="7"/>
      <c r="H1112" s="7"/>
      <c r="I1112" s="7"/>
      <c r="J1112" s="7"/>
      <c r="K1112" s="7"/>
    </row>
    <row r="1113" spans="3:11" x14ac:dyDescent="0.35">
      <c r="C1113" s="7"/>
      <c r="D1113" s="7"/>
      <c r="E1113" s="7"/>
      <c r="F1113" s="7"/>
      <c r="H1113" s="7"/>
      <c r="I1113" s="7"/>
      <c r="J1113" s="7"/>
      <c r="K1113" s="7"/>
    </row>
    <row r="1114" spans="3:11" x14ac:dyDescent="0.35">
      <c r="C1114" s="7"/>
      <c r="D1114" s="7"/>
      <c r="E1114" s="7"/>
      <c r="F1114" s="7"/>
      <c r="H1114" s="7"/>
      <c r="I1114" s="7"/>
      <c r="J1114" s="7"/>
      <c r="K1114" s="7"/>
    </row>
    <row r="1115" spans="3:11" x14ac:dyDescent="0.35">
      <c r="C1115" s="7"/>
      <c r="D1115" s="7"/>
      <c r="E1115" s="7"/>
      <c r="F1115" s="7"/>
      <c r="H1115" s="7"/>
      <c r="I1115" s="7"/>
      <c r="J1115" s="7"/>
      <c r="K1115" s="7"/>
    </row>
    <row r="1116" spans="3:11" x14ac:dyDescent="0.35">
      <c r="C1116" s="7"/>
      <c r="D1116" s="7"/>
      <c r="E1116" s="7"/>
      <c r="F1116" s="7"/>
      <c r="H1116" s="7"/>
      <c r="I1116" s="7"/>
      <c r="J1116" s="7"/>
      <c r="K1116" s="7"/>
    </row>
    <row r="1117" spans="3:11" x14ac:dyDescent="0.35">
      <c r="C1117" s="7"/>
      <c r="D1117" s="7"/>
      <c r="E1117" s="7"/>
      <c r="F1117" s="7"/>
      <c r="H1117" s="7"/>
      <c r="I1117" s="7"/>
      <c r="J1117" s="7"/>
      <c r="K1117" s="7"/>
    </row>
    <row r="1118" spans="3:11" x14ac:dyDescent="0.35">
      <c r="C1118" s="7"/>
      <c r="D1118" s="7"/>
      <c r="E1118" s="7"/>
      <c r="F1118" s="7"/>
      <c r="H1118" s="7"/>
      <c r="I1118" s="7"/>
      <c r="J1118" s="7"/>
      <c r="K1118" s="7"/>
    </row>
    <row r="1119" spans="3:11" x14ac:dyDescent="0.35">
      <c r="C1119" s="7"/>
      <c r="D1119" s="7"/>
      <c r="E1119" s="7"/>
      <c r="F1119" s="7"/>
      <c r="H1119" s="7"/>
      <c r="I1119" s="7"/>
      <c r="J1119" s="7"/>
      <c r="K1119" s="7"/>
    </row>
    <row r="1120" spans="3:11" x14ac:dyDescent="0.35">
      <c r="C1120" s="7"/>
      <c r="D1120" s="7"/>
      <c r="E1120" s="7"/>
      <c r="F1120" s="7"/>
      <c r="H1120" s="7"/>
      <c r="I1120" s="7"/>
      <c r="J1120" s="7"/>
      <c r="K1120" s="7"/>
    </row>
    <row r="1121" spans="3:11" x14ac:dyDescent="0.35">
      <c r="C1121" s="7"/>
      <c r="D1121" s="7"/>
      <c r="E1121" s="7"/>
      <c r="F1121" s="7"/>
      <c r="H1121" s="7"/>
      <c r="I1121" s="7"/>
      <c r="J1121" s="7"/>
      <c r="K1121" s="7"/>
    </row>
    <row r="1122" spans="3:11" x14ac:dyDescent="0.35">
      <c r="C1122" s="7"/>
      <c r="D1122" s="7"/>
      <c r="E1122" s="7"/>
      <c r="F1122" s="7"/>
      <c r="H1122" s="7"/>
      <c r="I1122" s="7"/>
      <c r="J1122" s="7"/>
      <c r="K1122" s="7"/>
    </row>
    <row r="1123" spans="3:11" x14ac:dyDescent="0.35">
      <c r="C1123" s="7"/>
      <c r="D1123" s="7"/>
      <c r="E1123" s="7"/>
      <c r="F1123" s="7"/>
      <c r="H1123" s="7"/>
      <c r="I1123" s="7"/>
      <c r="J1123" s="7"/>
      <c r="K1123" s="7"/>
    </row>
    <row r="1124" spans="3:11" x14ac:dyDescent="0.35">
      <c r="C1124" s="7"/>
      <c r="D1124" s="7"/>
      <c r="E1124" s="7"/>
      <c r="F1124" s="7"/>
      <c r="H1124" s="7"/>
      <c r="I1124" s="7"/>
      <c r="J1124" s="7"/>
      <c r="K1124" s="7"/>
    </row>
    <row r="1125" spans="3:11" x14ac:dyDescent="0.35">
      <c r="C1125" s="7"/>
      <c r="D1125" s="7"/>
      <c r="E1125" s="7"/>
      <c r="F1125" s="7"/>
      <c r="H1125" s="7"/>
      <c r="I1125" s="7"/>
      <c r="J1125" s="7"/>
      <c r="K1125" s="7"/>
    </row>
    <row r="1126" spans="3:11" x14ac:dyDescent="0.35">
      <c r="C1126" s="7"/>
      <c r="D1126" s="7"/>
      <c r="E1126" s="7"/>
      <c r="F1126" s="7"/>
      <c r="H1126" s="7"/>
      <c r="I1126" s="7"/>
      <c r="J1126" s="7"/>
      <c r="K1126" s="7"/>
    </row>
    <row r="1127" spans="3:11" x14ac:dyDescent="0.35">
      <c r="C1127" s="7"/>
      <c r="D1127" s="7"/>
      <c r="E1127" s="7"/>
      <c r="F1127" s="7"/>
      <c r="H1127" s="7"/>
      <c r="I1127" s="7"/>
      <c r="J1127" s="7"/>
      <c r="K1127" s="7"/>
    </row>
    <row r="1128" spans="3:11" x14ac:dyDescent="0.35">
      <c r="C1128" s="7"/>
      <c r="D1128" s="7"/>
      <c r="E1128" s="7"/>
      <c r="F1128" s="7"/>
      <c r="H1128" s="7"/>
      <c r="I1128" s="7"/>
      <c r="J1128" s="7"/>
      <c r="K1128" s="7"/>
    </row>
    <row r="1129" spans="3:11" x14ac:dyDescent="0.35">
      <c r="C1129" s="7"/>
      <c r="D1129" s="7"/>
      <c r="E1129" s="7"/>
      <c r="F1129" s="7"/>
      <c r="H1129" s="7"/>
      <c r="I1129" s="7"/>
      <c r="J1129" s="7"/>
      <c r="K1129" s="7"/>
    </row>
    <row r="1130" spans="3:11" x14ac:dyDescent="0.35">
      <c r="C1130" s="7"/>
      <c r="D1130" s="7"/>
      <c r="E1130" s="7"/>
      <c r="F1130" s="7"/>
      <c r="H1130" s="7"/>
      <c r="I1130" s="7"/>
      <c r="J1130" s="7"/>
      <c r="K1130" s="7"/>
    </row>
    <row r="1131" spans="3:11" x14ac:dyDescent="0.35">
      <c r="C1131" s="7"/>
      <c r="D1131" s="7"/>
      <c r="E1131" s="7"/>
      <c r="F1131" s="7"/>
      <c r="H1131" s="7"/>
      <c r="I1131" s="7"/>
      <c r="J1131" s="7"/>
      <c r="K1131" s="7"/>
    </row>
    <row r="1132" spans="3:11" x14ac:dyDescent="0.35">
      <c r="C1132" s="7"/>
      <c r="D1132" s="7"/>
      <c r="E1132" s="7"/>
      <c r="F1132" s="7"/>
      <c r="H1132" s="7"/>
      <c r="I1132" s="7"/>
      <c r="J1132" s="7"/>
      <c r="K1132" s="7"/>
    </row>
    <row r="1133" spans="3:11" x14ac:dyDescent="0.35">
      <c r="C1133" s="7"/>
      <c r="D1133" s="7"/>
      <c r="E1133" s="7"/>
      <c r="F1133" s="7"/>
      <c r="H1133" s="7"/>
      <c r="I1133" s="7"/>
      <c r="J1133" s="7"/>
      <c r="K1133" s="7"/>
    </row>
    <row r="1134" spans="3:11" x14ac:dyDescent="0.35">
      <c r="C1134" s="7"/>
      <c r="D1134" s="7"/>
      <c r="E1134" s="7"/>
      <c r="F1134" s="7"/>
      <c r="H1134" s="7"/>
      <c r="I1134" s="7"/>
      <c r="J1134" s="7"/>
      <c r="K1134" s="7"/>
    </row>
    <row r="1135" spans="3:11" x14ac:dyDescent="0.35">
      <c r="C1135" s="7"/>
      <c r="D1135" s="7"/>
      <c r="E1135" s="7"/>
      <c r="F1135" s="7"/>
      <c r="H1135" s="7"/>
      <c r="I1135" s="7"/>
      <c r="J1135" s="7"/>
      <c r="K1135" s="7"/>
    </row>
    <row r="1136" spans="3:11" x14ac:dyDescent="0.35">
      <c r="C1136" s="7"/>
      <c r="D1136" s="7"/>
      <c r="E1136" s="7"/>
      <c r="F1136" s="7"/>
      <c r="H1136" s="7"/>
      <c r="I1136" s="7"/>
      <c r="J1136" s="7"/>
      <c r="K1136" s="7"/>
    </row>
    <row r="1137" spans="3:11" x14ac:dyDescent="0.35">
      <c r="C1137" s="7"/>
      <c r="D1137" s="7"/>
      <c r="E1137" s="7"/>
      <c r="F1137" s="7"/>
      <c r="H1137" s="7"/>
      <c r="I1137" s="7"/>
      <c r="J1137" s="7"/>
      <c r="K1137" s="7"/>
    </row>
    <row r="1138" spans="3:11" x14ac:dyDescent="0.35">
      <c r="C1138" s="7"/>
      <c r="D1138" s="7"/>
      <c r="E1138" s="7"/>
      <c r="F1138" s="7"/>
      <c r="H1138" s="7"/>
      <c r="I1138" s="7"/>
      <c r="J1138" s="7"/>
      <c r="K1138" s="7"/>
    </row>
    <row r="1139" spans="3:11" x14ac:dyDescent="0.35">
      <c r="C1139" s="7"/>
      <c r="D1139" s="7"/>
      <c r="E1139" s="7"/>
      <c r="F1139" s="7"/>
      <c r="H1139" s="7"/>
      <c r="I1139" s="7"/>
      <c r="J1139" s="7"/>
      <c r="K1139" s="7"/>
    </row>
    <row r="1140" spans="3:11" x14ac:dyDescent="0.35">
      <c r="C1140" s="7"/>
      <c r="D1140" s="7"/>
      <c r="E1140" s="7"/>
      <c r="F1140" s="7"/>
      <c r="H1140" s="7"/>
      <c r="I1140" s="7"/>
      <c r="J1140" s="7"/>
      <c r="K1140" s="7"/>
    </row>
    <row r="1141" spans="3:11" x14ac:dyDescent="0.35">
      <c r="C1141" s="7"/>
      <c r="D1141" s="7"/>
      <c r="E1141" s="7"/>
      <c r="F1141" s="7"/>
      <c r="H1141" s="7"/>
      <c r="I1141" s="7"/>
      <c r="J1141" s="7"/>
      <c r="K1141" s="7"/>
    </row>
    <row r="1142" spans="3:11" x14ac:dyDescent="0.35">
      <c r="C1142" s="7"/>
      <c r="D1142" s="7"/>
      <c r="E1142" s="7"/>
      <c r="F1142" s="7"/>
      <c r="H1142" s="7"/>
      <c r="I1142" s="7"/>
      <c r="J1142" s="7"/>
      <c r="K1142" s="7"/>
    </row>
    <row r="1143" spans="3:11" x14ac:dyDescent="0.35">
      <c r="C1143" s="7"/>
      <c r="D1143" s="7"/>
      <c r="E1143" s="7"/>
      <c r="F1143" s="7"/>
      <c r="H1143" s="7"/>
      <c r="I1143" s="7"/>
      <c r="J1143" s="7"/>
      <c r="K1143" s="7"/>
    </row>
    <row r="1144" spans="3:11" x14ac:dyDescent="0.35">
      <c r="C1144" s="7"/>
      <c r="D1144" s="7"/>
      <c r="E1144" s="7"/>
      <c r="F1144" s="7"/>
      <c r="H1144" s="7"/>
      <c r="I1144" s="7"/>
      <c r="J1144" s="7"/>
      <c r="K1144" s="7"/>
    </row>
    <row r="1145" spans="3:11" x14ac:dyDescent="0.35">
      <c r="C1145" s="7"/>
      <c r="D1145" s="7"/>
      <c r="E1145" s="7"/>
      <c r="F1145" s="7"/>
      <c r="H1145" s="7"/>
      <c r="I1145" s="7"/>
      <c r="J1145" s="7"/>
      <c r="K1145" s="7"/>
    </row>
    <row r="1146" spans="3:11" x14ac:dyDescent="0.35">
      <c r="C1146" s="7"/>
      <c r="D1146" s="7"/>
      <c r="E1146" s="7"/>
      <c r="F1146" s="7"/>
      <c r="H1146" s="7"/>
      <c r="I1146" s="7"/>
      <c r="J1146" s="7"/>
      <c r="K1146" s="7"/>
    </row>
    <row r="1147" spans="3:11" x14ac:dyDescent="0.35">
      <c r="C1147" s="7"/>
      <c r="D1147" s="7"/>
      <c r="E1147" s="7"/>
      <c r="F1147" s="7"/>
      <c r="H1147" s="7"/>
      <c r="I1147" s="7"/>
      <c r="J1147" s="7"/>
      <c r="K1147" s="7"/>
    </row>
    <row r="1148" spans="3:11" x14ac:dyDescent="0.35">
      <c r="C1148" s="7"/>
      <c r="D1148" s="7"/>
      <c r="E1148" s="7"/>
      <c r="F1148" s="7"/>
      <c r="H1148" s="7"/>
      <c r="I1148" s="7"/>
      <c r="J1148" s="7"/>
      <c r="K1148" s="7"/>
    </row>
    <row r="1149" spans="3:11" x14ac:dyDescent="0.35">
      <c r="C1149" s="7"/>
      <c r="D1149" s="7"/>
      <c r="E1149" s="7"/>
      <c r="F1149" s="7"/>
      <c r="H1149" s="7"/>
      <c r="I1149" s="7"/>
      <c r="J1149" s="7"/>
      <c r="K1149" s="7"/>
    </row>
    <row r="1150" spans="3:11" x14ac:dyDescent="0.35">
      <c r="C1150" s="7"/>
      <c r="D1150" s="7"/>
      <c r="E1150" s="7"/>
      <c r="F1150" s="7"/>
      <c r="H1150" s="7"/>
      <c r="I1150" s="7"/>
      <c r="J1150" s="7"/>
      <c r="K1150" s="7"/>
    </row>
    <row r="1151" spans="3:11" x14ac:dyDescent="0.35">
      <c r="C1151" s="7"/>
      <c r="D1151" s="7"/>
      <c r="E1151" s="7"/>
      <c r="F1151" s="7"/>
      <c r="H1151" s="7"/>
      <c r="I1151" s="7"/>
      <c r="J1151" s="7"/>
      <c r="K1151" s="7"/>
    </row>
    <row r="1152" spans="3:11" x14ac:dyDescent="0.35">
      <c r="C1152" s="7"/>
      <c r="D1152" s="7"/>
      <c r="E1152" s="7"/>
      <c r="F1152" s="7"/>
      <c r="H1152" s="7"/>
      <c r="I1152" s="7"/>
      <c r="J1152" s="7"/>
      <c r="K1152" s="7"/>
    </row>
    <row r="1153" spans="3:11" x14ac:dyDescent="0.35">
      <c r="C1153" s="7"/>
      <c r="D1153" s="7"/>
      <c r="E1153" s="7"/>
      <c r="F1153" s="7"/>
      <c r="H1153" s="7"/>
      <c r="I1153" s="7"/>
      <c r="J1153" s="7"/>
      <c r="K1153" s="7"/>
    </row>
    <row r="1154" spans="3:11" x14ac:dyDescent="0.35">
      <c r="C1154" s="7"/>
      <c r="D1154" s="7"/>
      <c r="E1154" s="7"/>
      <c r="F1154" s="7"/>
      <c r="H1154" s="7"/>
      <c r="I1154" s="7"/>
      <c r="J1154" s="7"/>
      <c r="K1154" s="7"/>
    </row>
    <row r="1155" spans="3:11" x14ac:dyDescent="0.35">
      <c r="C1155" s="7"/>
      <c r="D1155" s="7"/>
      <c r="E1155" s="7"/>
      <c r="F1155" s="7"/>
      <c r="H1155" s="7"/>
      <c r="I1155" s="7"/>
      <c r="J1155" s="7"/>
      <c r="K1155" s="7"/>
    </row>
    <row r="1156" spans="3:11" x14ac:dyDescent="0.35">
      <c r="C1156" s="7"/>
      <c r="D1156" s="7"/>
      <c r="E1156" s="7"/>
      <c r="F1156" s="7"/>
      <c r="H1156" s="7"/>
      <c r="I1156" s="7"/>
      <c r="J1156" s="7"/>
      <c r="K1156" s="7"/>
    </row>
    <row r="1157" spans="3:11" x14ac:dyDescent="0.35">
      <c r="C1157" s="7"/>
      <c r="D1157" s="7"/>
      <c r="E1157" s="7"/>
      <c r="F1157" s="7"/>
      <c r="H1157" s="7"/>
      <c r="I1157" s="7"/>
      <c r="J1157" s="7"/>
      <c r="K1157" s="7"/>
    </row>
    <row r="1158" spans="3:11" x14ac:dyDescent="0.35">
      <c r="C1158" s="7"/>
      <c r="D1158" s="7"/>
      <c r="E1158" s="7"/>
      <c r="F1158" s="7"/>
      <c r="H1158" s="7"/>
      <c r="I1158" s="7"/>
      <c r="J1158" s="7"/>
      <c r="K1158" s="7"/>
    </row>
    <row r="1159" spans="3:11" x14ac:dyDescent="0.35">
      <c r="C1159" s="7"/>
      <c r="D1159" s="7"/>
      <c r="E1159" s="7"/>
      <c r="F1159" s="7"/>
      <c r="H1159" s="7"/>
      <c r="I1159" s="7"/>
      <c r="J1159" s="7"/>
      <c r="K1159" s="7"/>
    </row>
    <row r="1160" spans="3:11" x14ac:dyDescent="0.35">
      <c r="C1160" s="7"/>
      <c r="D1160" s="7"/>
      <c r="E1160" s="7"/>
      <c r="F1160" s="7"/>
      <c r="H1160" s="7"/>
      <c r="I1160" s="7"/>
      <c r="J1160" s="7"/>
      <c r="K1160" s="7"/>
    </row>
    <row r="1161" spans="3:11" x14ac:dyDescent="0.35">
      <c r="C1161" s="7"/>
      <c r="D1161" s="7"/>
      <c r="E1161" s="7"/>
      <c r="F1161" s="7"/>
      <c r="H1161" s="7"/>
      <c r="I1161" s="7"/>
      <c r="J1161" s="7"/>
      <c r="K1161" s="7"/>
    </row>
    <row r="1162" spans="3:11" x14ac:dyDescent="0.35">
      <c r="C1162" s="7"/>
      <c r="D1162" s="7"/>
      <c r="E1162" s="7"/>
      <c r="F1162" s="7"/>
      <c r="H1162" s="7"/>
      <c r="I1162" s="7"/>
      <c r="J1162" s="7"/>
      <c r="K1162" s="7"/>
    </row>
    <row r="1163" spans="3:11" x14ac:dyDescent="0.35">
      <c r="C1163" s="7"/>
      <c r="D1163" s="7"/>
      <c r="E1163" s="7"/>
      <c r="F1163" s="7"/>
      <c r="H1163" s="7"/>
      <c r="I1163" s="7"/>
      <c r="J1163" s="7"/>
      <c r="K1163" s="7"/>
    </row>
    <row r="1164" spans="3:11" x14ac:dyDescent="0.35">
      <c r="C1164" s="7"/>
      <c r="D1164" s="7"/>
      <c r="E1164" s="7"/>
      <c r="F1164" s="7"/>
      <c r="H1164" s="7"/>
      <c r="I1164" s="7"/>
      <c r="J1164" s="7"/>
      <c r="K1164" s="7"/>
    </row>
    <row r="1165" spans="3:11" x14ac:dyDescent="0.35">
      <c r="C1165" s="7"/>
      <c r="D1165" s="7"/>
      <c r="E1165" s="7"/>
      <c r="F1165" s="7"/>
      <c r="H1165" s="7"/>
      <c r="I1165" s="7"/>
      <c r="J1165" s="7"/>
      <c r="K1165" s="7"/>
    </row>
    <row r="1166" spans="3:11" x14ac:dyDescent="0.35">
      <c r="C1166" s="7"/>
      <c r="D1166" s="7"/>
      <c r="E1166" s="7"/>
      <c r="F1166" s="7"/>
      <c r="H1166" s="7"/>
      <c r="I1166" s="7"/>
      <c r="J1166" s="7"/>
      <c r="K1166" s="7"/>
    </row>
    <row r="1167" spans="3:11" x14ac:dyDescent="0.35">
      <c r="C1167" s="7"/>
      <c r="D1167" s="7"/>
      <c r="E1167" s="7"/>
      <c r="F1167" s="7"/>
      <c r="H1167" s="7"/>
      <c r="I1167" s="7"/>
      <c r="J1167" s="7"/>
      <c r="K1167" s="7"/>
    </row>
    <row r="1168" spans="3:11" x14ac:dyDescent="0.35">
      <c r="C1168" s="7"/>
      <c r="D1168" s="7"/>
      <c r="E1168" s="7"/>
      <c r="F1168" s="7"/>
      <c r="H1168" s="7"/>
      <c r="I1168" s="7"/>
      <c r="J1168" s="7"/>
      <c r="K1168" s="7"/>
    </row>
    <row r="1169" spans="3:11" x14ac:dyDescent="0.35">
      <c r="C1169" s="7"/>
      <c r="D1169" s="7"/>
      <c r="E1169" s="7"/>
      <c r="F1169" s="7"/>
      <c r="H1169" s="7"/>
      <c r="I1169" s="7"/>
      <c r="J1169" s="7"/>
      <c r="K1169" s="7"/>
    </row>
    <row r="1170" spans="3:11" x14ac:dyDescent="0.35">
      <c r="C1170" s="7"/>
      <c r="D1170" s="7"/>
      <c r="E1170" s="7"/>
      <c r="F1170" s="7"/>
      <c r="H1170" s="7"/>
      <c r="I1170" s="7"/>
      <c r="J1170" s="7"/>
      <c r="K1170" s="7"/>
    </row>
    <row r="1171" spans="3:11" x14ac:dyDescent="0.35">
      <c r="C1171" s="7"/>
      <c r="D1171" s="7"/>
      <c r="E1171" s="7"/>
      <c r="F1171" s="7"/>
      <c r="H1171" s="7"/>
      <c r="I1171" s="7"/>
      <c r="J1171" s="7"/>
      <c r="K1171" s="7"/>
    </row>
    <row r="1172" spans="3:11" x14ac:dyDescent="0.35">
      <c r="C1172" s="7"/>
      <c r="D1172" s="7"/>
      <c r="E1172" s="7"/>
      <c r="F1172" s="7"/>
      <c r="H1172" s="7"/>
      <c r="I1172" s="7"/>
      <c r="J1172" s="7"/>
      <c r="K1172" s="7"/>
    </row>
    <row r="1173" spans="3:11" x14ac:dyDescent="0.35">
      <c r="C1173" s="7"/>
      <c r="D1173" s="7"/>
      <c r="E1173" s="7"/>
      <c r="F1173" s="7"/>
      <c r="H1173" s="7"/>
      <c r="I1173" s="7"/>
      <c r="J1173" s="7"/>
      <c r="K1173" s="7"/>
    </row>
    <row r="1174" spans="3:11" x14ac:dyDescent="0.35">
      <c r="C1174" s="7"/>
      <c r="D1174" s="7"/>
      <c r="E1174" s="7"/>
      <c r="F1174" s="7"/>
      <c r="H1174" s="7"/>
      <c r="I1174" s="7"/>
      <c r="J1174" s="7"/>
      <c r="K1174" s="7"/>
    </row>
    <row r="1175" spans="3:11" x14ac:dyDescent="0.35">
      <c r="C1175" s="7"/>
      <c r="D1175" s="7"/>
      <c r="E1175" s="7"/>
      <c r="F1175" s="7"/>
      <c r="H1175" s="7"/>
      <c r="I1175" s="7"/>
      <c r="J1175" s="7"/>
      <c r="K1175" s="7"/>
    </row>
    <row r="1176" spans="3:11" x14ac:dyDescent="0.35">
      <c r="C1176" s="7"/>
      <c r="D1176" s="7"/>
      <c r="E1176" s="7"/>
      <c r="F1176" s="7"/>
      <c r="H1176" s="7"/>
      <c r="I1176" s="7"/>
      <c r="J1176" s="7"/>
      <c r="K1176" s="7"/>
    </row>
    <row r="1177" spans="3:11" x14ac:dyDescent="0.35">
      <c r="C1177" s="7"/>
      <c r="D1177" s="7"/>
      <c r="E1177" s="7"/>
      <c r="F1177" s="7"/>
      <c r="H1177" s="7"/>
      <c r="I1177" s="7"/>
      <c r="J1177" s="7"/>
      <c r="K1177" s="7"/>
    </row>
    <row r="1178" spans="3:11" x14ac:dyDescent="0.35">
      <c r="C1178" s="7"/>
      <c r="D1178" s="7"/>
      <c r="E1178" s="7"/>
      <c r="F1178" s="7"/>
      <c r="H1178" s="7"/>
      <c r="I1178" s="7"/>
      <c r="J1178" s="7"/>
      <c r="K1178" s="7"/>
    </row>
    <row r="1179" spans="3:11" x14ac:dyDescent="0.35">
      <c r="C1179" s="7"/>
      <c r="D1179" s="7"/>
      <c r="E1179" s="7"/>
      <c r="F1179" s="7"/>
      <c r="H1179" s="7"/>
      <c r="I1179" s="7"/>
      <c r="J1179" s="7"/>
      <c r="K1179" s="7"/>
    </row>
    <row r="1180" spans="3:11" x14ac:dyDescent="0.35">
      <c r="C1180" s="7"/>
      <c r="D1180" s="7"/>
      <c r="E1180" s="7"/>
      <c r="F1180" s="7"/>
      <c r="H1180" s="7"/>
      <c r="I1180" s="7"/>
      <c r="J1180" s="7"/>
      <c r="K1180" s="7"/>
    </row>
    <row r="1181" spans="3:11" x14ac:dyDescent="0.35">
      <c r="C1181" s="7"/>
      <c r="D1181" s="7"/>
      <c r="E1181" s="7"/>
      <c r="F1181" s="7"/>
      <c r="H1181" s="7"/>
      <c r="I1181" s="7"/>
      <c r="J1181" s="7"/>
      <c r="K1181" s="7"/>
    </row>
    <row r="1182" spans="3:11" x14ac:dyDescent="0.35">
      <c r="C1182" s="7"/>
      <c r="D1182" s="7"/>
      <c r="E1182" s="7"/>
      <c r="F1182" s="7"/>
      <c r="H1182" s="7"/>
      <c r="I1182" s="7"/>
      <c r="J1182" s="7"/>
      <c r="K1182" s="7"/>
    </row>
    <row r="1183" spans="3:11" x14ac:dyDescent="0.35">
      <c r="C1183" s="7"/>
      <c r="D1183" s="7"/>
      <c r="E1183" s="7"/>
      <c r="F1183" s="7"/>
      <c r="H1183" s="7"/>
      <c r="I1183" s="7"/>
      <c r="J1183" s="7"/>
      <c r="K1183" s="7"/>
    </row>
    <row r="1184" spans="3:11" x14ac:dyDescent="0.35">
      <c r="C1184" s="7"/>
      <c r="D1184" s="7"/>
      <c r="E1184" s="7"/>
      <c r="F1184" s="7"/>
      <c r="H1184" s="7"/>
      <c r="I1184" s="7"/>
      <c r="J1184" s="7"/>
      <c r="K1184" s="7"/>
    </row>
    <row r="1185" spans="3:11" x14ac:dyDescent="0.35">
      <c r="C1185" s="7"/>
      <c r="D1185" s="7"/>
      <c r="E1185" s="7"/>
      <c r="F1185" s="7"/>
      <c r="H1185" s="7"/>
      <c r="I1185" s="7"/>
      <c r="J1185" s="7"/>
      <c r="K1185" s="7"/>
    </row>
    <row r="1186" spans="3:11" x14ac:dyDescent="0.35">
      <c r="C1186" s="7"/>
      <c r="D1186" s="7"/>
      <c r="E1186" s="7"/>
      <c r="F1186" s="7"/>
      <c r="H1186" s="7"/>
      <c r="I1186" s="7"/>
      <c r="J1186" s="7"/>
      <c r="K118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initial power to speed calcs</vt:lpstr>
      <vt:lpstr>single component linest</vt:lpstr>
      <vt:lpstr>two component linest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Schaefer</dc:creator>
  <cp:lastModifiedBy>Clark Schaefer</cp:lastModifiedBy>
  <dcterms:created xsi:type="dcterms:W3CDTF">2024-02-12T02:24:23Z</dcterms:created>
  <dcterms:modified xsi:type="dcterms:W3CDTF">2024-02-12T07:18:13Z</dcterms:modified>
</cp:coreProperties>
</file>