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59E43F2E-F96D-4CD0-9F85-9E9EA930A56E}"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50" i="14" l="1"/>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31" i="14" l="1"/>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<sst xmlns="http://schemas.openxmlformats.org/spreadsheetml/2006/main" count="20092" uniqueCount="3627">
  <si>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</si>
  <si>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</si>
  <si>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</si>
  <si>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</si>
  <si>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</si>
  <si>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</si>
  <si>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</si>
  <si>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</si>
  <si>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</si>
  <si>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</si>
  <si>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</si>
  <si>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</si>
  <si>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</si>
  <si>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</si>
  <si>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</si>
  <si>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</si>
  <si>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</si>
  <si>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</si>
  <si>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</si>
  <si>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</si>
  <si>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</si>
  <si>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</si>
  <si>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</si>
  <si>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</si>
  <si>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</si>
  <si>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</si>
  <si>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</si>
  <si>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</si>
  <si>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</si>
  <si>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</si>
  <si>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</si>
  <si>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</si>
  <si>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</si>
  <si>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</si>
  <si>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</si>
  <si>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</si>
  <si>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</si>
  <si>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</si>
  <si>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</si>
  <si>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</si>
  <si>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</si>
  <si>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</si>
  <si>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</si>
  <si>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</si>
  <si>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</si>
  <si>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</si>
  <si>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</si>
  <si>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</si>
  <si>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</si>
  <si>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</si>
  <si>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</si>
  <si>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</si>
  <si>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</si>
  <si>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</si>
  <si>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</si>
  <si>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</si>
  <si>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</si>
  <si>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</si>
  <si>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</si>
  <si>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</si>
  <si>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</si>
  <si>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</si>
  <si>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</si>
  <si>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</si>
  <si>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</si>
  <si>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</si>
  <si>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</si>
  <si>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</si>
  <si>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</si>
  <si>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</si>
  <si>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</si>
  <si>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</si>
  <si>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</si>
  <si>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</si>
  <si>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</si>
  <si>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</si>
  <si>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</si>
  <si>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</si>
  <si>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</si>
  <si>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</si>
  <si>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</si>
  <si>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</si>
  <si>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</si>
  <si>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</si>
  <si>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</si>
  <si>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</si>
  <si>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</si>
  <si>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</si>
  <si>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</si>
  <si>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</si>
  <si>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</si>
  <si>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</si>
  <si>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</si>
  <si>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</si>
  <si>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</si>
  <si>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</si>
  <si>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</si>
  <si>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</si>
  <si>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</si>
  <si>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</si>
  <si>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</si>
  <si>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</si>
  <si>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</si>
  <si>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</si>
  <si>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</si>
  <si>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</si>
  <si>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</si>
  <si>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</si>
  <si>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</si>
  <si>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</si>
  <si>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</si>
  <si>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</si>
  <si>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</si>
  <si>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</si>
  <si>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</si>
  <si>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</si>
  <si>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</si>
  <si>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</si>
  <si>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</si>
  <si>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</si>
  <si>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</si>
  <si>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</si>
  <si>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</si>
  <si>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</si>
  <si>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</si>
  <si>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</si>
  <si>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</si>
  <si>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</si>
  <si>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</si>
  <si>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</si>
  <si>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</si>
  <si>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</si>
  <si>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</si>
  <si>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</si>
  <si>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</si>
  <si>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</si>
  <si>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</si>
  <si>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</si>
  <si>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</si>
  <si>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</si>
  <si>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</si>
  <si>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</si>
  <si>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</si>
  <si>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</si>
  <si>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</si>
  <si>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</si>
  <si>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</si>
  <si>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</si>
  <si>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</si>
  <si>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</si>
  <si>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</si>
  <si>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</si>
  <si>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</si>
  <si>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</si>
  <si>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</si>
  <si>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</si>
  <si>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</si>
  <si>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</si>
  <si>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</si>
  <si>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</si>
  <si>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</si>
  <si>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</si>
  <si>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</si>
  <si>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</si>
  <si>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</si>
  <si>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</si>
  <si>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</si>
  <si>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</si>
  <si>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</si>
  <si>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</si>
  <si>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</si>
  <si>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</si>
  <si>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</si>
  <si>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</si>
  <si>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</si>
  <si>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</si>
  <si>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</si>
  <si>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</si>
  <si>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</si>
  <si>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</si>
  <si>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</si>
  <si>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</si>
  <si>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</si>
  <si>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</si>
  <si>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</si>
  <si>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</si>
  <si>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</si>
  <si>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</si>
  <si>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</si>
  <si>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</si>
  <si>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</si>
  <si>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</si>
  <si>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</si>
  <si>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</si>
  <si>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</si>
  <si>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</si>
  <si>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</si>
  <si>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</si>
  <si>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</si>
  <si>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</si>
  <si>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</si>
  <si>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</si>
  <si>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</si>
  <si>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</si>
  <si>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</si>
  <si>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</si>
  <si>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</si>
  <si>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</si>
  <si>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</si>
  <si>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</si>
  <si>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</si>
  <si>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</si>
  <si>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</si>
  <si>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</si>
  <si>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</si>
  <si>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</si>
  <si>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</si>
  <si>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</si>
  <si>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</si>
  <si>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</si>
  <si>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</si>
  <si>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</si>
  <si>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</si>
  <si>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</si>
  <si>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</si>
  <si>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</si>
  <si>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</si>
  <si>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</si>
  <si>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</si>
  <si>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</si>
  <si>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</si>
  <si>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</si>
  <si>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</si>
  <si>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</si>
  <si>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</si>
  <si>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</si>
  <si>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</si>
  <si>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</si>
  <si>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</si>
  <si>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</si>
  <si>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</si>
  <si>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</si>
  <si>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</si>
  <si>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</si>
  <si>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</si>
  <si>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</si>
  <si>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</si>
  <si>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</si>
  <si>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</si>
  <si>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</si>
  <si>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</si>
  <si>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</si>
  <si>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</si>
  <si>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</si>
  <si>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</si>
  <si>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</si>
  <si>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</si>
  <si>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</si>
  <si>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</si>
  <si>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</si>
  <si>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</si>
  <si>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</si>
  <si>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</si>
  <si>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</si>
  <si>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</si>
  <si>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</si>
  <si>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</si>
  <si>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</si>
  <si>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</si>
  <si>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</si>
  <si>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</si>
  <si>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</si>
  <si>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</si>
  <si>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</si>
  <si>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</si>
  <si>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</si>
  <si>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</si>
  <si>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</si>
  <si>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</si>
  <si>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</si>
  <si>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</si>
  <si>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</si>
  <si>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</si>
  <si>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</si>
  <si>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</si>
  <si>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</si>
  <si>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</si>
  <si>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</si>
  <si>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</si>
  <si>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</si>
  <si>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</si>
  <si>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</si>
  <si>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</si>
  <si>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</si>
  <si>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</si>
  <si>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</si>
  <si>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</si>
  <si>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</si>
  <si>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</si>
  <si>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</si>
  <si>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</si>
  <si>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</si>
  <si>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</si>
  <si>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</si>
  <si>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</si>
  <si>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</si>
  <si>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</si>
  <si>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</si>
  <si>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</si>
  <si>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</si>
  <si>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</si>
  <si>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</si>
  <si>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</si>
  <si>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</si>
  <si>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</si>
  <si>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</si>
  <si>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</si>
  <si>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</si>
  <si>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</si>
  <si>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</si>
  <si>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</si>
  <si>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</si>
  <si>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</si>
  <si>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</si>
  <si>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</si>
  <si>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</si>
  <si>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</si>
  <si>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</si>
  <si>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</si>
  <si>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</si>
  <si>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</si>
  <si>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</si>
  <si>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</si>
  <si>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</si>
  <si>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</si>
  <si>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</si>
  <si>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</si>
  <si>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</si>
  <si>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</si>
  <si>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</si>
  <si>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</si>
  <si>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</si>
  <si>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</si>
  <si>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</si>
  <si>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</si>
  <si>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</si>
  <si>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</si>
  <si>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</si>
  <si>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</si>
  <si>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</si>
  <si>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</si>
  <si>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</si>
  <si>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</si>
  <si>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</si>
  <si>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</si>
  <si>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</si>
  <si>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</si>
  <si>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</si>
  <si>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</si>
  <si>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</si>
  <si>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</si>
  <si>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</si>
  <si>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</si>
  <si>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</si>
  <si>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</si>
  <si>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</si>
  <si>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</si>
  <si>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</si>
  <si>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</si>
  <si>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</si>
  <si>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</si>
  <si>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</si>
  <si>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</si>
  <si>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</si>
  <si>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</si>
  <si>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</si>
  <si>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</si>
  <si>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</si>
  <si>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</si>
  <si>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</si>
  <si>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</si>
  <si>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</si>
  <si>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</si>
  <si>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</si>
  <si>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</si>
  <si>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</si>
  <si>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</si>
  <si>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</si>
  <si>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</si>
  <si>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</si>
  <si>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</si>
  <si>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</si>
  <si>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</si>
  <si>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</si>
  <si>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</si>
  <si>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</si>
  <si>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</si>
  <si>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</si>
  <si>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</si>
  <si>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</si>
  <si>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</si>
  <si>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</si>
  <si>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</si>
  <si>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</si>
  <si>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</si>
  <si>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</si>
  <si>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</si>
  <si>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</si>
  <si>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</si>
  <si>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</si>
  <si>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</si>
  <si>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</si>
  <si>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</si>
  <si>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</si>
  <si>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</si>
  <si>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</si>
  <si>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</si>
  <si>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</si>
  <si>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</si>
  <si>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</si>
  <si>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</si>
  <si>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</si>
  <si>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</si>
  <si>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</si>
  <si>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</si>
  <si>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</si>
  <si>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</si>
  <si>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</si>
  <si>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</si>
  <si>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</si>
  <si>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</si>
  <si>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</si>
  <si>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</si>
  <si>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</si>
  <si>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</si>
  <si>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</si>
  <si>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</si>
  <si>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</si>
  <si>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</si>
  <si>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</si>
  <si>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</si>
  <si>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</si>
  <si>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</si>
  <si>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</si>
  <si>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</si>
  <si>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</si>
  <si>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</si>
  <si>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</si>
  <si>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</si>
  <si>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</si>
  <si>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</si>
  <si>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</si>
  <si>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</si>
  <si>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</si>
  <si>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</si>
  <si>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</si>
  <si>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</si>
  <si>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</si>
  <si>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</si>
  <si>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</si>
  <si>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</si>
  <si>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</si>
  <si>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</si>
  <si>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</si>
  <si>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</si>
  <si>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</si>
  <si>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</si>
  <si>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</si>
  <si>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</si>
  <si>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</si>
  <si>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</si>
  <si>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</si>
  <si>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</si>
  <si>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</si>
  <si>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</si>
  <si>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</si>
  <si>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</si>
  <si>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</si>
  <si>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</si>
  <si>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</si>
  <si>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</si>
  <si>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</si>
  <si>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</si>
  <si>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</si>
  <si>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</si>
  <si>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</si>
  <si>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</si>
  <si>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</si>
  <si>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</si>
  <si>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</si>
  <si>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</si>
  <si>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</si>
  <si>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</si>
  <si>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</si>
  <si>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</si>
  <si>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</si>
  <si>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</si>
  <si>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</si>
  <si>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</si>
  <si>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</si>
  <si>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</si>
  <si>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</si>
  <si>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</si>
  <si>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</si>
  <si>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</si>
  <si>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</si>
  <si>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</si>
  <si>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</si>
  <si>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</si>
  <si>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</si>
  <si>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</si>
  <si>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</si>
  <si>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</si>
  <si>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</si>
  <si>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</si>
  <si>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</si>
  <si>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</si>
  <si>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</si>
  <si>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</si>
  <si>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</si>
  <si>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</si>
  <si>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</si>
  <si>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</si>
  <si>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</si>
  <si>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</si>
  <si>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</si>
  <si>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</si>
  <si>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</si>
  <si>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</si>
  <si>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</si>
  <si>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</si>
  <si>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</si>
  <si>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</si>
  <si>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</si>
  <si>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</si>
  <si>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</si>
  <si>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</si>
  <si>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</si>
  <si>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</si>
  <si>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</si>
  <si>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</si>
  <si>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</si>
  <si>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</si>
  <si>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</si>
  <si>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</si>
  <si>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</si>
  <si>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</si>
  <si>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</si>
  <si>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</si>
  <si>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</si>
  <si>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</si>
  <si>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</si>
  <si>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</si>
  <si>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</si>
  <si>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</si>
  <si>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</si>
  <si>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</si>
  <si>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</si>
  <si>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</si>
  <si>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</si>
  <si>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</si>
  <si>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</si>
  <si>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</si>
  <si>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</si>
  <si>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</si>
  <si>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</si>
  <si>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</si>
  <si>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</si>
  <si>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</si>
  <si>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</si>
  <si>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</si>
  <si>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</si>
  <si>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</si>
  <si>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</si>
  <si>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</si>
  <si>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</si>
  <si>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</si>
  <si>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</si>
  <si>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</si>
  <si>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</si>
  <si>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</si>
  <si>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</si>
  <si>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</si>
  <si>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</si>
  <si>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</si>
  <si>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</si>
  <si>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</si>
  <si>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</si>
  <si>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</si>
  <si>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</si>
  <si>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</si>
  <si>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</si>
  <si>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</si>
  <si>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</si>
  <si>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</si>
  <si>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</si>
  <si>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</si>
  <si>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</si>
  <si>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</si>
  <si>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</si>
  <si>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</si>
  <si>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</si>
  <si>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</si>
  <si>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</si>
  <si>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</si>
  <si>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</si>
  <si>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</si>
  <si>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</si>
  <si>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</si>
  <si>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</si>
  <si>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</si>
  <si>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</si>
  <si>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</si>
  <si>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</si>
  <si>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</si>
  <si>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</si>
  <si>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</si>
  <si>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</si>
  <si>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</si>
  <si>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</si>
  <si>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</si>
  <si>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</si>
  <si>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</si>
  <si>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</si>
  <si>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</si>
  <si>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</si>
  <si>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</si>
  <si>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</si>
  <si>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</si>
  <si>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</si>
  <si>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</si>
  <si>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</si>
  <si>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</si>
  <si>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</si>
  <si>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</si>
  <si>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</si>
  <si>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</si>
  <si>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</si>
  <si>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</si>
  <si>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</si>
  <si>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</si>
  <si>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</si>
  <si>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</si>
  <si>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</si>
  <si>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</si>
  <si>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</si>
  <si>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</si>
  <si>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</si>
  <si>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</si>
  <si>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</si>
  <si>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</si>
  <si>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</si>
  <si>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</si>
  <si>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</si>
  <si>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</si>
  <si>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</si>
  <si>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</si>
  <si>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</si>
  <si>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</si>
  <si>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</si>
  <si>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</si>
  <si>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</si>
  <si>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</si>
  <si>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</si>
  <si>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</si>
  <si>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</si>
  <si>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</si>
  <si>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</si>
  <si>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</si>
  <si>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</si>
  <si>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</si>
  <si>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</si>
  <si>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</si>
  <si>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</si>
  <si>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</si>
  <si>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</si>
  <si>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</si>
  <si>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</si>
  <si>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</si>
  <si>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</si>
  <si>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</si>
  <si>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</si>
  <si>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</si>
  <si>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</si>
  <si>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</si>
  <si>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</si>
  <si>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</si>
  <si>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</si>
  <si>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</si>
  <si>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</si>
  <si>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</si>
  <si>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</si>
  <si>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</si>
  <si>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</si>
  <si>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</si>
  <si>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</si>
  <si>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</si>
  <si>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</si>
  <si>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</si>
  <si>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</si>
  <si>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</si>
  <si>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</si>
  <si>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</si>
  <si>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</si>
  <si>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</si>
  <si>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</si>
  <si>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</si>
  <si>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</si>
  <si>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</si>
  <si>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</si>
  <si>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</si>
  <si>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</si>
  <si>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</si>
  <si>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</si>
  <si>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</si>
  <si>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</si>
  <si>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</si>
  <si>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</si>
  <si>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</si>
  <si>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</si>
  <si>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</si>
  <si>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</si>
  <si>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</si>
  <si>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</si>
  <si>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</si>
  <si>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</si>
  <si>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</si>
  <si>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</si>
  <si>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</si>
  <si>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</si>
  <si>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</si>
  <si>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</si>
  <si>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</si>
  <si>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</si>
  <si>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</si>
  <si>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</si>
  <si>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</si>
  <si>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</si>
  <si>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</si>
  <si>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</si>
  <si>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</si>
  <si>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</si>
  <si>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</si>
  <si>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</si>
  <si>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</si>
  <si>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</si>
  <si>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</si>
  <si>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</si>
  <si>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</si>
  <si>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</si>
  <si>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</si>
  <si>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</si>
  <si>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</si>
  <si>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</si>
  <si>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</si>
  <si>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</si>
  <si>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</si>
  <si>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</si>
  <si>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</si>
  <si>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</si>
  <si>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</si>
  <si>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</si>
  <si>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</si>
  <si>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</si>
  <si>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</si>
  <si>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</si>
  <si>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</si>
  <si>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</si>
  <si>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</si>
  <si>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</si>
  <si>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</si>
  <si>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</si>
  <si>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</si>
  <si>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</si>
  <si>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</si>
  <si>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</si>
  <si>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</si>
  <si>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</si>
  <si>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</si>
  <si>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</si>
  <si>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</si>
  <si>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</si>
  <si>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</si>
  <si>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</si>
  <si>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</si>
  <si>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</si>
  <si>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</si>
  <si>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</si>
  <si>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</si>
  <si>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</si>
  <si>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</si>
  <si>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</si>
  <si>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</si>
  <si>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</si>
  <si>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</si>
  <si>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</si>
  <si>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</si>
  <si>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</si>
  <si>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</si>
  <si>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</si>
  <si>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</si>
  <si>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</si>
  <si>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</si>
  <si>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</si>
  <si>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</si>
  <si>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</si>
  <si>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</si>
  <si>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</si>
  <si>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</si>
  <si>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</si>
  <si>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</si>
  <si>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</si>
  <si>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</si>
  <si>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</si>
  <si>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</si>
  <si>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</si>
  <si>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</si>
  <si>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</si>
  <si>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</si>
  <si>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</si>
  <si>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</si>
  <si>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</si>
  <si>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</si>
  <si>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</si>
  <si>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</si>
  <si>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</si>
  <si>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</si>
  <si>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</si>
  <si>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</si>
  <si>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</si>
  <si>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</si>
  <si>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</si>
  <si>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</si>
  <si>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</si>
  <si>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</si>
  <si>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</si>
  <si>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</si>
  <si>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</si>
  <si>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</si>
  <si>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</si>
  <si>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</si>
  <si>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</si>
  <si>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</si>
  <si>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</si>
  <si>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</si>
  <si>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</si>
  <si>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</si>
  <si>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</si>
  <si>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</si>
  <si>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</si>
  <si>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</si>
  <si>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</si>
  <si>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</si>
  <si>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</si>
  <si>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</si>
  <si>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</si>
  <si>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</si>
  <si>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</si>
  <si>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</si>
  <si>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</si>
  <si>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</si>
  <si>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</si>
  <si>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</si>
  <si>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</si>
  <si>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</si>
  <si>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</si>
  <si>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</si>
  <si>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</si>
  <si>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</si>
  <si>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</si>
  <si>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</si>
  <si>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</si>
  <si>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</si>
  <si>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</si>
  <si>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</si>
  <si>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</si>
  <si>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</si>
  <si>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</si>
  <si>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</si>
  <si>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</si>
  <si>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</si>
  <si>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</si>
  <si>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</si>
  <si>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</si>
  <si>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</si>
  <si>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</si>
  <si>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</si>
  <si>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</si>
  <si>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</si>
  <si>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</si>
  <si>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</si>
  <si>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</si>
  <si>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</si>
  <si>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</si>
  <si>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</si>
  <si>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</si>
  <si>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</si>
  <si>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</si>
  <si>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</si>
  <si>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</si>
  <si>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</si>
  <si>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</si>
  <si>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</si>
  <si>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</si>
  <si>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</si>
  <si>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</si>
  <si>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</si>
  <si>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</si>
  <si>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</si>
  <si>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</si>
  <si>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</si>
  <si>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</si>
  <si>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</si>
  <si>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</si>
  <si>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</si>
  <si>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</si>
  <si>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</si>
  <si>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</si>
  <si>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</si>
  <si>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</si>
  <si>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</si>
  <si>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</si>
  <si>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</si>
  <si>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</si>
  <si>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</si>
  <si>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</si>
  <si>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</si>
  <si>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</si>
  <si>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</si>
  <si>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</si>
  <si>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</si>
  <si>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</si>
  <si>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</si>
  <si>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</si>
  <si>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</si>
  <si>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</si>
  <si>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</si>
  <si>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</si>
  <si>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</si>
  <si>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</si>
  <si>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</si>
  <si>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</si>
  <si>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</si>
  <si>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</si>
  <si>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</si>
  <si>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</si>
  <si>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</si>
  <si>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</si>
  <si>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</si>
  <si>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</si>
  <si>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</si>
  <si>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</si>
  <si>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</si>
  <si>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</si>
  <si>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</si>
  <si>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</si>
  <si>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</si>
  <si>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</si>
  <si>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</si>
  <si>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</si>
  <si>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</si>
  <si>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</si>
  <si>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</si>
  <si>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</si>
  <si>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</si>
  <si>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</si>
  <si>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</si>
  <si>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</si>
  <si>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</si>
  <si>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</si>
  <si>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</si>
  <si>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</si>
  <si>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</si>
  <si>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</si>
  <si>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</si>
  <si>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</si>
  <si>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</si>
  <si>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</si>
  <si>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</si>
  <si>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</si>
  <si>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</si>
  <si>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</si>
  <si>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</si>
  <si>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</si>
  <si>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</si>
  <si>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</si>
  <si>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</si>
  <si>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</si>
  <si>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</si>
  <si>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</si>
  <si>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</si>
  <si>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</si>
  <si>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</si>
  <si>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</si>
  <si>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</si>
  <si>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</si>
  <si>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</si>
  <si>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</si>
  <si>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</si>
  <si>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</si>
  <si>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</si>
  <si>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</si>
  <si>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</si>
  <si>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</si>
  <si>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</si>
  <si>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</si>
  <si>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</si>
  <si>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</si>
  <si>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</si>
  <si>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</si>
  <si>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</si>
  <si>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</si>
  <si>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</si>
  <si>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</si>
  <si>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</si>
  <si>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</si>
  <si>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</si>
  <si>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</si>
  <si>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</si>
  <si>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</si>
  <si>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</si>
  <si>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</si>
  <si>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</si>
  <si>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</si>
  <si>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</si>
  <si>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</si>
  <si>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</si>
  <si>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</si>
  <si>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</si>
  <si>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</si>
  <si>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</si>
  <si>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</si>
  <si>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</si>
  <si>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</si>
  <si>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</si>
  <si>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</si>
  <si>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</si>
  <si>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</si>
  <si>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</si>
  <si>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</si>
  <si>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</si>
  <si>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</si>
  <si>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</si>
  <si>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</si>
  <si>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</si>
  <si>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</si>
  <si>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</si>
  <si>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</si>
  <si>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</si>
  <si>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</si>
  <si>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</si>
  <si>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</si>
  <si>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</si>
  <si>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</si>
  <si>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</si>
  <si>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</si>
  <si>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</si>
  <si>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</si>
  <si>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</si>
  <si>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</si>
  <si>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</si>
  <si>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</si>
  <si>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</si>
  <si>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</si>
  <si>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</si>
  <si>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</si>
  <si>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</si>
  <si>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</si>
  <si>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</si>
  <si>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</si>
  <si>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</si>
  <si>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</si>
  <si>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</si>
  <si>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</si>
  <si>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</si>
  <si>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</si>
  <si>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</si>
  <si>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</si>
  <si>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</si>
  <si>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</si>
  <si>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</si>
  <si>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</si>
  <si>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</si>
  <si>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</si>
  <si>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</si>
  <si>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</si>
  <si>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</si>
  <si>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</si>
  <si>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</si>
  <si>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</si>
  <si>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</si>
  <si>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</si>
  <si>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</si>
  <si>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</si>
  <si>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</si>
  <si>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</si>
  <si>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</si>
  <si>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</si>
  <si>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</si>
  <si>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</si>
  <si>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</si>
  <si>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</si>
  <si>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</si>
  <si>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</si>
  <si>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</si>
  <si>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</si>
  <si>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</si>
  <si>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</si>
  <si>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</si>
  <si>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</si>
  <si>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</si>
  <si>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</si>
  <si>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</si>
  <si>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</si>
  <si>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</si>
  <si>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</si>
  <si>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</si>
  <si>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</si>
  <si>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</si>
  <si>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</si>
  <si>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</si>
  <si>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</si>
  <si>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</si>
  <si>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</si>
  <si>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</si>
  <si>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</si>
  <si>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</si>
  <si>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</si>
  <si>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</si>
  <si>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</si>
  <si>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</si>
  <si>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</si>
  <si>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</si>
  <si>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</si>
  <si>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</si>
  <si>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</si>
  <si>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</si>
  <si>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</si>
  <si>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</si>
  <si>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</si>
  <si>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</si>
  <si>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</si>
  <si>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</si>
  <si>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</si>
  <si>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</si>
  <si>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</si>
  <si>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</si>
  <si>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</si>
  <si>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</si>
  <si>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</si>
  <si>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</si>
  <si>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</si>
  <si>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</si>
  <si>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</si>
  <si>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</si>
  <si>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</si>
  <si>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</si>
  <si>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</si>
  <si>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</si>
  <si>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</si>
  <si>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</si>
  <si>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</si>
  <si>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</si>
  <si>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</si>
  <si>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</si>
  <si>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</si>
  <si>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</si>
  <si>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</si>
  <si>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</si>
  <si>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</si>
  <si>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</si>
  <si>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</si>
  <si>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</si>
  <si>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</si>
  <si>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</si>
  <si>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</si>
  <si>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</si>
  <si>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</si>
  <si>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</si>
  <si>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</si>
  <si>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</si>
  <si>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</si>
  <si>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</si>
  <si>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</si>
  <si>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</si>
  <si>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</si>
  <si>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</si>
  <si>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</si>
  <si>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</si>
  <si>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</si>
  <si>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</si>
  <si>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</si>
  <si>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</si>
  <si>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</si>
  <si>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</si>
  <si>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</si>
  <si>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</si>
  <si>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</si>
  <si>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</si>
  <si>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</si>
  <si>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</si>
  <si>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</si>
  <si>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</si>
  <si>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</si>
  <si>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</si>
  <si>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</si>
  <si>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</si>
  <si>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</si>
  <si>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</si>
  <si>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</si>
  <si>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</si>
  <si>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</si>
  <si>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</si>
  <si>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</si>
  <si>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</si>
  <si>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</si>
  <si>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</si>
  <si>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</si>
  <si>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</si>
  <si>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</si>
  <si>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</si>
  <si>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</si>
  <si>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</si>
  <si>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</si>
  <si>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</si>
  <si>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</si>
  <si>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</si>
  <si>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</si>
  <si>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</si>
  <si>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</si>
  <si>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</si>
  <si>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</si>
  <si>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</si>
  <si>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</si>
  <si>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</si>
  <si>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</si>
  <si>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</si>
  <si>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</si>
  <si>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</si>
  <si>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</si>
  <si>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</si>
  <si>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</si>
  <si>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</si>
  <si>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</si>
  <si>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</si>
  <si>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</si>
  <si>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</si>
  <si>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</si>
  <si>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</si>
  <si>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</si>
  <si>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</si>
  <si>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</si>
  <si>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</si>
  <si>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</si>
  <si>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</si>
  <si>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</si>
  <si>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</si>
  <si>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</si>
  <si>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</si>
  <si>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</si>
  <si>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</si>
  <si>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</si>
  <si>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</si>
  <si>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</si>
  <si>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</si>
  <si>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</si>
  <si>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</si>
  <si>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</si>
  <si>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</si>
  <si>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</si>
  <si>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</si>
  <si>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</si>
  <si>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</si>
  <si>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</si>
  <si>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</si>
  <si>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</si>
  <si>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</si>
  <si>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</si>
  <si>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</si>
  <si>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</si>
  <si>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</si>
  <si>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</si>
  <si>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</si>
  <si>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</si>
  <si>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</si>
  <si>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</si>
  <si>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</si>
  <si>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</si>
  <si>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</si>
  <si>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</si>
  <si>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</si>
  <si>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</si>
  <si>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</si>
  <si>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</si>
  <si>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</si>
  <si>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</si>
  <si>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</si>
  <si>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</si>
  <si>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</si>
  <si>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</si>
  <si>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</si>
  <si>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</si>
  <si>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</si>
  <si>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</si>
  <si>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</si>
  <si>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</si>
  <si>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</si>
  <si>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</si>
  <si>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</si>
  <si>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</si>
  <si>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</si>
  <si>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</si>
  <si>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</si>
  <si>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</si>
  <si>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</si>
  <si>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</si>
  <si>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</si>
  <si>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</si>
  <si>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</si>
  <si>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</si>
  <si>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</si>
  <si>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</si>
  <si>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</si>
  <si>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</si>
  <si>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</si>
  <si>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</si>
  <si>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</si>
  <si>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</si>
  <si>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</si>
  <si>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</si>
  <si>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</si>
  <si>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</si>
  <si>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</si>
  <si>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</si>
  <si>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</si>
  <si>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</si>
  <si>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</si>
  <si>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</si>
  <si>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</si>
  <si>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</si>
  <si>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</si>
  <si>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</si>
  <si>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</si>
  <si>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</si>
  <si>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</si>
  <si>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</si>
  <si>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</si>
  <si>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</si>
  <si>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</si>
  <si>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</si>
  <si>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</si>
  <si>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</si>
  <si>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</si>
  <si>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</si>
  <si>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</si>
  <si>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</si>
  <si>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</si>
  <si>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</si>
  <si>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</si>
  <si>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</si>
  <si>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</si>
  <si>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</si>
  <si>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</si>
  <si>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</si>
  <si>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</si>
  <si>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</si>
  <si>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</si>
  <si>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</si>
  <si>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</si>
  <si>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</si>
  <si>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</si>
  <si>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</si>
  <si>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</si>
  <si>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</si>
  <si>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</si>
  <si>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</si>
  <si>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</si>
  <si>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</si>
  <si>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</si>
  <si>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</si>
  <si>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</si>
  <si>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</si>
  <si>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</si>
  <si>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</si>
  <si>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</si>
  <si>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</si>
  <si>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</si>
  <si>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</si>
  <si>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</si>
  <si>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</si>
  <si>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</si>
  <si>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</si>
  <si>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</si>
  <si>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</si>
  <si>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</si>
  <si>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</si>
  <si>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</si>
  <si>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</si>
  <si>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</si>
  <si>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</si>
  <si>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</si>
  <si>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</si>
  <si>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</si>
  <si>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</si>
  <si>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</si>
  <si>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</si>
  <si>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</si>
  <si>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</si>
  <si>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</si>
  <si>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</si>
  <si>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</si>
  <si>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</si>
  <si>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</si>
  <si>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</si>
  <si>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</si>
  <si>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</si>
  <si>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</si>
  <si>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</si>
  <si>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</si>
  <si>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</si>
  <si>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</si>
  <si>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</si>
  <si>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</si>
  <si>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</si>
  <si>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</si>
  <si>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</si>
  <si>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</si>
  <si>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</si>
  <si>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</si>
  <si>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</si>
  <si>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</si>
  <si>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</si>
  <si>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</si>
  <si>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</si>
  <si>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</si>
  <si>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</si>
  <si>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</si>
  <si>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</si>
  <si>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</si>
  <si>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</si>
  <si>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</si>
  <si>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</si>
  <si>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</si>
  <si>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</si>
  <si>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</si>
  <si>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</si>
  <si>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</si>
  <si>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</si>
  <si>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</si>
  <si>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</si>
  <si>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</si>
  <si>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</si>
  <si>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</si>
  <si>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</si>
  <si>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</si>
  <si>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</si>
  <si>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</si>
  <si>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</si>
  <si>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</si>
  <si>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</si>
  <si>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</si>
  <si>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</si>
  <si>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</si>
  <si>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</si>
  <si>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</si>
  <si>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</si>
  <si>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</si>
  <si>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</si>
  <si>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</si>
  <si>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</si>
  <si>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</si>
  <si>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</si>
  <si>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</si>
  <si>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</si>
  <si>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</si>
  <si>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</si>
  <si>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</si>
  <si>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</si>
  <si>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</si>
  <si>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</si>
  <si>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</si>
  <si>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</si>
  <si>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</si>
  <si>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</si>
  <si>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</si>
  <si>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</si>
  <si>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</si>
  <si>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</si>
  <si>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</si>
  <si>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</si>
  <si>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</si>
  <si>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</si>
  <si>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</si>
  <si>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</si>
  <si>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</si>
  <si>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</si>
  <si>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</si>
  <si>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</si>
  <si>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</si>
  <si>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</si>
  <si>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</si>
  <si>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</si>
  <si>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</si>
  <si>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</si>
  <si>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</si>
  <si>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</si>
  <si>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</si>
  <si>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</si>
  <si>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</si>
  <si>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</si>
  <si>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</si>
  <si>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</si>
  <si>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</si>
  <si>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</si>
  <si>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</si>
  <si>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</si>
  <si>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</si>
  <si>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</si>
  <si>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</si>
  <si>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</si>
  <si>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</si>
  <si>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</si>
  <si>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</si>
  <si>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</si>
  <si>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</si>
  <si>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</si>
  <si>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</si>
  <si>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</si>
  <si>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</si>
  <si>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</si>
  <si>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</si>
  <si>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</si>
  <si>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</si>
  <si>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</si>
  <si>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</si>
  <si>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</si>
  <si>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</si>
  <si>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</si>
  <si>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</si>
  <si>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</si>
  <si>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</si>
  <si>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</si>
  <si>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</si>
  <si>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</si>
  <si>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</si>
  <si>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</si>
  <si>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</si>
  <si>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</si>
  <si>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</si>
  <si>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</si>
  <si>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</si>
  <si>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</si>
  <si>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</si>
  <si>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</si>
  <si>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</si>
  <si>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</si>
  <si>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</si>
  <si>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</si>
  <si>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</si>
  <si>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</si>
  <si>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</si>
  <si>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</si>
  <si>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</si>
  <si>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</si>
  <si>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</si>
  <si>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</si>
  <si>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</si>
  <si>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</si>
  <si>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</si>
  <si>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</si>
  <si>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</si>
  <si>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</si>
  <si>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</si>
  <si>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</si>
  <si>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</si>
  <si>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</si>
  <si>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</si>
  <si>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</si>
  <si>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</si>
  <si>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</si>
  <si>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</si>
  <si>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</si>
  <si>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</si>
  <si>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</si>
  <si>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</si>
  <si>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</si>
  <si>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</si>
  <si>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</si>
  <si>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</si>
  <si>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</si>
  <si>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</si>
  <si>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</si>
  <si>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</si>
  <si>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</si>
  <si>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</si>
  <si>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</si>
  <si>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</si>
  <si>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</si>
  <si>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</si>
  <si>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</si>
  <si>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</si>
  <si>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</si>
  <si>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</si>
  <si>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</si>
  <si>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</si>
  <si>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</si>
  <si>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</si>
  <si>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</si>
  <si>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</si>
  <si>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</si>
  <si>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</si>
  <si>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</si>
  <si>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</si>
  <si>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</si>
  <si>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</si>
  <si>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</si>
  <si>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</si>
  <si>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</si>
  <si>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</si>
  <si>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</si>
  <si>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</si>
  <si>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</si>
  <si>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</si>
  <si>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</si>
  <si>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</si>
  <si>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</si>
  <si>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</si>
  <si>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</si>
  <si>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</si>
  <si>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</si>
  <si>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</si>
  <si>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</si>
  <si>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</si>
  <si>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</si>
  <si>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</si>
  <si>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</si>
  <si>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</si>
  <si>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</si>
  <si>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</si>
  <si>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</si>
  <si>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</si>
  <si>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</si>
  <si>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</si>
  <si>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</si>
  <si>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</si>
  <si>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</si>
  <si>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</si>
  <si>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</si>
  <si>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</si>
  <si>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</si>
  <si>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</si>
  <si>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</si>
  <si>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</si>
  <si>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</si>
  <si>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</si>
  <si>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</si>
  <si>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</si>
  <si>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</si>
  <si>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</si>
  <si>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</si>
  <si>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</si>
  <si>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</si>
  <si>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</si>
  <si>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</si>
  <si>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</si>
  <si>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</si>
  <si>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</si>
  <si>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</si>
  <si>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</si>
  <si>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</si>
  <si>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</si>
  <si>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</si>
  <si>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</si>
  <si>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</si>
  <si>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</si>
  <si>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</si>
  <si>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</si>
  <si>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</si>
  <si>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</si>
  <si>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</si>
  <si>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</si>
  <si>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</si>
  <si>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</si>
  <si>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</si>
  <si>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</si>
  <si>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</si>
  <si>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</si>
  <si>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</si>
  <si>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</si>
  <si>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</si>
  <si>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</si>
  <si>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</si>
  <si>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</si>
  <si>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</si>
  <si>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</si>
  <si>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</si>
  <si>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</si>
  <si>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</si>
  <si>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</si>
  <si>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</si>
  <si>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</si>
  <si>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</si>
  <si>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</si>
  <si>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</si>
  <si>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</si>
  <si>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</si>
  <si>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</si>
  <si>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</si>
  <si>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</si>
  <si>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</si>
  <si>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</si>
  <si>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</si>
  <si>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</si>
  <si>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</si>
  <si>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</si>
  <si>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</si>
  <si>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</si>
  <si>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</si>
  <si>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</si>
  <si>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</si>
  <si>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</si>
  <si>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</si>
  <si>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</si>
  <si>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</si>
  <si>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</si>
  <si>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</si>
  <si>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</si>
  <si>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</si>
  <si>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</si>
  <si>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</si>
  <si>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</si>
  <si>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</si>
  <si>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</si>
  <si>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</si>
  <si>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</si>
  <si>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</si>
  <si>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</si>
  <si>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</si>
  <si>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</si>
  <si>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</si>
  <si>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</si>
  <si>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</si>
  <si>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</si>
  <si>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</si>
  <si>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</si>
  <si>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</si>
  <si>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</si>
  <si>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</si>
  <si>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</si>
  <si>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</si>
  <si>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</si>
  <si>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</si>
  <si>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</si>
  <si>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</si>
  <si>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</si>
  <si>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</si>
  <si>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</si>
  <si>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</si>
  <si>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</si>
  <si>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</si>
  <si>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</si>
  <si>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</si>
  <si>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</si>
  <si>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</si>
  <si>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</si>
  <si>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</si>
  <si>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</si>
  <si>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</si>
  <si>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</si>
  <si>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</si>
  <si>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</si>
  <si>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</si>
  <si>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</si>
  <si>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</si>
  <si>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</si>
  <si>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</si>
  <si>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</si>
  <si>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</si>
  <si>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</si>
  <si>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</si>
  <si>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</si>
  <si>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</si>
  <si>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</si>
  <si>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</si>
  <si>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</si>
  <si>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</si>
  <si>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</si>
  <si>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</si>
  <si>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</si>
  <si>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</si>
  <si>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</si>
  <si>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</si>
  <si>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</si>
  <si>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</si>
  <si>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</si>
  <si>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</si>
  <si>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</si>
  <si>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</si>
  <si>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</si>
  <si>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</si>
  <si>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</si>
  <si>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</si>
  <si>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</si>
  <si>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</si>
  <si>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</si>
  <si>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</si>
  <si>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</si>
  <si>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</si>
  <si>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</si>
  <si>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</si>
  <si>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</si>
  <si>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</si>
  <si>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</si>
  <si>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</si>
  <si>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</si>
  <si>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</si>
  <si>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</si>
  <si>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</si>
  <si>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</si>
  <si>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</si>
  <si>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</si>
  <si>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</si>
  <si>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</si>
  <si>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</si>
  <si>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</si>
  <si>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</si>
  <si>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</si>
  <si>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</si>
  <si>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</si>
  <si>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</si>
  <si>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</si>
  <si>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</si>
  <si>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</si>
  <si>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</si>
  <si>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</si>
  <si>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</si>
  <si>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</si>
  <si>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</si>
  <si>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</si>
  <si>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</si>
  <si>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</si>
  <si>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</si>
  <si>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</si>
  <si>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</si>
  <si>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</si>
  <si>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</si>
  <si>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</si>
  <si>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</si>
  <si>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</si>
  <si>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</si>
  <si>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</si>
  <si>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</si>
  <si>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</si>
  <si>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</si>
  <si>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</si>
  <si>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</si>
  <si>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</si>
  <si>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</si>
  <si>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</si>
  <si>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</si>
  <si>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</si>
  <si>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</si>
  <si>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</si>
  <si>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</si>
  <si>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</si>
  <si>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</si>
  <si>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</si>
  <si>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</si>
  <si>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</si>
  <si>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</si>
  <si>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</si>
  <si>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</si>
  <si>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</si>
  <si>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</si>
  <si>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</si>
  <si>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</si>
  <si>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</si>
  <si>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</si>
  <si>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</si>
  <si>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</si>
  <si>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</si>
  <si>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</si>
  <si>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</si>
  <si>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</si>
  <si>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</si>
  <si>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</si>
  <si>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</si>
  <si>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</si>
  <si>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</si>
  <si>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</si>
  <si>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</si>
  <si>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</si>
  <si>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</si>
  <si>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</si>
  <si>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</si>
  <si>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</si>
  <si>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</si>
  <si>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</si>
  <si>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</si>
  <si>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</si>
  <si>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</si>
  <si>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</si>
  <si>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</si>
  <si>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</si>
  <si>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</si>
  <si>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</si>
  <si>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</si>
  <si>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</si>
  <si>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</si>
  <si>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</si>
  <si>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</si>
  <si>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</si>
  <si>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</si>
  <si>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</si>
  <si>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</si>
  <si>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</si>
  <si>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</si>
  <si>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</si>
  <si>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</si>
  <si>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</si>
  <si>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</si>
  <si>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</si>
  <si>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</si>
  <si>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</si>
  <si>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</si>
  <si>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</si>
  <si>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</si>
  <si>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</si>
  <si>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</si>
  <si>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</si>
  <si>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</si>
  <si>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</si>
  <si>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</si>
  <si>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</si>
  <si>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</si>
  <si>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</si>
  <si>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</si>
  <si>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</si>
  <si>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</si>
  <si>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</si>
  <si>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</si>
  <si>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</si>
  <si>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</si>
  <si>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</si>
  <si>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</si>
  <si>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</si>
  <si>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</si>
  <si>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</si>
  <si>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</si>
  <si>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</si>
  <si>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</si>
  <si>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</si>
  <si>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</si>
  <si>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</si>
  <si>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</si>
  <si>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</si>
  <si>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</si>
  <si>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</si>
  <si>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</si>
  <si>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</si>
  <si>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</si>
  <si>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</si>
  <si>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</si>
  <si>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</si>
  <si>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</si>
  <si>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</si>
  <si>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</si>
  <si>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</si>
  <si>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</si>
  <si>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</si>
  <si>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</si>
  <si>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</si>
  <si>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</si>
  <si>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</si>
  <si>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</si>
  <si>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</si>
  <si>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</si>
  <si>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</si>
  <si>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</si>
  <si>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</si>
  <si>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</si>
  <si>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</si>
  <si>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</si>
  <si>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</si>
  <si>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</si>
  <si>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</si>
  <si>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</si>
  <si>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</si>
  <si>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</si>
  <si>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</si>
  <si>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</si>
  <si>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</si>
  <si>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</si>
  <si>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</si>
  <si>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</si>
  <si>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</si>
  <si>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</si>
  <si>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</si>
  <si>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</si>
  <si>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</si>
  <si>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</si>
  <si>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</si>
  <si>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</si>
  <si>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</si>
  <si>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</si>
  <si>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</si>
  <si>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</si>
  <si>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</si>
  <si>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</si>
  <si>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</si>
  <si>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</si>
  <si>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</si>
  <si>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</si>
  <si>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</si>
  <si>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</si>
  <si>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</si>
  <si>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</si>
  <si>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</si>
  <si>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</si>
  <si>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</si>
  <si>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</si>
  <si>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</si>
  <si>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</si>
  <si>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</si>
  <si>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</si>
  <si>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</si>
  <si>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</si>
  <si>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</si>
  <si>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</si>
  <si>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</si>
  <si>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</si>
  <si>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</si>
  <si>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</si>
  <si>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</si>
  <si>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</si>
  <si>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</si>
  <si>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</si>
  <si>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</si>
  <si>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</si>
  <si>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</si>
  <si>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</si>
  <si>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</si>
  <si>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</si>
  <si>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</si>
  <si>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</si>
  <si>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</si>
  <si>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</si>
  <si>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</si>
  <si>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</si>
  <si>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</si>
  <si>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</si>
  <si>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</si>
  <si>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</si>
  <si>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</si>
  <si>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</si>
  <si>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</si>
  <si>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</si>
  <si>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</si>
  <si>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</si>
  <si>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</si>
  <si>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</si>
  <si>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</si>
  <si>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</si>
  <si>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</si>
  <si>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</si>
  <si>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</si>
  <si>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</si>
  <si>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</si>
  <si>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</si>
  <si>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</si>
  <si>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</si>
  <si>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</si>
  <si>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</si>
  <si>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</si>
  <si>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</si>
  <si>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</si>
  <si>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</si>
  <si>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</si>
  <si>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</si>
  <si>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</si>
  <si>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</si>
  <si>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</si>
  <si>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</si>
  <si>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</si>
  <si>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</si>
  <si>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</si>
  <si>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</si>
  <si>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</si>
  <si>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</si>
  <si>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</si>
  <si>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</si>
  <si>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</si>
  <si>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</si>
  <si>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</si>
  <si>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</si>
  <si>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</si>
  <si>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</si>
  <si>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</si>
  <si>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</si>
  <si>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</si>
  <si>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</si>
  <si>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</si>
  <si>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</si>
  <si>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</si>
  <si>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</si>
  <si>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</si>
  <si>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</si>
  <si>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</si>
  <si>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</si>
  <si>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</si>
  <si>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</si>
  <si>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</si>
  <si>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</si>
  <si>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</si>
  <si>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</si>
  <si>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</si>
  <si>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</si>
  <si>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</si>
  <si>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</si>
  <si>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</si>
  <si>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</si>
  <si>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</si>
  <si>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</si>
  <si>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</si>
  <si>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</si>
  <si>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</si>
  <si>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</si>
  <si>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</si>
  <si>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</si>
  <si>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</si>
  <si>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</si>
  <si>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</si>
  <si>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</si>
  <si>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</si>
  <si>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</si>
  <si>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</si>
  <si>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</si>
  <si>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</si>
  <si>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</si>
  <si>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</si>
  <si>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</si>
  <si>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</si>
  <si>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</si>
  <si>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</si>
  <si>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</si>
  <si>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</si>
  <si>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</si>
  <si>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</si>
  <si>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</si>
  <si>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</si>
  <si>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</si>
  <si>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</si>
  <si>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</si>
  <si>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</si>
  <si>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</si>
  <si>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</si>
  <si>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</si>
  <si>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</si>
  <si>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</si>
  <si>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</si>
  <si>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</si>
  <si>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</si>
  <si>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</si>
  <si>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</si>
  <si>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</si>
  <si>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</si>
  <si>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</si>
  <si>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</si>
  <si>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</si>
  <si>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</si>
  <si>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</si>
  <si>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</si>
  <si>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</si>
  <si>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</si>
  <si>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</si>
  <si>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</si>
  <si>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</si>
  <si>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</si>
  <si>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</si>
  <si>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</si>
  <si>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</si>
  <si>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</si>
  <si>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</si>
  <si>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</si>
  <si>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</si>
  <si>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</si>
  <si>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</si>
  <si>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</si>
  <si>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</si>
  <si>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</si>
  <si>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</si>
  <si>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</si>
  <si>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</si>
  <si>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</si>
  <si>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</si>
  <si>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</si>
  <si>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</si>
  <si>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</si>
  <si>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</si>
  <si>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</si>
  <si>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</si>
  <si>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</si>
  <si>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</si>
  <si>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</si>
  <si>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</si>
  <si>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</si>
  <si>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</si>
  <si>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</si>
  <si>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</si>
  <si>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</si>
  <si>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</si>
  <si>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</si>
  <si>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</si>
  <si>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</si>
  <si>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</si>
  <si>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</si>
  <si>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</si>
  <si>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</si>
  <si>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</si>
  <si>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</si>
  <si>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</si>
  <si>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</si>
  <si>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</si>
  <si>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</si>
  <si>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</si>
  <si>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</si>
  <si>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</si>
  <si>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</si>
  <si>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</si>
  <si>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</si>
  <si>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</si>
  <si>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</si>
  <si>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</si>
  <si>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</si>
  <si>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</si>
  <si>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</si>
  <si>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</si>
  <si>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</si>
  <si>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</si>
  <si>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</si>
  <si>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</si>
  <si>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</si>
  <si>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</si>
  <si>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</si>
  <si>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</si>
  <si>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</si>
  <si>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</si>
  <si>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</si>
  <si>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</si>
  <si>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</si>
  <si>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</si>
  <si>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</si>
  <si>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</si>
  <si>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</si>
  <si>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</si>
  <si>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</si>
  <si>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</si>
  <si>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</si>
  <si>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</si>
  <si>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</si>
  <si>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</si>
  <si>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</si>
  <si>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</si>
  <si>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</si>
  <si>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</si>
  <si>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</si>
  <si>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</si>
  <si>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</si>
  <si>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</si>
  <si>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</si>
  <si>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</si>
  <si>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</si>
  <si>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</si>
  <si>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</si>
  <si>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</si>
  <si>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</si>
  <si>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</si>
  <si>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</si>
  <si>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</si>
  <si>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</si>
  <si>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</si>
  <si>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</si>
  <si>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</si>
  <si>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</si>
  <si>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</si>
  <si>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</si>
  <si>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</si>
  <si>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</si>
  <si>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</si>
  <si>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</si>
  <si>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</si>
  <si>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</si>
  <si>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</si>
  <si>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</si>
  <si>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</si>
  <si>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</si>
  <si>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</si>
  <si>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</si>
  <si>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</si>
  <si>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</si>
  <si>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</si>
  <si>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</si>
  <si>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</si>
  <si>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</si>
  <si>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</si>
  <si>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</si>
  <si>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</si>
  <si>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</si>
  <si>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</si>
  <si>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</si>
  <si>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</si>
  <si>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</si>
  <si>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</si>
  <si>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</si>
  <si>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</si>
  <si>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</si>
  <si>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</si>
  <si>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</si>
  <si>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</si>
  <si>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</si>
  <si>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</si>
  <si>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</si>
  <si>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</si>
  <si>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</si>
  <si>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</si>
  <si>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</si>
  <si>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</si>
  <si>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</si>
  <si>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</si>
  <si>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</si>
  <si>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</si>
  <si>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</si>
  <si>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</si>
  <si>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</si>
  <si>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</si>
  <si>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</si>
  <si>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</si>
  <si>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</si>
  <si>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</si>
  <si>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</si>
  <si>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</si>
  <si>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</si>
  <si>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</si>
  <si>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</si>
  <si>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</si>
  <si>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</si>
  <si>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</si>
  <si>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</si>
  <si>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</si>
  <si>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</si>
  <si>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</si>
  <si>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</si>
  <si>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</si>
  <si>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</si>
  <si>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</si>
  <si>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</si>
  <si>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</si>
  <si>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</si>
  <si>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</si>
  <si>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</si>
  <si>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</si>
  <si>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</si>
  <si>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</si>
  <si>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</si>
  <si>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</si>
  <si>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</si>
  <si>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</si>
  <si>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</si>
  <si>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</si>
  <si>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</si>
  <si>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</si>
  <si>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</si>
  <si>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</si>
  <si>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</si>
  <si>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</si>
  <si>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</si>
  <si>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</si>
  <si>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</si>
  <si>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</si>
  <si>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</si>
  <si>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</si>
  <si>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</si>
  <si>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</si>
  <si>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</si>
  <si>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</si>
  <si>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</si>
  <si>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</si>
  <si>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</si>
  <si>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</si>
  <si>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</si>
  <si>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</si>
  <si>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</si>
  <si>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</si>
  <si>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</si>
  <si>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</si>
  <si>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</si>
  <si>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</si>
  <si>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</si>
  <si>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</si>
  <si>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</si>
  <si>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</si>
  <si>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</si>
  <si>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</si>
  <si>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</si>
  <si>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</si>
  <si>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</si>
  <si>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</si>
  <si>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</si>
  <si>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</si>
  <si>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</si>
  <si>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</si>
  <si>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</si>
  <si>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</si>
  <si>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</si>
  <si>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</si>
  <si>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</si>
  <si>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</si>
  <si>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</si>
  <si>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</si>
  <si>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</si>
  <si>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</si>
  <si>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</si>
  <si>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</si>
  <si>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</si>
  <si>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</si>
  <si>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</si>
  <si>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</si>
  <si>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</si>
  <si>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</si>
  <si>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</si>
  <si>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</si>
  <si>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</si>
  <si>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</si>
  <si>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</si>
  <si>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</si>
  <si>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</si>
  <si>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</si>
  <si>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</si>
  <si>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</si>
  <si>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</si>
  <si>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</si>
  <si>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</si>
  <si>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</si>
  <si>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</si>
  <si>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</si>
  <si>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</si>
  <si>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</si>
  <si>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</si>
  <si>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</si>
  <si>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</si>
  <si>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</si>
  <si>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</si>
  <si>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</si>
  <si>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</si>
  <si>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</si>
  <si>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</si>
  <si>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</si>
  <si>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</si>
  <si>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</si>
  <si>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</si>
  <si>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</si>
  <si>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</si>
  <si>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</si>
  <si>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</si>
  <si>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</si>
  <si>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</si>
  <si>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</si>
  <si>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</si>
  <si>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</si>
  <si>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</si>
  <si>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</si>
  <si>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</si>
  <si>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</si>
  <si>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</si>
  <si>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</si>
  <si>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</si>
  <si>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</si>
  <si>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</si>
  <si>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</si>
  <si>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</si>
  <si>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</si>
  <si>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</si>
  <si>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</si>
  <si>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</si>
  <si>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</si>
  <si>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</si>
  <si>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</si>
  <si>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</si>
  <si>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</si>
  <si>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</si>
  <si>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</si>
  <si>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</si>
  <si>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</si>
  <si>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</si>
  <si>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</si>
  <si>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</si>
  <si>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</si>
  <si>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</si>
  <si>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</si>
  <si>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</si>
  <si>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</si>
  <si>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</si>
  <si>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</si>
  <si>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</si>
  <si>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</si>
  <si>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</si>
  <si>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</si>
  <si>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</si>
  <si>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</si>
  <si>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</si>
  <si>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</si>
  <si>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</si>
  <si>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</si>
  <si>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</si>
  <si>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</si>
  <si>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</si>
  <si>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</si>
  <si>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</si>
  <si>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</si>
  <si>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</si>
  <si>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</si>
  <si>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</si>
  <si>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</si>
  <si>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</si>
  <si>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</si>
  <si>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</si>
  <si>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</si>
  <si>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</si>
  <si>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</si>
  <si>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</si>
  <si>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</si>
  <si>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</si>
  <si>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</si>
  <si>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</si>
  <si>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</si>
  <si>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</si>
  <si>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</si>
  <si>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</si>
  <si>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</si>
  <si>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</si>
  <si>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</si>
  <si>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</si>
  <si>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</si>
  <si>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</si>
  <si>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</si>
  <si>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</si>
  <si>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</si>
  <si>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</si>
  <si>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</si>
  <si>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</si>
  <si>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</si>
  <si>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</si>
  <si>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</si>
  <si>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</si>
  <si>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</si>
  <si>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</si>
  <si>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</si>
  <si>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</si>
  <si>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</si>
  <si>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</si>
  <si>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</si>
  <si>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</si>
  <si>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</si>
  <si>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</si>
  <si>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</si>
  <si>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</si>
  <si>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</si>
  <si>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</si>
  <si>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</si>
  <si>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</si>
  <si>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</si>
  <si>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</si>
  <si>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</si>
  <si>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</si>
  <si>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</si>
  <si>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</si>
  <si>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</si>
  <si>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</si>
  <si>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</si>
  <si>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</si>
  <si>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</si>
  <si>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</si>
  <si>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</si>
  <si>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</si>
  <si>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</si>
  <si>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</si>
  <si>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</si>
  <si>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</si>
  <si>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</si>
  <si>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</si>
  <si>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</si>
  <si>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</si>
  <si>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</si>
  <si>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</si>
  <si>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</si>
  <si>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</si>
  <si>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</si>
  <si>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</si>
  <si>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</si>
  <si>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</si>
  <si>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</si>
  <si>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</si>
  <si>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</si>
  <si>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</si>
  <si>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</si>
  <si>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</si>
  <si>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</si>
  <si>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</si>
  <si>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</si>
  <si>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</si>
  <si>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</si>
  <si>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</si>
  <si>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</si>
  <si>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</si>
  <si>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</si>
  <si>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</si>
  <si>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</si>
  <si>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</si>
  <si>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</si>
  <si>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</si>
  <si>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</si>
  <si>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</si>
  <si>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</si>
  <si>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</si>
  <si>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</si>
  <si>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</si>
  <si>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</si>
  <si>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</si>
  <si>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</si>
  <si>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</si>
  <si>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</si>
  <si>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</si>
  <si>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</si>
  <si>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</si>
  <si>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</si>
  <si>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</si>
  <si>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</si>
  <si>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</si>
  <si>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</si>
  <si>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</si>
  <si>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</si>
  <si>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</si>
  <si>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</si>
  <si>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</si>
  <si>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</si>
  <si>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</si>
  <si>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</si>
  <si>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</si>
  <si>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</si>
  <si>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</si>
  <si>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</si>
  <si>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</si>
  <si>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</si>
  <si>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</si>
  <si>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</si>
  <si>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</si>
  <si>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</si>
  <si>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</si>
  <si>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</si>
  <si>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</si>
  <si>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</si>
  <si>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</si>
  <si>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</si>
  <si>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</si>
  <si>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</si>
  <si>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</si>
  <si>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</si>
  <si>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</si>
  <si>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</si>
  <si>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</si>
  <si>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</si>
  <si>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</si>
  <si>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</si>
  <si>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</si>
  <si>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</si>
  <si>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</si>
  <si>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</si>
  <si>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</si>
  <si>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</si>
  <si>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</si>
  <si>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</si>
  <si>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</si>
  <si>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</si>
  <si>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</si>
  <si>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</si>
  <si>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</si>
  <si>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</si>
  <si>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</si>
  <si>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</si>
  <si>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</si>
  <si>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</si>
  <si>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</si>
  <si>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</si>
  <si>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</si>
  <si>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</si>
  <si>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</si>
  <si>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</si>
  <si>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</si>
  <si>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</si>
  <si>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</si>
  <si>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</si>
  <si>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</si>
  <si>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</si>
  <si>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</si>
  <si>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</si>
  <si>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</si>
  <si>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</si>
  <si>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</si>
  <si>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</si>
  <si>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</si>
  <si>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</si>
  <si>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</si>
  <si>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</si>
  <si>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</si>
  <si>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</si>
  <si>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</si>
  <si>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</si>
  <si>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</si>
  <si>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</si>
  <si>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</si>
  <si>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</si>
  <si>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</si>
  <si>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</si>
  <si>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</si>
  <si>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</si>
  <si>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</si>
  <si>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</si>
  <si>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</si>
  <si>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</si>
  <si>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</si>
  <si>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</si>
  <si>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</si>
  <si>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</si>
  <si>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</si>
  <si>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</si>
  <si>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</si>
  <si>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</si>
  <si>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</si>
  <si>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</si>
  <si>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</si>
  <si>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</si>
  <si>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</si>
  <si>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</si>
  <si>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</si>
  <si>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</si>
  <si>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</si>
  <si>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</si>
  <si>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</si>
  <si>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</si>
  <si>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</si>
  <si>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</si>
  <si>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</si>
  <si>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</si>
  <si>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</si>
  <si>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</si>
  <si>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</si>
  <si>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</si>
  <si>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</si>
  <si>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</si>
  <si>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</si>
  <si>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</si>
  <si>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</si>
  <si>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</si>
  <si>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</si>
  <si>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</si>
  <si>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</si>
  <si>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</si>
  <si>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</si>
  <si>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</si>
  <si>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</si>
  <si>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</si>
  <si>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</si>
  <si>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</si>
  <si>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</si>
  <si>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</si>
  <si>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</si>
  <si>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</si>
  <si>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</si>
  <si>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</si>
  <si>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</si>
  <si>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</si>
  <si>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</si>
  <si>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</si>
  <si>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</si>
  <si>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</si>
  <si>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</si>
  <si>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</si>
  <si>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</si>
  <si>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</si>
  <si>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</si>
  <si>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</si>
  <si>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</si>
  <si>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</si>
  <si>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</si>
  <si>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</si>
  <si>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</si>
  <si>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</si>
  <si>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</si>
  <si>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</si>
  <si>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</si>
  <si>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</si>
  <si>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</si>
  <si>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</si>
  <si>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</si>
  <si>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</si>
  <si>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</si>
  <si>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</si>
  <si>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</si>
  <si>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</si>
  <si>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</si>
  <si>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</si>
  <si>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</si>
  <si>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</si>
  <si>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</si>
  <si>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</si>
  <si>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</si>
  <si>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</si>
  <si>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</si>
  <si>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</si>
  <si>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</si>
  <si>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</si>
  <si>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</si>
  <si>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</si>
  <si>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</si>
  <si>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</si>
  <si>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</si>
  <si>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</si>
  <si>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</si>
  <si>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</si>
  <si>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</si>
  <si>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</si>
  <si>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</si>
  <si>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</si>
  <si>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</si>
  <si>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</si>
  <si>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</si>
  <si>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</si>
  <si>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</si>
  <si>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</si>
  <si>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</si>
  <si>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</si>
  <si>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</si>
  <si>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</si>
  <si>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</si>
  <si>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</si>
  <si>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</si>
  <si>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</si>
  <si>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</si>
  <si>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</si>
  <si>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</si>
  <si>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</si>
  <si>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</si>
  <si>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</si>
  <si>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</si>
  <si>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</si>
  <si>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</si>
  <si>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</si>
  <si>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</si>
  <si>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</si>
  <si>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</si>
  <si>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</si>
  <si>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</si>
  <si>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</si>
  <si>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</si>
  <si>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</si>
  <si>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</si>
  <si>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</si>
  <si>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</si>
  <si>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</si>
  <si>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</si>
  <si>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</si>
  <si>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</si>
  <si>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</si>
  <si>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</si>
  <si>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</si>
  <si>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</si>
  <si>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</si>
  <si>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</si>
  <si>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</si>
  <si>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</si>
  <si>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</si>
  <si>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</si>
  <si>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</si>
  <si>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</si>
  <si>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</si>
  <si>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</si>
  <si>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</si>
  <si>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</si>
  <si>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</si>
  <si>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</si>
  <si>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</si>
  <si>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</si>
  <si>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</si>
  <si>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</si>
  <si>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</si>
  <si>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</si>
  <si>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</si>
  <si>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</si>
  <si>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</si>
  <si>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</si>
  <si>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</si>
  <si>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</si>
  <si>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</si>
  <si>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</si>
  <si>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</si>
  <si>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</si>
  <si>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</si>
  <si>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</si>
  <si>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</si>
  <si>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</si>
  <si>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</si>
  <si>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</si>
  <si>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</si>
  <si>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</si>
  <si>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</si>
  <si>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</si>
  <si>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</si>
  <si>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</si>
  <si>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</si>
  <si>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</si>
  <si>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</si>
  <si>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</si>
  <si>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</si>
  <si>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</si>
  <si>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</si>
  <si>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</si>
  <si>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</si>
  <si>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</si>
  <si>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</si>
  <si>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</si>
  <si>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</si>
  <si>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</si>
  <si>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</si>
  <si>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</si>
  <si>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</si>
  <si>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</si>
  <si>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</si>
  <si>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</si>
  <si>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</si>
  <si>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</si>
  <si>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</si>
  <si>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</si>
  <si>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</si>
  <si>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</si>
  <si>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</si>
  <si>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</si>
  <si>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</si>
  <si>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</si>
  <si>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</si>
  <si>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</si>
  <si>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</si>
  <si>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</si>
  <si>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</si>
  <si>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</si>
  <si>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</si>
  <si>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</si>
  <si>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</si>
  <si>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</si>
  <si>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</si>
  <si>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</si>
  <si>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</si>
  <si>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</si>
  <si>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</si>
  <si>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</si>
  <si>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</si>
  <si>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</si>
  <si>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</si>
  <si>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</si>
  <si>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</si>
  <si>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</si>
  <si>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</si>
  <si>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</si>
  <si>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</si>
  <si>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</si>
  <si>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</si>
  <si>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</si>
  <si>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</si>
  <si>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</si>
  <si>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</si>
  <si>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</si>
  <si>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</si>
  <si>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</si>
  <si>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</si>
  <si>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</si>
  <si>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</si>
  <si>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</si>
  <si>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</si>
  <si>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</si>
  <si>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</si>
  <si>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</si>
  <si>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</si>
  <si>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</si>
  <si>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</si>
  <si>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</si>
  <si>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</si>
  <si>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</si>
  <si>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</si>
  <si>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</si>
  <si>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</si>
  <si>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</si>
  <si>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</si>
  <si>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</si>
  <si>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</si>
  <si>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</si>
  <si>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</si>
  <si>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</si>
  <si>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</si>
  <si>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</si>
  <si>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</si>
  <si>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</si>
  <si>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</si>
  <si>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</si>
  <si>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</si>
  <si>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</si>
  <si>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</si>
  <si>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</si>
  <si>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</si>
  <si>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</si>
  <si>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</si>
  <si>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</si>
  <si>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</si>
  <si>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</si>
  <si>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</si>
  <si>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</si>
  <si>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</si>
  <si>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</si>
  <si>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</si>
  <si>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</si>
  <si>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</si>
  <si>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</si>
  <si>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</si>
  <si>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</si>
  <si>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</si>
  <si>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</si>
  <si>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</si>
  <si>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</si>
  <si>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</si>
  <si>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</si>
  <si>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</si>
  <si>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</si>
  <si>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</si>
  <si>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</si>
  <si>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</si>
  <si>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</si>
  <si>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</si>
  <si>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</si>
  <si>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</si>
  <si>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</si>
  <si>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</si>
  <si>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</si>
  <si>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</si>
  <si>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</si>
  <si>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</si>
  <si>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</si>
  <si>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</si>
  <si>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</si>
  <si>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</si>
  <si>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</si>
  <si>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</si>
  <si>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</si>
  <si>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</si>
  <si>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</si>
  <si>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</si>
  <si>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</si>
  <si>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</si>
  <si>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</si>
  <si>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</si>
  <si>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</si>
  <si>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</si>
  <si>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</si>
  <si>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</si>
  <si>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</si>
  <si>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</si>
  <si>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</si>
  <si>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</si>
  <si>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</si>
  <si>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</si>
  <si>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</si>
  <si>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</si>
  <si>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</si>
  <si>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</si>
  <si>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</si>
  <si>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</si>
  <si>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</si>
  <si>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</si>
  <si>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</si>
  <si>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</si>
  <si>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</si>
  <si>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</si>
  <si>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</si>
  <si>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</si>
  <si>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</si>
  <si>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</si>
  <si>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</si>
  <si>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</si>
  <si>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</si>
  <si>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</si>
  <si>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</si>
  <si>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</si>
  <si>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</si>
  <si>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</si>
  <si>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</si>
  <si>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</si>
  <si>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</si>
  <si>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</si>
  <si>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</si>
  <si>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</si>
  <si>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</si>
  <si>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</si>
  <si>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</si>
  <si>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</si>
  <si>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</si>
  <si>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</si>
  <si>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</si>
  <si>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</si>
  <si>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</si>
  <si>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</si>
  <si>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</si>
  <si>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</si>
  <si>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</si>
  <si>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</si>
  <si>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</si>
  <si>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</si>
  <si>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</si>
  <si>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</si>
  <si>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</si>
  <si>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</si>
  <si>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</si>
  <si>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</si>
  <si>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</si>
  <si>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</si>
  <si>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</si>
  <si>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</si>
  <si>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</si>
  <si>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</si>
  <si>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</si>
  <si>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</si>
  <si>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</si>
  <si>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</si>
  <si>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</si>
  <si>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</si>
  <si>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</si>
  <si>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</si>
  <si>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</si>
  <si>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</si>
  <si>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</si>
  <si>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</si>
  <si>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</si>
  <si>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</si>
  <si>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</si>
  <si>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</si>
  <si>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</si>
  <si>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</si>
  <si>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</si>
  <si>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</si>
  <si>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</si>
  <si>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</si>
  <si>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</si>
  <si>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</si>
  <si>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</si>
  <si>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</si>
  <si>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</si>
  <si>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</si>
  <si>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</si>
  <si>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</si>
  <si>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</si>
  <si>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</si>
  <si>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</si>
  <si>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</si>
  <si>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</si>
  <si>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</si>
  <si>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</si>
  <si>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</si>
  <si>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</si>
  <si>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</si>
  <si>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</si>
  <si>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</si>
  <si>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</si>
  <si>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</si>
  <si>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</si>
  <si>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</si>
  <si>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</si>
  <si>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</si>
  <si>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</si>
  <si>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</si>
  <si>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</si>
  <si>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</si>
  <si>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</si>
  <si>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</si>
  <si>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</si>
  <si>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</si>
  <si>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</si>
  <si>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</si>
  <si>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</si>
  <si>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</si>
  <si>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</si>
  <si>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</si>
  <si>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</si>
  <si>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</si>
  <si>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</si>
  <si>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</si>
  <si>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</si>
  <si>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</si>
  <si>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</si>
  <si>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</si>
  <si>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</si>
  <si>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</si>
  <si>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</si>
  <si>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</si>
  <si>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</si>
  <si>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</si>
  <si>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</si>
  <si>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</si>
  <si>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</si>
  <si>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</si>
  <si>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</si>
  <si>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</si>
  <si>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</si>
  <si>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</si>
  <si>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</si>
  <si>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</si>
  <si>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</si>
  <si>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</si>
  <si>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</si>
  <si>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</si>
  <si>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</si>
  <si>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</si>
  <si>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</si>
  <si>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</si>
  <si>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</si>
  <si>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</si>
  <si>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</si>
  <si>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</si>
  <si>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</si>
  <si>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</si>
  <si>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</si>
  <si>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</si>
  <si>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</si>
  <si>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</si>
  <si>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</si>
  <si>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</si>
  <si>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</si>
  <si>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</si>
  <si>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</si>
  <si>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</si>
  <si>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</si>
  <si>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</si>
  <si>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</si>
  <si>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</si>
  <si>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</si>
  <si>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</si>
  <si>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</si>
  <si>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</si>
  <si>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</si>
  <si>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</si>
  <si>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</si>
  <si>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</si>
  <si>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</si>
  <si>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</si>
  <si>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</si>
  <si>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</si>
  <si>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</si>
  <si>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</si>
  <si>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</si>
  <si>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</si>
  <si>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</si>
  <si>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</si>
  <si>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</si>
  <si>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</si>
  <si>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</si>
  <si>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</si>
  <si>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</si>
  <si>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</si>
  <si>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</si>
  <si>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</si>
  <si>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</si>
  <si>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</si>
  <si>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</si>
  <si>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</si>
  <si>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</si>
  <si>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</si>
  <si>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</si>
  <si>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</si>
  <si>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</si>
  <si>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</si>
  <si>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</si>
  <si>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</si>
  <si>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</si>
  <si>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</si>
  <si>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</si>
  <si>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</si>
  <si>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</si>
  <si>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</si>
  <si>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</si>
  <si>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</si>
  <si>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</si>
  <si>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</si>
  <si>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</si>
  <si>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</si>
  <si>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</si>
  <si>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</si>
  <si>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</si>
  <si>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</si>
  <si>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</si>
  <si>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</si>
  <si>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</si>
  <si>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</si>
  <si>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</si>
  <si>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</si>
  <si>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</si>
  <si>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</si>
  <si>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</si>
  <si>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</si>
  <si>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</si>
  <si>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</si>
  <si>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</si>
  <si>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</si>
  <si>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</si>
  <si>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</si>
  <si>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</si>
  <si>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</si>
  <si>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</si>
  <si>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</si>
  <si>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</si>
  <si>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</si>
  <si>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</si>
  <si>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</si>
  <si>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</si>
  <si>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</si>
  <si>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</si>
  <si>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</si>
  <si>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</si>
  <si>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</si>
  <si>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</si>
  <si>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</si>
  <si>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</si>
  <si>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</si>
  <si>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</si>
  <si>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</si>
  <si>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</si>
  <si>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</si>
  <si>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</si>
  <si>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</si>
  <si>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</si>
  <si>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</si>
  <si>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</si>
  <si>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</si>
  <si>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</si>
  <si>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</si>
  <si>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</si>
  <si>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</si>
  <si>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</si>
  <si>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</si>
  <si>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</si>
  <si>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</si>
  <si>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</si>
  <si>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</si>
  <si>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</si>
  <si>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</si>
  <si>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</si>
  <si>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</si>
  <si>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</si>
  <si>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</si>
  <si>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</si>
  <si>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</si>
  <si>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</si>
  <si>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</si>
  <si>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</si>
  <si>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</si>
  <si>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</si>
  <si>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</si>
  <si>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</si>
  <si>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</si>
  <si>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</si>
  <si>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</si>
  <si>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</si>
  <si>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</si>
  <si>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</si>
  <si>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</si>
  <si>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</si>
  <si>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</si>
  <si>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</si>
  <si>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</si>
  <si>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</si>
  <si>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</si>
  <si>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</si>
  <si>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</si>
  <si>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</si>
  <si>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</si>
  <si>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</si>
  <si>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</si>
  <si>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</si>
  <si>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</si>
  <si>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</si>
  <si>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</si>
  <si>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</si>
  <si>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</si>
  <si>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</si>
  <si>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</si>
  <si>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</si>
  <si>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</si>
  <si>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</si>
  <si>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</si>
  <si>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</si>
  <si>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</si>
  <si>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</si>
  <si>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</si>
  <si>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</si>
  <si>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</si>
  <si>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</si>
  <si>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</si>
  <si>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</si>
  <si>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</si>
  <si>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</si>
  <si>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</si>
  <si>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</si>
  <si>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</si>
  <si>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</si>
  <si>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</si>
  <si>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</si>
  <si>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</si>
  <si>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</si>
  <si>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</si>
  <si>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</si>
  <si>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</si>
  <si>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</si>
  <si>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</si>
  <si>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</si>
  <si>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</si>
  <si>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</si>
  <si>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</si>
  <si>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</si>
  <si>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</si>
  <si>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</si>
  <si>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</si>
  <si>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</si>
  <si>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</si>
  <si>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</si>
  <si>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</si>
  <si>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</si>
  <si>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</si>
  <si>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</si>
  <si>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</si>
  <si>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</si>
  <si>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</si>
  <si>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</si>
  <si>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</si>
  <si>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</si>
  <si>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</si>
  <si>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</si>
  <si>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</si>
  <si>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</si>
  <si>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</si>
  <si>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</si>
  <si>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</si>
  <si>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</si>
  <si>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</si>
  <si>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</si>
  <si>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</si>
  <si>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</si>
  <si>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</si>
  <si>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</si>
  <si>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</si>
  <si>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</si>
  <si>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</si>
  <si>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</si>
  <si>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</si>
  <si>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</si>
  <si>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</si>
  <si>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</si>
  <si>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</si>
  <si>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</si>
  <si>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</si>
  <si>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</si>
  <si>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</si>
  <si>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</si>
  <si>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</si>
  <si>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</si>
  <si>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</si>
  <si>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</si>
  <si>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</si>
  <si>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</si>
  <si>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</si>
  <si>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</si>
  <si>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</si>
  <si>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</si>
  <si>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</si>
  <si>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</si>
  <si>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</si>
  <si>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</si>
  <si>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</si>
  <si>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</si>
  <si>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</si>
  <si>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</si>
  <si>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</si>
  <si>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</si>
  <si>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</si>
  <si>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</si>
  <si>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</si>
  <si>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</si>
  <si>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</si>
  <si>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</si>
  <si>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</si>
  <si>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</si>
  <si>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</si>
  <si>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</si>
  <si>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</si>
  <si>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</si>
  <si>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</si>
  <si>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</si>
  <si>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</si>
  <si>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</si>
  <si>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</si>
  <si>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</si>
  <si>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</si>
  <si>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</si>
  <si>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</si>
  <si>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</si>
  <si>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</si>
  <si>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</si>
  <si>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</si>
  <si>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</si>
  <si>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</si>
  <si>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</si>
  <si>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</si>
  <si>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</si>
  <si>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</si>
  <si>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</si>
  <si>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</si>
  <si>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</si>
  <si>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</si>
  <si>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</si>
  <si>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</si>
  <si>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</si>
  <si>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</si>
  <si>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</si>
  <si>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</si>
  <si>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</si>
  <si>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</si>
  <si>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</si>
  <si>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</si>
  <si>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</si>
  <si>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</si>
  <si>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</si>
  <si>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</si>
  <si>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</si>
  <si>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</si>
  <si>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</si>
  <si>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</si>
  <si>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</si>
  <si>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</si>
  <si>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</si>
  <si>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</si>
  <si>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</si>
  <si>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</si>
  <si>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</si>
  <si>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</si>
  <si>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</si>
  <si>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</si>
  <si>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</si>
  <si>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</si>
  <si>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</si>
  <si>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</si>
  <si>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</si>
  <si>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</si>
  <si>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</si>
  <si>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</si>
  <si>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</si>
  <si>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</si>
  <si>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</si>
  <si>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</si>
  <si>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</si>
  <si>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</si>
  <si>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</si>
  <si>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</si>
  <si>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</si>
  <si>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</si>
  <si>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</si>
  <si>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</si>
  <si>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</si>
  <si>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</si>
  <si>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</si>
  <si>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</si>
  <si>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</si>
  <si>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</si>
  <si>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</si>
  <si>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</si>
  <si>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</si>
  <si>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</si>
  <si>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</si>
  <si>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</si>
  <si>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</si>
  <si>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</si>
  <si>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</si>
  <si>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</si>
  <si>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</si>
  <si>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</si>
  <si>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</si>
  <si>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</si>
  <si>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</si>
  <si>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</si>
  <si>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</si>
  <si>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</si>
  <si>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</si>
  <si>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</si>
  <si>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</si>
  <si>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</si>
  <si>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</si>
  <si>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</si>
  <si>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</si>
  <si>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</si>
  <si>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</si>
  <si>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</si>
  <si>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</si>
  <si>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</si>
  <si>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</si>
  <si>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</si>
  <si>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</si>
  <si>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</si>
  <si>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</si>
  <si>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</si>
  <si>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</si>
  <si>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</si>
  <si>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</si>
  <si>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r>
      <t xml:space="preserve">DRR FOR 45 % 2 </t>
    </r>
    <r>
      <rPr>
        <sz val="12"/>
        <color theme="1"/>
        <rFont val="Calibri"/>
        <family val="2"/>
        <scheme val="minor"/>
      </rPr>
      <t xml:space="preserve">DAYS </t>
    </r>
  </si>
  <si>
    <t>19.06.26</t>
  </si>
  <si>
    <t>BUCKET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</si>
</sst>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2">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0" borderId="69" xfId="0" applyBorder="1" applyAlignment="1">
      <alignment horizontal="center" vertical="center"/>
    </xf>
    <xf numFmtId="0" fontId="33" fillId="0" borderId="27" xfId="0" applyFont="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59" xfId="0" applyFont="1" applyBorder="1" applyAlignment="1">
      <alignment horizontal="center" vertical="center"/>
    </xf>
    <xf numFmtId="0" fontId="0" fillId="0" borderId="0" xfId="0" applyFont="1" applyBorder="1" applyAlignment="1">
      <alignment horizontal="center" vertical="center"/>
    </xf>
    <xf numFmtId="0" fontId="0" fillId="0" borderId="0" xfId="0" pivotButton="1"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xf numFmtId="0" fontId="0" fillId="0" borderId="9" xfId="0" applyFont="1" applyBorder="1" applyAlignment="1">
      <alignment horizontal="left"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13" xfId="0" applyNumberFormat="1" applyFill="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21344">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ill>
        <patternFill>
          <bgColor theme="9" tint="0.59996337778862885"/>
        </patternFill>
      </fill>
    </dxf>
    <dxf>
      <fill>
        <patternFill>
          <bgColor theme="9" tint="0.59996337778862885"/>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98836458332"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786739120369"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7">
        <s v="16.06.26"/>
        <m/>
        <s v="18.06.26"/>
        <s v="12.06.26"/>
        <s v="03.06.26"/>
        <s v="08.06.26"/>
        <s v="11.06.26"/>
        <s v="05.06.26"/>
        <s v="12.06.26 17.06.26"/>
        <s v="13.06.26"/>
        <s v="06.06.26"/>
        <s v="10.06.26 13.06.26"/>
        <s v="09.06.26"/>
        <s v="17.06.26"/>
        <s v="02.06.26"/>
        <s v="01.06.26"/>
        <s v="04.06.26"/>
        <s v="19.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s v="COLLECT"/>
    <s v="19.06.26"/>
    <n v="11500"/>
    <m/>
    <m/>
    <m/>
    <n v="7369"/>
    <n v="7274"/>
    <n v="7368"/>
    <n v="3344"/>
    <x v="0"/>
    <s v="STABLE"/>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s v="ONLINE"/>
    <s v="19.06.26"/>
    <n v="3153"/>
    <m/>
    <m/>
    <m/>
    <n v="2953"/>
    <n v="9764"/>
    <n v="1209"/>
    <n v="10048"/>
    <x v="2"/>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3372"/>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8488"/>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1"/>
    <m/>
    <m/>
    <m/>
    <m/>
    <m/>
    <m/>
    <m/>
    <m/>
    <m/>
    <m/>
    <m/>
    <m/>
    <m/>
    <m/>
    <m/>
    <m/>
    <m/>
    <m/>
    <m/>
    <m/>
    <m/>
    <m/>
    <m/>
    <m/>
    <m/>
    <m/>
    <m/>
    <m/>
    <m/>
    <m/>
    <m/>
    <m/>
    <m/>
    <m/>
    <m/>
    <m/>
    <m/>
    <m/>
    <n v="3"/>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0"/>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1"/>
    <m/>
    <m/>
    <m/>
    <m/>
    <m/>
    <m/>
    <m/>
    <m/>
    <m/>
    <m/>
    <m/>
    <m/>
    <m/>
    <m/>
    <m/>
    <m/>
    <m/>
    <m/>
    <m/>
    <m/>
    <m/>
    <m/>
    <m/>
    <m/>
    <m/>
    <m/>
    <m/>
    <m/>
    <m/>
    <m/>
    <m/>
    <m/>
    <m/>
    <m/>
    <m/>
    <m/>
    <m/>
    <m/>
    <n v="2"/>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1"/>
    <m/>
    <m/>
    <m/>
    <m/>
    <m/>
    <m/>
    <m/>
    <m/>
    <m/>
    <m/>
    <m/>
    <m/>
    <m/>
    <m/>
    <m/>
    <m/>
    <m/>
    <m/>
    <m/>
    <m/>
    <m/>
    <m/>
    <m/>
    <m/>
    <m/>
    <m/>
    <m/>
    <m/>
    <m/>
    <m/>
    <m/>
    <m/>
    <m/>
    <m/>
    <m/>
    <m/>
    <m/>
    <m/>
    <n v="4"/>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1"/>
    <m/>
    <m/>
    <m/>
    <m/>
    <m/>
    <m/>
    <m/>
    <m/>
    <m/>
    <m/>
    <m/>
    <m/>
    <m/>
    <m/>
    <m/>
    <m/>
    <m/>
    <m/>
    <m/>
    <m/>
    <m/>
    <m/>
    <m/>
    <m/>
    <m/>
    <m/>
    <m/>
    <m/>
    <m/>
    <m/>
    <m/>
    <m/>
    <m/>
    <m/>
    <m/>
    <m/>
    <m/>
    <m/>
    <n v="3"/>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1"/>
    <m/>
    <m/>
    <m/>
    <m/>
    <m/>
    <m/>
    <m/>
    <m/>
    <m/>
    <m/>
    <m/>
    <m/>
    <m/>
    <m/>
    <m/>
    <m/>
    <m/>
    <m/>
    <m/>
    <m/>
    <m/>
    <m/>
    <m/>
    <m/>
    <m/>
    <m/>
    <m/>
    <m/>
    <m/>
    <m/>
    <m/>
    <m/>
    <m/>
    <m/>
    <m/>
    <m/>
    <m/>
    <m/>
    <n v="4"/>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1"/>
    <m/>
    <m/>
    <m/>
    <m/>
    <m/>
    <m/>
    <m/>
    <m/>
    <m/>
    <m/>
    <m/>
    <m/>
    <m/>
    <m/>
    <m/>
    <m/>
    <m/>
    <m/>
    <m/>
    <m/>
    <m/>
    <m/>
    <m/>
    <m/>
    <m/>
    <m/>
    <m/>
    <m/>
    <m/>
    <m/>
    <m/>
    <m/>
    <m/>
    <m/>
    <m/>
    <m/>
    <m/>
    <m/>
    <n v="2"/>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s v="ONLINE"/>
    <x v="17"/>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8"/>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9"/>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s v="COLLECT"/>
    <x v="17"/>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s v="ONLINE"/>
    <x v="17"/>
    <n v="3153"/>
    <m/>
    <m/>
    <m/>
    <n v="2953"/>
    <n v="9764"/>
    <n v="1209"/>
    <n v="10048"/>
    <x v="2"/>
    <x v="0"/>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8"/>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9"/>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9"/>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20"/>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1"/>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2"/>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2"/>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1"/>
    <m/>
    <m/>
    <m/>
    <m/>
    <m/>
    <m/>
    <m/>
    <m/>
    <m/>
    <m/>
    <m/>
    <m/>
    <m/>
    <m/>
    <m/>
    <m/>
    <m/>
    <m/>
    <m/>
    <m/>
    <m/>
    <m/>
    <m/>
    <m/>
    <m/>
    <m/>
    <m/>
    <m/>
    <m/>
    <m/>
    <m/>
    <m/>
    <m/>
    <m/>
    <m/>
    <m/>
    <m/>
    <m/>
    <n v="4"/>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1"/>
    <m/>
    <m/>
    <m/>
    <m/>
    <m/>
    <m/>
    <m/>
    <m/>
    <m/>
    <m/>
    <m/>
    <m/>
    <m/>
    <m/>
    <m/>
    <m/>
    <m/>
    <m/>
    <m/>
    <m/>
    <m/>
    <m/>
    <m/>
    <m/>
    <m/>
    <m/>
    <m/>
    <m/>
    <m/>
    <m/>
    <m/>
    <m/>
    <m/>
    <m/>
    <m/>
    <m/>
    <m/>
    <m/>
    <n v="3"/>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9"/>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2"/>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s v="ONLINE"/>
    <x v="17"/>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3"/>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8"/>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9"/>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s v="COLLECT"/>
    <x v="17"/>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9"/>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9"/>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s v="ONLINE"/>
    <x v="17"/>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9"/>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4"/>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s v="-"/>
    <s v="1321"/>
    <n v="1013"/>
    <n v="21007"/>
  </r>
  <r>
    <n v="466279858"/>
    <s v="HARSHA SEETARAM BADADE"/>
    <s v="COLLECT"/>
    <x v="18"/>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s v="ONLINE"/>
    <x v="17"/>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s v="ONLINE"/>
    <x v="17"/>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9"/>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9"/>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s v="COLLECT"/>
    <x v="17"/>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20"/>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8"/>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9"/>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9"/>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s v="ONLINE"/>
    <x v="17"/>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2"/>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9"/>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8"/>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9"/>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5"/>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8"/>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9"/>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8"/>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9"/>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8488"/>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9"/>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2"/>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8"/>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9"/>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8"/>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0789">
      <pivotArea type="all" dataOnly="0" outline="0" fieldPosition="0"/>
    </format>
    <format dxfId="20788">
      <pivotArea outline="0" collapsedLevelsAreSubtotals="1" fieldPosition="0"/>
    </format>
    <format dxfId="20787">
      <pivotArea dataOnly="0" labelOnly="1" grandRow="1" outline="0" fieldPosition="0"/>
    </format>
    <format dxfId="20786">
      <pivotArea dataOnly="0" labelOnly="1" outline="0" fieldPosition="0">
        <references count="1">
          <reference field="12" count="4">
            <x v="0"/>
            <x v="1"/>
            <x v="2"/>
            <x v="4"/>
          </reference>
        </references>
      </pivotArea>
    </format>
    <format dxfId="20785">
      <pivotArea dataOnly="0" labelOnly="1" grandCol="1" outline="0" fieldPosition="0"/>
    </format>
    <format dxfId="20784">
      <pivotArea type="all" dataOnly="0" outline="0" fieldPosition="0"/>
    </format>
    <format dxfId="20783">
      <pivotArea outline="0" collapsedLevelsAreSubtotals="1" fieldPosition="0"/>
    </format>
    <format dxfId="20782">
      <pivotArea dataOnly="0" labelOnly="1" grandRow="1" outline="0" fieldPosition="0"/>
    </format>
    <format dxfId="20781">
      <pivotArea dataOnly="0" labelOnly="1" outline="0" fieldPosition="0">
        <references count="1">
          <reference field="12" count="4">
            <x v="0"/>
            <x v="1"/>
            <x v="2"/>
            <x v="4"/>
          </reference>
        </references>
      </pivotArea>
    </format>
    <format dxfId="20780">
      <pivotArea dataOnly="0" labelOnly="1" grandCol="1" outline="0" fieldPosition="0"/>
    </format>
    <format dxfId="20779">
      <pivotArea type="all" dataOnly="0" outline="0" fieldPosition="0"/>
    </format>
    <format dxfId="20778">
      <pivotArea type="origin" dataOnly="0" labelOnly="1" outline="0" fieldPosition="0"/>
    </format>
    <format dxfId="20777">
      <pivotArea type="origin" dataOnly="0" labelOnly="1" outline="0" fieldPosition="0"/>
    </format>
    <format dxfId="20776">
      <pivotArea type="all" dataOnly="0" outline="0" fieldPosition="0"/>
    </format>
    <format dxfId="20775">
      <pivotArea outline="0" collapsedLevelsAreSubtotals="1" fieldPosition="0">
        <references count="1">
          <reference field="12" count="2" selected="0">
            <x v="1"/>
            <x v="2"/>
          </reference>
        </references>
      </pivotArea>
    </format>
    <format dxfId="20774">
      <pivotArea grandCol="1" outline="0" collapsedLevelsAreSubtotals="1" fieldPosition="0"/>
    </format>
    <format dxfId="20773">
      <pivotArea type="topRight" dataOnly="0" labelOnly="1" outline="0" offset="D1" fieldPosition="0"/>
    </format>
    <format dxfId="20772">
      <pivotArea dataOnly="0" labelOnly="1" outline="0" fieldPosition="0">
        <references count="1">
          <reference field="12" count="0"/>
        </references>
      </pivotArea>
    </format>
    <format dxfId="20771">
      <pivotArea dataOnly="0" labelOnly="1" outline="0" fieldPosition="0">
        <references count="1">
          <reference field="12" count="0"/>
        </references>
      </pivotArea>
    </format>
    <format dxfId="20770">
      <pivotArea dataOnly="0" labelOnly="1" outline="0" fieldPosition="0">
        <references count="1">
          <reference field="12" count="4">
            <x v="0"/>
            <x v="1"/>
            <x v="2"/>
            <x v="3"/>
          </reference>
        </references>
      </pivotArea>
    </format>
    <format dxfId="20769">
      <pivotArea outline="0" collapsedLevelsAreSubtotals="1" fieldPosition="0"/>
    </format>
    <format dxfId="20768">
      <pivotArea dataOnly="0" labelOnly="1" outline="0" fieldPosition="0">
        <references count="1">
          <reference field="12" count="2">
            <x v="0"/>
            <x v="4"/>
          </reference>
        </references>
      </pivotArea>
    </format>
    <format dxfId="20767">
      <pivotArea dataOnly="0" labelOnly="1" grandCol="1" outline="0" fieldPosition="0"/>
    </format>
    <format dxfId="20766">
      <pivotArea dataOnly="0" labelOnly="1" grandRow="1" outline="0" fieldPosition="0"/>
    </format>
    <format dxfId="20765">
      <pivotArea dataOnly="0" grandCol="1" outline="0" axis="axisCol" fieldPosition="0"/>
    </format>
    <format dxfId="20764">
      <pivotArea type="all" dataOnly="0" outline="0" fieldPosition="0"/>
    </format>
    <format dxfId="20763">
      <pivotArea outline="0" collapsedLevelsAreSubtotals="1" fieldPosition="0"/>
    </format>
    <format dxfId="20762">
      <pivotArea dataOnly="0" labelOnly="1" grandRow="1" outline="0" fieldPosition="0"/>
    </format>
    <format dxfId="20761">
      <pivotArea dataOnly="0" labelOnly="1" outline="0" fieldPosition="0">
        <references count="1">
          <reference field="12" count="2">
            <x v="0"/>
            <x v="4"/>
          </reference>
        </references>
      </pivotArea>
    </format>
    <format dxfId="20760">
      <pivotArea dataOnly="0" labelOnly="1" grandCol="1" outline="0" fieldPosition="0"/>
    </format>
    <format dxfId="20759">
      <pivotArea outline="0" collapsedLevelsAreSubtotals="1" fieldPosition="0"/>
    </format>
    <format dxfId="20758">
      <pivotArea dataOnly="0" labelOnly="1" grandRow="1" outline="0" fieldPosition="0"/>
    </format>
    <format dxfId="20757">
      <pivotArea dataOnly="0" labelOnly="1" outline="0" fieldPosition="0">
        <references count="1">
          <reference field="12" count="5">
            <x v="0"/>
            <x v="1"/>
            <x v="2"/>
            <x v="3"/>
            <x v="4"/>
          </reference>
        </references>
      </pivotArea>
    </format>
    <format dxfId="20756">
      <pivotArea dataOnly="0" labelOnly="1" grandCol="1" outline="0" fieldPosition="0"/>
    </format>
    <format dxfId="20755">
      <pivotArea outline="0" collapsedLevelsAreSubtotals="1" fieldPosition="0"/>
    </format>
    <format dxfId="20754">
      <pivotArea dataOnly="0" labelOnly="1" grandRow="1" outline="0" fieldPosition="0"/>
    </format>
    <format dxfId="20753">
      <pivotArea dataOnly="0" labelOnly="1" outline="0" fieldPosition="0">
        <references count="1">
          <reference field="12" count="0"/>
        </references>
      </pivotArea>
    </format>
    <format dxfId="20752">
      <pivotArea dataOnly="0" labelOnly="1" grandCol="1" outline="0" fieldPosition="0"/>
    </format>
    <format dxfId="20751">
      <pivotArea dataOnly="0" labelOnly="1" outline="0" fieldPosition="0">
        <references count="1">
          <reference field="12" count="5">
            <x v="0"/>
            <x v="1"/>
            <x v="2"/>
            <x v="3"/>
            <x v="4"/>
          </reference>
        </references>
      </pivotArea>
    </format>
    <format dxfId="20750">
      <pivotArea dataOnly="0" labelOnly="1" outline="0" fieldPosition="0">
        <references count="1">
          <reference field="12" count="4">
            <x v="0"/>
            <x v="1"/>
            <x v="3"/>
            <x v="4"/>
          </reference>
        </references>
      </pivotArea>
    </format>
    <format dxfId="20749">
      <pivotArea dataOnly="0" labelOnly="1" grandRow="1" outline="0" fieldPosition="0"/>
    </format>
    <format dxfId="20748">
      <pivotArea dataOnly="0" labelOnly="1" grandRow="1" outline="0" fieldPosition="0"/>
    </format>
    <format dxfId="20747">
      <pivotArea outline="0" collapsedLevelsAreSubtotals="1" fieldPosition="0"/>
    </format>
    <format dxfId="20746">
      <pivotArea dataOnly="0" labelOnly="1" outline="0" fieldPosition="0">
        <references count="1">
          <reference field="12" count="4">
            <x v="0"/>
            <x v="1"/>
            <x v="2"/>
            <x v="5"/>
          </reference>
        </references>
      </pivotArea>
    </format>
    <format dxfId="20745">
      <pivotArea dataOnly="0" labelOnly="1" grandCol="1" outline="0" fieldPosition="0"/>
    </format>
    <format dxfId="20744">
      <pivotArea dataOnly="0" labelOnly="1" outline="0" fieldPosition="0">
        <references count="1">
          <reference field="12" count="4">
            <x v="0"/>
            <x v="1"/>
            <x v="3"/>
            <x v="5"/>
          </reference>
        </references>
      </pivotArea>
    </format>
    <format dxfId="20743">
      <pivotArea type="all" dataOnly="0" outline="0" fieldPosition="0"/>
    </format>
    <format dxfId="20742">
      <pivotArea outline="0" collapsedLevelsAreSubtotals="1" fieldPosition="0"/>
    </format>
    <format dxfId="20741">
      <pivotArea dataOnly="0" labelOnly="1" grandRow="1" outline="0" fieldPosition="0"/>
    </format>
    <format dxfId="20740">
      <pivotArea dataOnly="0" labelOnly="1" outline="0" fieldPosition="0">
        <references count="1">
          <reference field="12" count="4">
            <x v="0"/>
            <x v="1"/>
            <x v="2"/>
            <x v="4"/>
          </reference>
        </references>
      </pivotArea>
    </format>
    <format dxfId="20739">
      <pivotArea dataOnly="0" labelOnly="1" grandCol="1" outline="0" fieldPosition="0"/>
    </format>
    <format dxfId="20738">
      <pivotArea outline="0" collapsedLevelsAreSubtotals="1" fieldPosition="0"/>
    </format>
    <format dxfId="20737">
      <pivotArea dataOnly="0" labelOnly="1" grandRow="1" outline="0" fieldPosition="0"/>
    </format>
    <format dxfId="20736">
      <pivotArea dataOnly="0" labelOnly="1" outline="0" fieldPosition="0">
        <references count="1">
          <reference field="12" count="4">
            <x v="0"/>
            <x v="1"/>
            <x v="2"/>
            <x v="4"/>
          </reference>
        </references>
      </pivotArea>
    </format>
    <format dxfId="20735">
      <pivotArea dataOnly="0" labelOnly="1" grandCol="1" outline="0" fieldPosition="0"/>
    </format>
    <format dxfId="20734">
      <pivotArea outline="0" collapsedLevelsAreSubtotals="1" fieldPosition="0"/>
    </format>
    <format dxfId="20733">
      <pivotArea dataOnly="0" labelOnly="1" grandRow="1" outline="0" fieldPosition="0"/>
    </format>
    <format dxfId="20732">
      <pivotArea dataOnly="0" labelOnly="1" outline="0" fieldPosition="0">
        <references count="1">
          <reference field="12" count="4">
            <x v="0"/>
            <x v="1"/>
            <x v="2"/>
            <x v="4"/>
          </reference>
        </references>
      </pivotArea>
    </format>
    <format dxfId="20731">
      <pivotArea dataOnly="0" labelOnly="1" grandCol="1" outline="0" fieldPosition="0"/>
    </format>
    <format dxfId="20730">
      <pivotArea dataOnly="0" grandCol="1" outline="0" axis="axisCol" fieldPosition="0"/>
    </format>
    <format dxfId="20729">
      <pivotArea dataOnly="0" labelOnly="1" outline="0" fieldPosition="0">
        <references count="1">
          <reference field="12" count="0"/>
        </references>
      </pivotArea>
    </format>
    <format dxfId="20728">
      <pivotArea dataOnly="0" grandCol="1" outline="0" axis="axisCol" fieldPosition="0"/>
    </format>
    <format dxfId="20727">
      <pivotArea dataOnly="0" labelOnly="1" outline="0" fieldPosition="0">
        <references count="1">
          <reference field="12" count="5">
            <x v="0"/>
            <x v="2"/>
            <x v="3"/>
            <x v="4"/>
            <x v="5"/>
          </reference>
        </references>
      </pivotArea>
    </format>
    <format dxfId="20726">
      <pivotArea dataOnly="0" labelOnly="1" grandCol="1" outline="0" fieldPosition="0"/>
    </format>
    <format dxfId="20725">
      <pivotArea dataOnly="0" labelOnly="1" grandCol="1" outline="0" fieldPosition="0"/>
    </format>
    <format dxfId="20724">
      <pivotArea dataOnly="0" labelOnly="1" outline="0" fieldPosition="0">
        <references count="1">
          <reference field="12" count="4">
            <x v="0"/>
            <x v="1"/>
            <x v="2"/>
            <x v="3"/>
          </reference>
        </references>
      </pivotArea>
    </format>
    <format dxfId="20723">
      <pivotArea dataOnly="0" labelOnly="1" grandCol="1" outline="0" fieldPosition="0"/>
    </format>
    <format dxfId="20722">
      <pivotArea dataOnly="0" labelOnly="1" grandCol="1" outline="0" fieldPosition="0"/>
    </format>
    <format dxfId="20721">
      <pivotArea dataOnly="0" labelOnly="1" outline="0" fieldPosition="0">
        <references count="1">
          <reference field="12" count="4">
            <x v="0"/>
            <x v="1"/>
            <x v="2"/>
            <x v="3"/>
          </reference>
        </references>
      </pivotArea>
    </format>
    <format dxfId="20720">
      <pivotArea dataOnly="0" labelOnly="1" grandCol="1" outline="0" fieldPosition="0"/>
    </format>
    <format dxfId="20719">
      <pivotArea outline="0" collapsedLevelsAreSubtotals="1" fieldPosition="0"/>
    </format>
    <format dxfId="20718">
      <pivotArea dataOnly="0" labelOnly="1" outline="0" fieldPosition="0">
        <references count="1">
          <reference field="12" count="4">
            <x v="0"/>
            <x v="1"/>
            <x v="3"/>
            <x v="4"/>
          </reference>
        </references>
      </pivotArea>
    </format>
    <format dxfId="20717">
      <pivotArea dataOnly="0" labelOnly="1" grandCol="1" outline="0" fieldPosition="0"/>
    </format>
    <format dxfId="20716">
      <pivotArea dataOnly="0" labelOnly="1" grandRow="1" outline="0" fieldPosition="0"/>
    </format>
    <format dxfId="20715">
      <pivotArea grandCol="1" outline="0" collapsedLevelsAreSubtotals="1" fieldPosition="0"/>
    </format>
    <format dxfId="20714">
      <pivotArea dataOnly="0" labelOnly="1" grandCol="1" outline="0" fieldPosition="0"/>
    </format>
    <format dxfId="20713">
      <pivotArea type="all" dataOnly="0" outline="0" fieldPosition="0"/>
    </format>
    <format dxfId="20712">
      <pivotArea outline="0" collapsedLevelsAreSubtotals="1" fieldPosition="0"/>
    </format>
    <format dxfId="20711">
      <pivotArea type="origin" dataOnly="0" labelOnly="1" outline="0" fieldPosition="0"/>
    </format>
    <format dxfId="20710">
      <pivotArea field="12" type="button" dataOnly="0" labelOnly="1" outline="0" axis="axisCol" fieldPosition="0"/>
    </format>
    <format dxfId="20709">
      <pivotArea type="topRight" dataOnly="0" labelOnly="1" outline="0" fieldPosition="0"/>
    </format>
    <format dxfId="20708">
      <pivotArea dataOnly="0" labelOnly="1" grandRow="1" outline="0" fieldPosition="0"/>
    </format>
    <format dxfId="20707">
      <pivotArea dataOnly="0" labelOnly="1" outline="0" fieldPosition="0">
        <references count="1">
          <reference field="12" count="4">
            <x v="0"/>
            <x v="1"/>
            <x v="2"/>
            <x v="4"/>
          </reference>
        </references>
      </pivotArea>
    </format>
    <format dxfId="20706">
      <pivotArea dataOnly="0" labelOnly="1" grandCol="1" outline="0" fieldPosition="0"/>
    </format>
    <format dxfId="20705">
      <pivotArea dataOnly="0" labelOnly="1" outline="0" fieldPosition="0">
        <references count="1">
          <reference field="12" count="1">
            <x v="2"/>
          </reference>
        </references>
      </pivotArea>
    </format>
    <format dxfId="20704">
      <pivotArea outline="0" collapsedLevelsAreSubtotals="1" fieldPosition="0"/>
    </format>
    <format dxfId="20703">
      <pivotArea dataOnly="0" labelOnly="1" outline="0" fieldPosition="0">
        <references count="1">
          <reference field="12" count="5">
            <x v="0"/>
            <x v="1"/>
            <x v="2"/>
            <x v="4"/>
            <x v="5"/>
          </reference>
        </references>
      </pivotArea>
    </format>
    <format dxfId="20702">
      <pivotArea dataOnly="0" labelOnly="1" grandCol="1" outline="0" fieldPosition="0"/>
    </format>
    <format dxfId="20701">
      <pivotArea grandRow="1" outline="0" collapsedLevelsAreSubtotals="1" fieldPosition="0"/>
    </format>
    <format dxfId="20700">
      <pivotArea dataOnly="0" labelOnly="1" grandRow="1" outline="0" fieldPosition="0"/>
    </format>
    <format dxfId="20699">
      <pivotArea outline="0" collapsedLevelsAreSubtotals="1" fieldPosition="0"/>
    </format>
    <format dxfId="20698">
      <pivotArea dataOnly="0" labelOnly="1" grandRow="1" outline="0" fieldPosition="0"/>
    </format>
    <format dxfId="20697">
      <pivotArea dataOnly="0" labelOnly="1" outline="0" fieldPosition="0">
        <references count="1">
          <reference field="12" count="6">
            <x v="0"/>
            <x v="1"/>
            <x v="2"/>
            <x v="3"/>
            <x v="4"/>
            <x v="5"/>
          </reference>
        </references>
      </pivotArea>
    </format>
    <format dxfId="20696">
      <pivotArea dataOnly="0" labelOnly="1" grandCol="1" outline="0" fieldPosition="0"/>
    </format>
    <format dxfId="20695">
      <pivotArea dataOnly="0" labelOnly="1" outline="0" fieldPosition="0">
        <references count="1">
          <reference field="12" count="4">
            <x v="0"/>
            <x v="1"/>
            <x v="2"/>
            <x v="3"/>
          </reference>
        </references>
      </pivotArea>
    </format>
    <format dxfId="20694">
      <pivotArea dataOnly="0" labelOnly="1" grandCol="1" outline="0" fieldPosition="0"/>
    </format>
    <format dxfId="20693">
      <pivotArea type="all" dataOnly="0" outline="0" fieldPosition="0"/>
    </format>
    <format dxfId="20692">
      <pivotArea outline="0" collapsedLevelsAreSubtotals="1" fieldPosition="0"/>
    </format>
    <format dxfId="20691">
      <pivotArea type="origin" dataOnly="0" labelOnly="1" outline="0" fieldPosition="0"/>
    </format>
    <format dxfId="20690">
      <pivotArea field="12" type="button" dataOnly="0" labelOnly="1" outline="0" axis="axisCol" fieldPosition="0"/>
    </format>
    <format dxfId="20689">
      <pivotArea type="topRight" dataOnly="0" labelOnly="1" outline="0" fieldPosition="0"/>
    </format>
    <format dxfId="20688">
      <pivotArea dataOnly="0" labelOnly="1" grandRow="1" outline="0" fieldPosition="0"/>
    </format>
    <format dxfId="20687">
      <pivotArea dataOnly="0" labelOnly="1" outline="0" fieldPosition="0">
        <references count="1">
          <reference field="12" count="5">
            <x v="0"/>
            <x v="1"/>
            <x v="2"/>
            <x v="3"/>
            <x v="4"/>
          </reference>
        </references>
      </pivotArea>
    </format>
    <format dxfId="20686">
      <pivotArea dataOnly="0" labelOnly="1" grandCol="1" outline="0" fieldPosition="0"/>
    </format>
    <format dxfId="20685">
      <pivotArea dataOnly="0" labelOnly="1" outline="0" fieldPosition="0">
        <references count="1">
          <reference field="12" count="4">
            <x v="0"/>
            <x v="1"/>
            <x v="2"/>
            <x v="3"/>
          </reference>
        </references>
      </pivotArea>
    </format>
    <format dxfId="20684">
      <pivotArea dataOnly="0" labelOnly="1" grandCol="1" outline="0" fieldPosition="0"/>
    </format>
    <format dxfId="20683">
      <pivotArea dataOnly="0" labelOnly="1" outline="0" fieldPosition="0">
        <references count="1">
          <reference field="12" count="5">
            <x v="0"/>
            <x v="1"/>
            <x v="2"/>
            <x v="3"/>
            <x v="5"/>
          </reference>
        </references>
      </pivotArea>
    </format>
    <format dxfId="20682">
      <pivotArea dataOnly="0" labelOnly="1" grandCol="1" outline="0" fieldPosition="0"/>
    </format>
    <format dxfId="20681">
      <pivotArea dataOnly="0" labelOnly="1" outline="0" fieldPosition="0">
        <references count="1">
          <reference field="12" count="5">
            <x v="0"/>
            <x v="1"/>
            <x v="2"/>
            <x v="3"/>
            <x v="5"/>
          </reference>
        </references>
      </pivotArea>
    </format>
    <format dxfId="20680">
      <pivotArea dataOnly="0" labelOnly="1" grandCol="1" outline="0" fieldPosition="0"/>
    </format>
    <format dxfId="20679">
      <pivotArea dataOnly="0" labelOnly="1" outline="0" fieldPosition="0">
        <references count="1">
          <reference field="12" count="5">
            <x v="0"/>
            <x v="1"/>
            <x v="2"/>
            <x v="3"/>
            <x v="5"/>
          </reference>
        </references>
      </pivotArea>
    </format>
    <format dxfId="20678">
      <pivotArea dataOnly="0" labelOnly="1" grandCol="1" outline="0" fieldPosition="0"/>
    </format>
    <format dxfId="20677">
      <pivotArea grandRow="1" outline="0" collapsedLevelsAreSubtotals="1" fieldPosition="0"/>
    </format>
    <format dxfId="20676">
      <pivotArea dataOnly="0" labelOnly="1" grandRow="1" outline="0" fieldPosition="0"/>
    </format>
    <format dxfId="20675">
      <pivotArea outline="0" collapsedLevelsAreSubtotals="1" fieldPosition="0"/>
    </format>
    <format dxfId="20674">
      <pivotArea dataOnly="0" labelOnly="1" grandRow="1" outline="0" fieldPosition="0"/>
    </format>
    <format dxfId="20673">
      <pivotArea dataOnly="0" labelOnly="1" outline="0" fieldPosition="0">
        <references count="1">
          <reference field="12" count="5">
            <x v="0"/>
            <x v="1"/>
            <x v="2"/>
            <x v="3"/>
            <x v="5"/>
          </reference>
        </references>
      </pivotArea>
    </format>
    <format dxfId="20672">
      <pivotArea dataOnly="0" labelOnly="1" grandCol="1" outline="0" fieldPosition="0"/>
    </format>
    <format dxfId="20671">
      <pivotArea outline="0" collapsedLevelsAreSubtotals="1" fieldPosition="0"/>
    </format>
    <format dxfId="20670">
      <pivotArea dataOnly="0" labelOnly="1" grandRow="1" outline="0" fieldPosition="0"/>
    </format>
    <format dxfId="20669">
      <pivotArea dataOnly="0" labelOnly="1" outline="0" fieldPosition="0">
        <references count="1">
          <reference field="12" count="4">
            <x v="0"/>
            <x v="1"/>
            <x v="2"/>
            <x v="3"/>
          </reference>
        </references>
      </pivotArea>
    </format>
    <format dxfId="20668">
      <pivotArea dataOnly="0" labelOnly="1" grandCol="1" outline="0" fieldPosition="0"/>
    </format>
    <format dxfId="20667">
      <pivotArea outline="0" collapsedLevelsAreSubtotals="1" fieldPosition="0"/>
    </format>
    <format dxfId="20666">
      <pivotArea dataOnly="0" labelOnly="1" grandRow="1" outline="0" fieldPosition="0"/>
    </format>
    <format dxfId="20665">
      <pivotArea dataOnly="0" labelOnly="1" outline="0" fieldPosition="0">
        <references count="1">
          <reference field="12" count="4">
            <x v="0"/>
            <x v="1"/>
            <x v="2"/>
            <x v="3"/>
          </reference>
        </references>
      </pivotArea>
    </format>
    <format dxfId="20664">
      <pivotArea dataOnly="0" labelOnly="1" grandCol="1" outline="0" fieldPosition="0"/>
    </format>
    <format dxfId="20663">
      <pivotArea dataOnly="0" labelOnly="1" outline="0" fieldPosition="0">
        <references count="1">
          <reference field="12" count="4">
            <x v="0"/>
            <x v="1"/>
            <x v="2"/>
            <x v="3"/>
          </reference>
        </references>
      </pivotArea>
    </format>
    <format dxfId="20662">
      <pivotArea dataOnly="0" labelOnly="1" grandCol="1" outline="0" fieldPosition="0"/>
    </format>
    <format dxfId="20661">
      <pivotArea grandRow="1" outline="0" collapsedLevelsAreSubtotals="1" fieldPosition="0"/>
    </format>
    <format dxfId="20660">
      <pivotArea dataOnly="0" labelOnly="1" grandRow="1" outline="0" fieldPosition="0"/>
    </format>
    <format dxfId="20659">
      <pivotArea grandCol="1" outline="0" collapsedLevelsAreSubtotals="1" fieldPosition="0"/>
    </format>
    <format dxfId="20658">
      <pivotArea dataOnly="0" labelOnly="1" grandCol="1" outline="0" fieldPosition="0"/>
    </format>
    <format dxfId="20657">
      <pivotArea outline="0" collapsedLevelsAreSubtotals="1" fieldPosition="0"/>
    </format>
    <format dxfId="20656">
      <pivotArea dataOnly="0" labelOnly="1" grandRow="1" outline="0" fieldPosition="0"/>
    </format>
    <format dxfId="20655">
      <pivotArea dataOnly="0" labelOnly="1" outline="0" fieldPosition="0">
        <references count="1">
          <reference field="12" count="5">
            <x v="0"/>
            <x v="1"/>
            <x v="2"/>
            <x v="3"/>
            <x v="4"/>
          </reference>
        </references>
      </pivotArea>
    </format>
    <format dxfId="20654">
      <pivotArea dataOnly="0" labelOnly="1" grandCol="1" outline="0" fieldPosition="0"/>
    </format>
    <format dxfId="20653">
      <pivotArea outline="0" collapsedLevelsAreSubtotals="1" fieldPosition="0"/>
    </format>
    <format dxfId="20652">
      <pivotArea dataOnly="0" labelOnly="1" grandRow="1" outline="0" fieldPosition="0"/>
    </format>
    <format dxfId="20651">
      <pivotArea dataOnly="0" labelOnly="1" outline="0" fieldPosition="0">
        <references count="1">
          <reference field="12" count="5">
            <x v="0"/>
            <x v="1"/>
            <x v="2"/>
            <x v="3"/>
            <x v="4"/>
          </reference>
        </references>
      </pivotArea>
    </format>
    <format dxfId="20650">
      <pivotArea dataOnly="0" labelOnly="1" grandCol="1" outline="0" fieldPosition="0"/>
    </format>
    <format dxfId="20649">
      <pivotArea dataOnly="0" labelOnly="1" outline="0" fieldPosition="0">
        <references count="1">
          <reference field="12" count="5">
            <x v="0"/>
            <x v="1"/>
            <x v="2"/>
            <x v="3"/>
            <x v="4"/>
          </reference>
        </references>
      </pivotArea>
    </format>
    <format dxfId="20648">
      <pivotArea dataOnly="0" labelOnly="1" grandCol="1" outline="0" fieldPosition="0"/>
    </format>
    <format dxfId="20647">
      <pivotArea outline="0" collapsedLevelsAreSubtotals="1" fieldPosition="0"/>
    </format>
    <format dxfId="20646">
      <pivotArea dataOnly="0" labelOnly="1" grandRow="1" outline="0" fieldPosition="0"/>
    </format>
    <format dxfId="20645">
      <pivotArea dataOnly="0" labelOnly="1" outline="0" fieldPosition="0">
        <references count="1">
          <reference field="12" count="5">
            <x v="0"/>
            <x v="1"/>
            <x v="2"/>
            <x v="3"/>
            <x v="4"/>
          </reference>
        </references>
      </pivotArea>
    </format>
    <format dxfId="20644">
      <pivotArea dataOnly="0" labelOnly="1" grandCol="1" outline="0" fieldPosition="0"/>
    </format>
    <format dxfId="20643">
      <pivotArea grandRow="1" outline="0" collapsedLevelsAreSubtotals="1" fieldPosition="0"/>
    </format>
    <format dxfId="20642">
      <pivotArea dataOnly="0" labelOnly="1" grandRow="1" outline="0" fieldPosition="0"/>
    </format>
    <format dxfId="20641">
      <pivotArea outline="0" collapsedLevelsAreSubtotals="1" fieldPosition="0"/>
    </format>
    <format dxfId="20640">
      <pivotArea dataOnly="0" labelOnly="1" grandRow="1" outline="0" fieldPosition="0"/>
    </format>
    <format dxfId="20639">
      <pivotArea dataOnly="0" labelOnly="1" outline="0" fieldPosition="0">
        <references count="1">
          <reference field="12" count="4">
            <x v="0"/>
            <x v="1"/>
            <x v="2"/>
            <x v="5"/>
          </reference>
        </references>
      </pivotArea>
    </format>
    <format dxfId="20638">
      <pivotArea dataOnly="0" labelOnly="1" grandCol="1" outline="0" fieldPosition="0"/>
    </format>
    <format dxfId="20637">
      <pivotArea outline="0" collapsedLevelsAreSubtotals="1" fieldPosition="0"/>
    </format>
    <format dxfId="20636">
      <pivotArea dataOnly="0" labelOnly="1" grandRow="1" outline="0" fieldPosition="0"/>
    </format>
    <format dxfId="20635">
      <pivotArea dataOnly="0" labelOnly="1" outline="0" fieldPosition="0">
        <references count="1">
          <reference field="12" count="4">
            <x v="0"/>
            <x v="1"/>
            <x v="2"/>
            <x v="5"/>
          </reference>
        </references>
      </pivotArea>
    </format>
    <format dxfId="20634">
      <pivotArea dataOnly="0" labelOnly="1" grandCol="1" outline="0" fieldPosition="0"/>
    </format>
    <format dxfId="20633">
      <pivotArea dataOnly="0" labelOnly="1" outline="0" fieldPosition="0">
        <references count="1">
          <reference field="12" count="4">
            <x v="0"/>
            <x v="1"/>
            <x v="2"/>
            <x v="5"/>
          </reference>
        </references>
      </pivotArea>
    </format>
    <format dxfId="20632">
      <pivotArea dataOnly="0" labelOnly="1" grandCol="1" outline="0" fieldPosition="0"/>
    </format>
    <format dxfId="20631">
      <pivotArea dataOnly="0" labelOnly="1" outline="0" fieldPosition="0">
        <references count="1">
          <reference field="12" count="4">
            <x v="0"/>
            <x v="1"/>
            <x v="3"/>
            <x v="5"/>
          </reference>
        </references>
      </pivotArea>
    </format>
    <format dxfId="20630">
      <pivotArea dataOnly="0" labelOnly="1" grandCol="1" outline="0" fieldPosition="0"/>
    </format>
    <format dxfId="20629">
      <pivotArea dataOnly="0" labelOnly="1" outline="0" fieldPosition="0">
        <references count="1">
          <reference field="12" count="4">
            <x v="0"/>
            <x v="1"/>
            <x v="3"/>
            <x v="5"/>
          </reference>
        </references>
      </pivotArea>
    </format>
    <format dxfId="20628">
      <pivotArea dataOnly="0" labelOnly="1" grandCol="1" outline="0" fieldPosition="0"/>
    </format>
    <format dxfId="20627">
      <pivotArea grandRow="1" outline="0" collapsedLevelsAreSubtotals="1" fieldPosition="0"/>
    </format>
    <format dxfId="20626">
      <pivotArea dataOnly="0" labelOnly="1" grandRow="1" outline="0" fieldPosition="0"/>
    </format>
    <format dxfId="20625">
      <pivotArea dataOnly="0" labelOnly="1" grandCol="1" outline="0" fieldPosition="0"/>
    </format>
    <format dxfId="20624">
      <pivotArea dataOnly="0" labelOnly="1" outline="0" fieldPosition="0">
        <references count="1">
          <reference field="12" count="3">
            <x v="0"/>
            <x v="1"/>
            <x v="3"/>
          </reference>
        </references>
      </pivotArea>
    </format>
    <format dxfId="20623">
      <pivotArea dataOnly="0" labelOnly="1" grandCol="1" outline="0" fieldPosition="0"/>
    </format>
    <format dxfId="20622">
      <pivotArea dataOnly="0" labelOnly="1" outline="0" fieldPosition="0">
        <references count="1">
          <reference field="12" count="3">
            <x v="0"/>
            <x v="1"/>
            <x v="3"/>
          </reference>
        </references>
      </pivotArea>
    </format>
    <format dxfId="20621">
      <pivotArea dataOnly="0" labelOnly="1" grandCol="1" outline="0" fieldPosition="0"/>
    </format>
    <format dxfId="20620">
      <pivotArea dataOnly="0" labelOnly="1" outline="0" fieldPosition="0">
        <references count="1">
          <reference field="12" count="3">
            <x v="0"/>
            <x v="1"/>
            <x v="3"/>
          </reference>
        </references>
      </pivotArea>
    </format>
    <format dxfId="20619">
      <pivotArea dataOnly="0" labelOnly="1" grandCol="1" outline="0" fieldPosition="0"/>
    </format>
    <format dxfId="20618">
      <pivotArea outline="0" collapsedLevelsAreSubtotals="1" fieldPosition="0"/>
    </format>
    <format dxfId="20617">
      <pivotArea dataOnly="0" labelOnly="1" grandRow="1" outline="0" fieldPosition="0"/>
    </format>
    <format dxfId="20616">
      <pivotArea dataOnly="0" labelOnly="1" outline="0" fieldPosition="0">
        <references count="1">
          <reference field="12" count="3">
            <x v="0"/>
            <x v="1"/>
            <x v="3"/>
          </reference>
        </references>
      </pivotArea>
    </format>
    <format dxfId="20615">
      <pivotArea dataOnly="0" labelOnly="1" grandCol="1" outline="0" fieldPosition="0"/>
    </format>
    <format dxfId="20614">
      <pivotArea dataOnly="0" labelOnly="1" outline="0" fieldPosition="0">
        <references count="1">
          <reference field="12" count="3">
            <x v="0"/>
            <x v="1"/>
            <x v="3"/>
          </reference>
        </references>
      </pivotArea>
    </format>
    <format dxfId="20613">
      <pivotArea dataOnly="0" labelOnly="1" grandCol="1" outline="0" fieldPosition="0"/>
    </format>
    <format dxfId="20612">
      <pivotArea dataOnly="0" labelOnly="1" outline="0" fieldPosition="0">
        <references count="1">
          <reference field="12" count="3">
            <x v="0"/>
            <x v="1"/>
            <x v="3"/>
          </reference>
        </references>
      </pivotArea>
    </format>
    <format dxfId="20611">
      <pivotArea dataOnly="0" labelOnly="1" grandCol="1" outline="0" fieldPosition="0"/>
    </format>
    <format dxfId="20610">
      <pivotArea grandRow="1" outline="0" collapsedLevelsAreSubtotals="1" fieldPosition="0"/>
    </format>
    <format dxfId="20609">
      <pivotArea dataOnly="0" labelOnly="1" grandRow="1" outline="0" fieldPosition="0"/>
    </format>
    <format dxfId="20608">
      <pivotArea dataOnly="0" labelOnly="1" outline="0" fieldPosition="0">
        <references count="1">
          <reference field="12" count="3">
            <x v="0"/>
            <x v="1"/>
            <x v="3"/>
          </reference>
        </references>
      </pivotArea>
    </format>
    <format dxfId="20607">
      <pivotArea dataOnly="0" labelOnly="1" grandCol="1" outline="0" fieldPosition="0"/>
    </format>
    <format dxfId="20606">
      <pivotArea dataOnly="0" labelOnly="1" grandRow="1" outline="0" fieldPosition="0"/>
    </format>
    <format dxfId="20605">
      <pivotArea dataOnly="0" labelOnly="1" grandRow="1" outline="0" fieldPosition="0"/>
    </format>
    <format dxfId="20604">
      <pivotArea dataOnly="0" labelOnly="1" grandRow="1" outline="0" fieldPosition="0"/>
    </format>
    <format dxfId="20603">
      <pivotArea outline="0" collapsedLevelsAreSubtotals="1" fieldPosition="0"/>
    </format>
    <format dxfId="20602">
      <pivotArea dataOnly="0" labelOnly="1" grandRow="1" outline="0" fieldPosition="0"/>
    </format>
    <format dxfId="20601">
      <pivotArea dataOnly="0" labelOnly="1" outline="0" fieldPosition="0">
        <references count="1">
          <reference field="12" count="0"/>
        </references>
      </pivotArea>
    </format>
    <format dxfId="20600">
      <pivotArea dataOnly="0" labelOnly="1" grandCol="1" outline="0" fieldPosition="0"/>
    </format>
    <format dxfId="20599">
      <pivotArea dataOnly="0" labelOnly="1" outline="0" fieldPosition="0">
        <references count="1">
          <reference field="12" count="0"/>
        </references>
      </pivotArea>
    </format>
    <format dxfId="20598">
      <pivotArea dataOnly="0" labelOnly="1" grandCol="1" outline="0" fieldPosition="0"/>
    </format>
    <format dxfId="20597">
      <pivotArea grandRow="1" outline="0" collapsedLevelsAreSubtotals="1" fieldPosition="0"/>
    </format>
    <format dxfId="20596">
      <pivotArea dataOnly="0" labelOnly="1" grandRow="1" outline="0" fieldPosition="0"/>
    </format>
    <format dxfId="20595">
      <pivotArea grandRow="1" outline="0" collapsedLevelsAreSubtotals="1" fieldPosition="0"/>
    </format>
    <format dxfId="20594">
      <pivotArea dataOnly="0" labelOnly="1" grandRow="1" outline="0" fieldPosition="0"/>
    </format>
    <format dxfId="20593">
      <pivotArea grandRow="1" outline="0" collapsedLevelsAreSubtotals="1" fieldPosition="0"/>
    </format>
    <format dxfId="20592">
      <pivotArea dataOnly="0" labelOnly="1" grandRow="1" outline="0" fieldPosition="0"/>
    </format>
    <format dxfId="20591">
      <pivotArea grandRow="1" outline="0" collapsedLevelsAreSubtotals="1" fieldPosition="0"/>
    </format>
    <format dxfId="20590">
      <pivotArea dataOnly="0" labelOnly="1" grandRow="1" outline="0" fieldPosition="0"/>
    </format>
    <format dxfId="20589">
      <pivotArea grandRow="1" outline="0" collapsedLevelsAreSubtotals="1" fieldPosition="0"/>
    </format>
    <format dxfId="20588">
      <pivotArea dataOnly="0" labelOnly="1" grandRow="1" outline="0" fieldPosition="0"/>
    </format>
    <format dxfId="20587">
      <pivotArea grandRow="1" outline="0" collapsedLevelsAreSubtotals="1" fieldPosition="0"/>
    </format>
    <format dxfId="20586">
      <pivotArea dataOnly="0" labelOnly="1" grandRow="1" outline="0" fieldPosition="0"/>
    </format>
    <format dxfId="20585">
      <pivotArea type="origin" dataOnly="0" labelOnly="1" outline="0" fieldPosition="0"/>
    </format>
    <format dxfId="20584">
      <pivotArea dataOnly="0" labelOnly="1" grandRow="1" outline="0" fieldPosition="0"/>
    </format>
    <format dxfId="20583">
      <pivotArea type="origin" dataOnly="0" labelOnly="1" outline="0" fieldPosition="0"/>
    </format>
    <format dxfId="20582">
      <pivotArea dataOnly="0" labelOnly="1" grandRow="1" outline="0" fieldPosition="0"/>
    </format>
    <format dxfId="20581">
      <pivotArea type="origin" dataOnly="0" labelOnly="1" outline="0" fieldPosition="0"/>
    </format>
    <format dxfId="20580">
      <pivotArea dataOnly="0" labelOnly="1" grandRow="1" outline="0" fieldPosition="0"/>
    </format>
    <format dxfId="20579">
      <pivotArea type="origin" dataOnly="0" labelOnly="1" outline="0" fieldPosition="0"/>
    </format>
    <format dxfId="20578">
      <pivotArea dataOnly="0" labelOnly="1" grandRow="1" outline="0" fieldPosition="0"/>
    </format>
    <format dxfId="20577">
      <pivotArea type="all" dataOnly="0" outline="0" fieldPosition="0"/>
    </format>
    <format dxfId="20576">
      <pivotArea outline="0" collapsedLevelsAreSubtotals="1" fieldPosition="0"/>
    </format>
    <format dxfId="20575">
      <pivotArea type="origin" dataOnly="0" labelOnly="1" outline="0" fieldPosition="0"/>
    </format>
    <format dxfId="20574">
      <pivotArea field="12" type="button" dataOnly="0" labelOnly="1" outline="0" axis="axisCol" fieldPosition="0"/>
    </format>
    <format dxfId="20573">
      <pivotArea type="topRight" dataOnly="0" labelOnly="1" outline="0" fieldPosition="0"/>
    </format>
    <format dxfId="20572">
      <pivotArea dataOnly="0" labelOnly="1" grandRow="1" outline="0" fieldPosition="0"/>
    </format>
    <format dxfId="20571">
      <pivotArea dataOnly="0" labelOnly="1" outline="0" fieldPosition="0">
        <references count="1">
          <reference field="12" count="0"/>
        </references>
      </pivotArea>
    </format>
    <format dxfId="20570">
      <pivotArea dataOnly="0" labelOnly="1" grandCol="1" outline="0" fieldPosition="0"/>
    </format>
    <format dxfId="20569">
      <pivotArea grandRow="1" outline="0" collapsedLevelsAreSubtotals="1" fieldPosition="0"/>
    </format>
    <format dxfId="20568">
      <pivotArea dataOnly="0" labelOnly="1" grandRow="1" outline="0" fieldPosition="0"/>
    </format>
    <format dxfId="20567">
      <pivotArea dataOnly="0" labelOnly="1" outline="0" fieldPosition="0">
        <references count="1">
          <reference field="12" count="3">
            <x v="0"/>
            <x v="1"/>
            <x v="3"/>
          </reference>
        </references>
      </pivotArea>
    </format>
    <format dxfId="20566">
      <pivotArea dataOnly="0" labelOnly="1" grandCol="1" outline="0" fieldPosition="0"/>
    </format>
    <format dxfId="20565">
      <pivotArea dataOnly="0" labelOnly="1" grandRow="1" outline="0" fieldPosition="0"/>
    </format>
    <format dxfId="20564">
      <pivotArea outline="0" collapsedLevelsAreSubtotals="1" fieldPosition="0"/>
    </format>
    <format dxfId="20563">
      <pivotArea dataOnly="0" labelOnly="1" grandRow="1" outline="0" fieldPosition="0"/>
    </format>
    <format dxfId="20562">
      <pivotArea dataOnly="0" labelOnly="1" outline="0" fieldPosition="0">
        <references count="1">
          <reference field="12" count="3">
            <x v="0"/>
            <x v="1"/>
            <x v="2"/>
          </reference>
        </references>
      </pivotArea>
    </format>
    <format dxfId="20561">
      <pivotArea dataOnly="0" labelOnly="1" grandCol="1" outline="0" fieldPosition="0"/>
    </format>
    <format dxfId="20560">
      <pivotArea outline="0" collapsedLevelsAreSubtotals="1" fieldPosition="0"/>
    </format>
    <format dxfId="20559">
      <pivotArea dataOnly="0" labelOnly="1" grandRow="1" outline="0" fieldPosition="0"/>
    </format>
    <format dxfId="20558">
      <pivotArea dataOnly="0" labelOnly="1" outline="0" fieldPosition="0">
        <references count="1">
          <reference field="12" count="3">
            <x v="0"/>
            <x v="1"/>
            <x v="2"/>
          </reference>
        </references>
      </pivotArea>
    </format>
    <format dxfId="20557">
      <pivotArea dataOnly="0" labelOnly="1" grandCol="1" outline="0" fieldPosition="0"/>
    </format>
    <format dxfId="20556">
      <pivotArea outline="0" collapsedLevelsAreSubtotals="1" fieldPosition="0"/>
    </format>
    <format dxfId="20555">
      <pivotArea dataOnly="0" labelOnly="1" grandRow="1" outline="0" fieldPosition="0"/>
    </format>
    <format dxfId="20554">
      <pivotArea dataOnly="0" labelOnly="1" outline="0" fieldPosition="0">
        <references count="1">
          <reference field="12" count="5">
            <x v="0"/>
            <x v="1"/>
            <x v="2"/>
            <x v="3"/>
            <x v="5"/>
          </reference>
        </references>
      </pivotArea>
    </format>
    <format dxfId="20553">
      <pivotArea dataOnly="0" labelOnly="1" grandCol="1" outline="0" fieldPosition="0"/>
    </format>
    <format dxfId="20552">
      <pivotArea outline="0" collapsedLevelsAreSubtotals="1" fieldPosition="0"/>
    </format>
    <format dxfId="20551">
      <pivotArea dataOnly="0" labelOnly="1" grandRow="1" outline="0" fieldPosition="0"/>
    </format>
    <format dxfId="20550">
      <pivotArea dataOnly="0" labelOnly="1" outline="0" fieldPosition="0">
        <references count="1">
          <reference field="12" count="5">
            <x v="0"/>
            <x v="1"/>
            <x v="2"/>
            <x v="3"/>
            <x v="5"/>
          </reference>
        </references>
      </pivotArea>
    </format>
    <format dxfId="20549">
      <pivotArea dataOnly="0" labelOnly="1" grandCol="1" outline="0" fieldPosition="0"/>
    </format>
    <format dxfId="20548">
      <pivotArea dataOnly="0" labelOnly="1" outline="0" fieldPosition="0">
        <references count="1">
          <reference field="12" count="5">
            <x v="0"/>
            <x v="1"/>
            <x v="2"/>
            <x v="3"/>
            <x v="5"/>
          </reference>
        </references>
      </pivotArea>
    </format>
    <format dxfId="20547">
      <pivotArea dataOnly="0" labelOnly="1" grandCol="1" outline="0" fieldPosition="0"/>
    </format>
    <format dxfId="20546">
      <pivotArea outline="0" collapsedLevelsAreSubtotals="1" fieldPosition="0"/>
    </format>
    <format dxfId="20545">
      <pivotArea dataOnly="0" labelOnly="1" grandRow="1" outline="0" fieldPosition="0"/>
    </format>
    <format dxfId="20544">
      <pivotArea dataOnly="0" labelOnly="1" outline="0" fieldPosition="0">
        <references count="1">
          <reference field="12" count="4">
            <x v="0"/>
            <x v="1"/>
            <x v="2"/>
            <x v="3"/>
          </reference>
        </references>
      </pivotArea>
    </format>
    <format dxfId="20543">
      <pivotArea dataOnly="0" labelOnly="1" grandCol="1" outline="0" fieldPosition="0"/>
    </format>
    <format dxfId="20542">
      <pivotArea outline="0" collapsedLevelsAreSubtotals="1" fieldPosition="0"/>
    </format>
    <format dxfId="20541">
      <pivotArea dataOnly="0" labelOnly="1" grandRow="1" outline="0" fieldPosition="0"/>
    </format>
    <format dxfId="20540">
      <pivotArea dataOnly="0" labelOnly="1" outline="0" fieldPosition="0">
        <references count="1">
          <reference field="12" count="4">
            <x v="0"/>
            <x v="1"/>
            <x v="2"/>
            <x v="3"/>
          </reference>
        </references>
      </pivotArea>
    </format>
    <format dxfId="20539">
      <pivotArea dataOnly="0" labelOnly="1" grandCol="1" outline="0" fieldPosition="0"/>
    </format>
    <format dxfId="20538">
      <pivotArea dataOnly="0" labelOnly="1" outline="0" fieldPosition="0">
        <references count="1">
          <reference field="12" count="4">
            <x v="0"/>
            <x v="1"/>
            <x v="2"/>
            <x v="3"/>
          </reference>
        </references>
      </pivotArea>
    </format>
    <format dxfId="20537">
      <pivotArea dataOnly="0" labelOnly="1" grandCol="1" outline="0" fieldPosition="0"/>
    </format>
    <format dxfId="20536">
      <pivotArea grandRow="1" outline="0" collapsedLevelsAreSubtotals="1" fieldPosition="0"/>
    </format>
    <format dxfId="20535">
      <pivotArea dataOnly="0" labelOnly="1" grandRow="1" outline="0" fieldPosition="0"/>
    </format>
    <format dxfId="20534">
      <pivotArea outline="0" collapsedLevelsAreSubtotals="1" fieldPosition="0"/>
    </format>
    <format dxfId="20533">
      <pivotArea dataOnly="0" labelOnly="1" grandRow="1" outline="0" fieldPosition="0"/>
    </format>
    <format dxfId="20532">
      <pivotArea dataOnly="0" labelOnly="1" outline="0" fieldPosition="0">
        <references count="1">
          <reference field="12" count="5">
            <x v="0"/>
            <x v="1"/>
            <x v="2"/>
            <x v="3"/>
            <x v="4"/>
          </reference>
        </references>
      </pivotArea>
    </format>
    <format dxfId="20531">
      <pivotArea dataOnly="0" labelOnly="1" grandCol="1" outline="0" fieldPosition="0"/>
    </format>
    <format dxfId="20530">
      <pivotArea outline="0" collapsedLevelsAreSubtotals="1" fieldPosition="0"/>
    </format>
    <format dxfId="20529">
      <pivotArea dataOnly="0" labelOnly="1" grandRow="1" outline="0" fieldPosition="0"/>
    </format>
    <format dxfId="20528">
      <pivotArea dataOnly="0" labelOnly="1" outline="0" fieldPosition="0">
        <references count="1">
          <reference field="12" count="5">
            <x v="0"/>
            <x v="1"/>
            <x v="2"/>
            <x v="3"/>
            <x v="4"/>
          </reference>
        </references>
      </pivotArea>
    </format>
    <format dxfId="20527">
      <pivotArea dataOnly="0" labelOnly="1" grandCol="1" outline="0" fieldPosition="0"/>
    </format>
    <format dxfId="20526">
      <pivotArea type="all" dataOnly="0" outline="0" fieldPosition="0"/>
    </format>
    <format dxfId="20525">
      <pivotArea outline="0" collapsedLevelsAreSubtotals="1" fieldPosition="0"/>
    </format>
    <format dxfId="20524">
      <pivotArea type="origin" dataOnly="0" labelOnly="1" outline="0" fieldPosition="0"/>
    </format>
    <format dxfId="20523">
      <pivotArea field="12" type="button" dataOnly="0" labelOnly="1" outline="0" axis="axisCol" fieldPosition="0"/>
    </format>
    <format dxfId="20522">
      <pivotArea type="topRight" dataOnly="0" labelOnly="1" outline="0" fieldPosition="0"/>
    </format>
    <format dxfId="20521">
      <pivotArea dataOnly="0" labelOnly="1" grandRow="1" outline="0" fieldPosition="0"/>
    </format>
    <format dxfId="20520">
      <pivotArea dataOnly="0" labelOnly="1" outline="0" fieldPosition="0">
        <references count="1">
          <reference field="12" count="5">
            <x v="0"/>
            <x v="1"/>
            <x v="2"/>
            <x v="3"/>
            <x v="4"/>
          </reference>
        </references>
      </pivotArea>
    </format>
    <format dxfId="20519">
      <pivotArea dataOnly="0" labelOnly="1" grandCol="1" outline="0" fieldPosition="0"/>
    </format>
    <format dxfId="20518">
      <pivotArea type="all" dataOnly="0" outline="0" fieldPosition="0"/>
    </format>
    <format dxfId="20517">
      <pivotArea outline="0" collapsedLevelsAreSubtotals="1" fieldPosition="0"/>
    </format>
    <format dxfId="20516">
      <pivotArea type="origin" dataOnly="0" labelOnly="1" outline="0" fieldPosition="0"/>
    </format>
    <format dxfId="20515">
      <pivotArea field="12" type="button" dataOnly="0" labelOnly="1" outline="0" axis="axisCol" fieldPosition="0"/>
    </format>
    <format dxfId="20514">
      <pivotArea type="topRight" dataOnly="0" labelOnly="1" outline="0" fieldPosition="0"/>
    </format>
    <format dxfId="20513">
      <pivotArea dataOnly="0" labelOnly="1" grandRow="1" outline="0" fieldPosition="0"/>
    </format>
    <format dxfId="20512">
      <pivotArea dataOnly="0" labelOnly="1" outline="0" fieldPosition="0">
        <references count="1">
          <reference field="12" count="5">
            <x v="0"/>
            <x v="1"/>
            <x v="2"/>
            <x v="3"/>
            <x v="4"/>
          </reference>
        </references>
      </pivotArea>
    </format>
    <format dxfId="20511">
      <pivotArea dataOnly="0" labelOnly="1" grandCol="1" outline="0" fieldPosition="0"/>
    </format>
    <format dxfId="20510">
      <pivotArea type="all" dataOnly="0" outline="0" fieldPosition="0"/>
    </format>
    <format dxfId="20509">
      <pivotArea outline="0" collapsedLevelsAreSubtotals="1" fieldPosition="0"/>
    </format>
    <format dxfId="20508">
      <pivotArea type="origin" dataOnly="0" labelOnly="1" outline="0" fieldPosition="0"/>
    </format>
    <format dxfId="20507">
      <pivotArea field="12" type="button" dataOnly="0" labelOnly="1" outline="0" axis="axisCol" fieldPosition="0"/>
    </format>
    <format dxfId="20506">
      <pivotArea type="topRight" dataOnly="0" labelOnly="1" outline="0" fieldPosition="0"/>
    </format>
    <format dxfId="20505">
      <pivotArea dataOnly="0" labelOnly="1" grandRow="1" outline="0" fieldPosition="0"/>
    </format>
    <format dxfId="20504">
      <pivotArea dataOnly="0" labelOnly="1" outline="0" fieldPosition="0">
        <references count="1">
          <reference field="12" count="5">
            <x v="0"/>
            <x v="1"/>
            <x v="2"/>
            <x v="3"/>
            <x v="4"/>
          </reference>
        </references>
      </pivotArea>
    </format>
    <format dxfId="20503">
      <pivotArea dataOnly="0" labelOnly="1" grandCol="1" outline="0" fieldPosition="0"/>
    </format>
    <format dxfId="20502">
      <pivotArea dataOnly="0" labelOnly="1" outline="0" fieldPosition="0">
        <references count="1">
          <reference field="12" count="5">
            <x v="0"/>
            <x v="1"/>
            <x v="2"/>
            <x v="3"/>
            <x v="4"/>
          </reference>
        </references>
      </pivotArea>
    </format>
    <format dxfId="20501">
      <pivotArea dataOnly="0" labelOnly="1" grandCol="1" outline="0" fieldPosition="0"/>
    </format>
    <format dxfId="20500">
      <pivotArea grandRow="1" outline="0" collapsedLevelsAreSubtotals="1" fieldPosition="0"/>
    </format>
    <format dxfId="20499">
      <pivotArea dataOnly="0" labelOnly="1" grandRow="1" outline="0" fieldPosition="0"/>
    </format>
    <format dxfId="20498">
      <pivotArea dataOnly="0" grandCol="1" outline="0" fieldPosition="0"/>
    </format>
    <format dxfId="20497">
      <pivotArea dataOnly="0" labelOnly="1" outline="0" fieldPosition="0">
        <references count="1">
          <reference field="12" count="5">
            <x v="0"/>
            <x v="1"/>
            <x v="2"/>
            <x v="4"/>
            <x v="5"/>
          </reference>
        </references>
      </pivotArea>
    </format>
    <format dxfId="20496">
      <pivotArea dataOnly="0" labelOnly="1" grandCol="1" outline="0" fieldPosition="0"/>
    </format>
    <format dxfId="20495">
      <pivotArea outline="0" collapsedLevelsAreSubtotals="1" fieldPosition="0"/>
    </format>
    <format dxfId="20494">
      <pivotArea dataOnly="0" labelOnly="1" grandRow="1" outline="0" fieldPosition="0"/>
    </format>
    <format dxfId="20493">
      <pivotArea dataOnly="0" labelOnly="1" outline="0" fieldPosition="0">
        <references count="1">
          <reference field="12" count="4">
            <x v="0"/>
            <x v="1"/>
            <x v="2"/>
            <x v="4"/>
          </reference>
        </references>
      </pivotArea>
    </format>
    <format dxfId="20492">
      <pivotArea dataOnly="0" labelOnly="1" grandCol="1" outline="0" fieldPosition="0"/>
    </format>
    <format dxfId="20491">
      <pivotArea outline="0" collapsedLevelsAreSubtotals="1" fieldPosition="0"/>
    </format>
    <format dxfId="20490">
      <pivotArea dataOnly="0" labelOnly="1" grandRow="1" outline="0" fieldPosition="0"/>
    </format>
    <format dxfId="20489">
      <pivotArea dataOnly="0" labelOnly="1" outline="0" fieldPosition="0">
        <references count="1">
          <reference field="12" count="4">
            <x v="0"/>
            <x v="1"/>
            <x v="2"/>
            <x v="3"/>
          </reference>
        </references>
      </pivotArea>
    </format>
    <format dxfId="20488">
      <pivotArea dataOnly="0" labelOnly="1" grandCol="1" outline="0" fieldPosition="0"/>
    </format>
    <format dxfId="20487">
      <pivotArea grandRow="1" outline="0" collapsedLevelsAreSubtotals="1" fieldPosition="0"/>
    </format>
    <format dxfId="20486">
      <pivotArea dataOnly="0" labelOnly="1" grandRow="1" outline="0" fieldPosition="0"/>
    </format>
    <format dxfId="20485">
      <pivotArea type="origin" dataOnly="0" labelOnly="1" outline="0" fieldPosition="0"/>
    </format>
    <format dxfId="20484">
      <pivotArea field="12" type="button" dataOnly="0" labelOnly="1" outline="0" axis="axisCol" fieldPosition="0"/>
    </format>
    <format dxfId="20483">
      <pivotArea type="topRight" dataOnly="0" labelOnly="1" outline="0" fieldPosition="0"/>
    </format>
    <format dxfId="20482">
      <pivotArea dataOnly="0" labelOnly="1" outline="0" fieldPosition="0">
        <references count="1">
          <reference field="12" count="4">
            <x v="0"/>
            <x v="1"/>
            <x v="2"/>
            <x v="3"/>
          </reference>
        </references>
      </pivotArea>
    </format>
    <format dxfId="20481">
      <pivotArea dataOnly="0" labelOnly="1" grandCol="1" outline="0" fieldPosition="0"/>
    </format>
    <format dxfId="20480">
      <pivotArea dataOnly="0" grandCol="1" outline="0" axis="axisCol" fieldPosition="0"/>
    </format>
    <format dxfId="20479">
      <pivotArea dataOnly="0" labelOnly="1" grandRow="1" outline="0" fieldPosition="0"/>
    </format>
    <format dxfId="20478">
      <pivotArea type="all" dataOnly="0" outline="0" fieldPosition="0"/>
    </format>
    <format dxfId="20477">
      <pivotArea outline="0" collapsedLevelsAreSubtotals="1" fieldPosition="0"/>
    </format>
    <format dxfId="20476">
      <pivotArea type="origin" dataOnly="0" labelOnly="1" outline="0" fieldPosition="0"/>
    </format>
    <format dxfId="20475">
      <pivotArea field="12" type="button" dataOnly="0" labelOnly="1" outline="0" axis="axisCol" fieldPosition="0"/>
    </format>
    <format dxfId="20474">
      <pivotArea type="topRight" dataOnly="0" labelOnly="1" outline="0" fieldPosition="0"/>
    </format>
    <format dxfId="20473">
      <pivotArea dataOnly="0" labelOnly="1" grandRow="1" outline="0" fieldPosition="0"/>
    </format>
    <format dxfId="20472">
      <pivotArea dataOnly="0" labelOnly="1" outline="0" fieldPosition="0">
        <references count="1">
          <reference field="12" count="4">
            <x v="0"/>
            <x v="1"/>
            <x v="2"/>
            <x v="3"/>
          </reference>
        </references>
      </pivotArea>
    </format>
    <format dxfId="20471">
      <pivotArea dataOnly="0" labelOnly="1" grandCol="1" outline="0" fieldPosition="0"/>
    </format>
    <format dxfId="20470">
      <pivotArea outline="0" collapsedLevelsAreSubtotals="1" fieldPosition="0"/>
    </format>
    <format dxfId="20469">
      <pivotArea dataOnly="0" labelOnly="1" grandRow="1" outline="0" fieldPosition="0"/>
    </format>
    <format dxfId="20468">
      <pivotArea dataOnly="0" labelOnly="1" outline="0" fieldPosition="0">
        <references count="1">
          <reference field="12" count="3">
            <x v="0"/>
            <x v="1"/>
            <x v="2"/>
          </reference>
        </references>
      </pivotArea>
    </format>
    <format dxfId="20467">
      <pivotArea dataOnly="0" labelOnly="1" grandCol="1" outline="0" fieldPosition="0"/>
    </format>
    <format dxfId="20466">
      <pivotArea outline="0" collapsedLevelsAreSubtotals="1" fieldPosition="0"/>
    </format>
    <format dxfId="20465">
      <pivotArea field="12" type="button" dataOnly="0" labelOnly="1" outline="0" axis="axisCol" fieldPosition="0"/>
    </format>
    <format dxfId="20464">
      <pivotArea type="topRight" dataOnly="0" labelOnly="1" outline="0" fieldPosition="0"/>
    </format>
    <format dxfId="20463">
      <pivotArea dataOnly="0" labelOnly="1" outline="0" fieldPosition="0">
        <references count="1">
          <reference field="12" count="2">
            <x v="0"/>
            <x v="1"/>
          </reference>
        </references>
      </pivotArea>
    </format>
    <format dxfId="20462">
      <pivotArea dataOnly="0" labelOnly="1" grandCol="1" outline="0" fieldPosition="0"/>
    </format>
    <format dxfId="20461">
      <pivotArea grandRow="1" outline="0" collapsedLevelsAreSubtotals="1" fieldPosition="0"/>
    </format>
    <format dxfId="20460">
      <pivotArea dataOnly="0" labelOnly="1" grandRow="1" outline="0" fieldPosition="0"/>
    </format>
    <format dxfId="20459">
      <pivotArea outline="0" collapsedLevelsAreSubtotals="1" fieldPosition="0"/>
    </format>
    <format dxfId="20458">
      <pivotArea dataOnly="0" labelOnly="1" grandRow="1" outline="0" fieldPosition="0"/>
    </format>
    <format dxfId="20457">
      <pivotArea dataOnly="0" labelOnly="1" outline="0" fieldPosition="0">
        <references count="1">
          <reference field="12" count="4">
            <x v="0"/>
            <x v="1"/>
            <x v="4"/>
            <x v="5"/>
          </reference>
        </references>
      </pivotArea>
    </format>
    <format dxfId="20456">
      <pivotArea dataOnly="0" labelOnly="1" grandCol="1" outline="0" fieldPosition="0"/>
    </format>
    <format dxfId="20455">
      <pivotArea outline="0" collapsedLevelsAreSubtotals="1" fieldPosition="0"/>
    </format>
    <format dxfId="20454">
      <pivotArea dataOnly="0" labelOnly="1" grandRow="1" outline="0" fieldPosition="0"/>
    </format>
    <format dxfId="20453">
      <pivotArea dataOnly="0" labelOnly="1" outline="0" fieldPosition="0">
        <references count="1">
          <reference field="12" count="4">
            <x v="0"/>
            <x v="1"/>
            <x v="4"/>
            <x v="5"/>
          </reference>
        </references>
      </pivotArea>
    </format>
    <format dxfId="20452">
      <pivotArea dataOnly="0" labelOnly="1" grandCol="1" outline="0" fieldPosition="0"/>
    </format>
    <format dxfId="20451">
      <pivotArea dataOnly="0" labelOnly="1" outline="0" fieldPosition="0">
        <references count="1">
          <reference field="12" count="4">
            <x v="0"/>
            <x v="1"/>
            <x v="4"/>
            <x v="5"/>
          </reference>
        </references>
      </pivotArea>
    </format>
    <format dxfId="20450">
      <pivotArea dataOnly="0" labelOnly="1" grandCol="1" outline="0" fieldPosition="0"/>
    </format>
    <format dxfId="20449">
      <pivotArea outline="0" collapsedLevelsAreSubtotals="1" fieldPosition="0"/>
    </format>
    <format dxfId="20448">
      <pivotArea dataOnly="0" labelOnly="1" grandRow="1" outline="0" fieldPosition="0"/>
    </format>
    <format dxfId="20447">
      <pivotArea dataOnly="0" labelOnly="1" outline="0" fieldPosition="0">
        <references count="1">
          <reference field="12" count="4">
            <x v="0"/>
            <x v="1"/>
            <x v="3"/>
            <x v="4"/>
          </reference>
        </references>
      </pivotArea>
    </format>
    <format dxfId="20446">
      <pivotArea dataOnly="0" labelOnly="1" grandCol="1" outline="0" fieldPosition="0"/>
    </format>
    <format dxfId="20445">
      <pivotArea outline="0" collapsedLevelsAreSubtotals="1" fieldPosition="0"/>
    </format>
    <format dxfId="20444">
      <pivotArea dataOnly="0" labelOnly="1" grandRow="1" outline="0" fieldPosition="0"/>
    </format>
    <format dxfId="20443">
      <pivotArea dataOnly="0" labelOnly="1" outline="0" fieldPosition="0">
        <references count="1">
          <reference field="12" count="4">
            <x v="0"/>
            <x v="1"/>
            <x v="3"/>
            <x v="4"/>
          </reference>
        </references>
      </pivotArea>
    </format>
    <format dxfId="20442">
      <pivotArea dataOnly="0" labelOnly="1" grandCol="1" outline="0" fieldPosition="0"/>
    </format>
    <format dxfId="20441">
      <pivotArea dataOnly="0" labelOnly="1" outline="0" fieldPosition="0">
        <references count="1">
          <reference field="12" count="4">
            <x v="0"/>
            <x v="1"/>
            <x v="3"/>
            <x v="4"/>
          </reference>
        </references>
      </pivotArea>
    </format>
    <format dxfId="20440">
      <pivotArea dataOnly="0" labelOnly="1" grandCol="1" outline="0" fieldPosition="0"/>
    </format>
    <format dxfId="20439">
      <pivotArea grandRow="1" outline="0" collapsedLevelsAreSubtotals="1" fieldPosition="0"/>
    </format>
    <format dxfId="20438">
      <pivotArea dataOnly="0" labelOnly="1" grandRow="1" outline="0" fieldPosition="0"/>
    </format>
    <format dxfId="20437">
      <pivotArea outline="0" collapsedLevelsAreSubtotals="1" fieldPosition="0"/>
    </format>
    <format dxfId="20436">
      <pivotArea dataOnly="0" labelOnly="1" grandRow="1" outline="0" fieldPosition="0"/>
    </format>
    <format dxfId="20435">
      <pivotArea dataOnly="0" labelOnly="1" outline="0" fieldPosition="0">
        <references count="1">
          <reference field="12" count="3">
            <x v="0"/>
            <x v="1"/>
            <x v="2"/>
          </reference>
        </references>
      </pivotArea>
    </format>
    <format dxfId="20434">
      <pivotArea dataOnly="0" labelOnly="1" grandCol="1" outline="0" fieldPosition="0"/>
    </format>
    <format dxfId="20433">
      <pivotArea outline="0" collapsedLevelsAreSubtotals="1" fieldPosition="0"/>
    </format>
    <format dxfId="20432">
      <pivotArea dataOnly="0" labelOnly="1" grandRow="1" outline="0" fieldPosition="0"/>
    </format>
    <format dxfId="20431">
      <pivotArea dataOnly="0" labelOnly="1" outline="0" fieldPosition="0">
        <references count="1">
          <reference field="12" count="3">
            <x v="0"/>
            <x v="1"/>
            <x v="2"/>
          </reference>
        </references>
      </pivotArea>
    </format>
    <format dxfId="20430">
      <pivotArea dataOnly="0" labelOnly="1" grandCol="1" outline="0" fieldPosition="0"/>
    </format>
    <format dxfId="20429">
      <pivotArea dataOnly="0" labelOnly="1" outline="0" fieldPosition="0">
        <references count="1">
          <reference field="12" count="3">
            <x v="0"/>
            <x v="1"/>
            <x v="2"/>
          </reference>
        </references>
      </pivotArea>
    </format>
    <format dxfId="20428">
      <pivotArea dataOnly="0" labelOnly="1" grandCol="1" outline="0" fieldPosition="0"/>
    </format>
    <format dxfId="20427">
      <pivotArea outline="0" collapsedLevelsAreSubtotals="1" fieldPosition="0"/>
    </format>
    <format dxfId="20426">
      <pivotArea dataOnly="0" labelOnly="1" grandRow="1" outline="0" fieldPosition="0"/>
    </format>
    <format dxfId="20425">
      <pivotArea dataOnly="0" labelOnly="1" outline="0" fieldPosition="0">
        <references count="1">
          <reference field="12" count="3">
            <x v="0"/>
            <x v="1"/>
            <x v="2"/>
          </reference>
        </references>
      </pivotArea>
    </format>
    <format dxfId="20424">
      <pivotArea dataOnly="0" labelOnly="1" grandCol="1" outline="0" fieldPosition="0"/>
    </format>
    <format dxfId="20423">
      <pivotArea outline="0" collapsedLevelsAreSubtotals="1" fieldPosition="0"/>
    </format>
    <format dxfId="20422">
      <pivotArea dataOnly="0" labelOnly="1" grandRow="1" outline="0" fieldPosition="0"/>
    </format>
    <format dxfId="20421">
      <pivotArea dataOnly="0" labelOnly="1" outline="0" fieldPosition="0">
        <references count="1">
          <reference field="12" count="3">
            <x v="0"/>
            <x v="1"/>
            <x v="2"/>
          </reference>
        </references>
      </pivotArea>
    </format>
    <format dxfId="20420">
      <pivotArea dataOnly="0" labelOnly="1" grandCol="1" outline="0" fieldPosition="0"/>
    </format>
    <format dxfId="20419">
      <pivotArea dataOnly="0" labelOnly="1" outline="0" fieldPosition="0">
        <references count="1">
          <reference field="12" count="3">
            <x v="0"/>
            <x v="1"/>
            <x v="2"/>
          </reference>
        </references>
      </pivotArea>
    </format>
    <format dxfId="20418">
      <pivotArea dataOnly="0" labelOnly="1" grandCol="1" outline="0" fieldPosition="0"/>
    </format>
    <format dxfId="20417">
      <pivotArea grandRow="1" outline="0" collapsedLevelsAreSubtotals="1" fieldPosition="0"/>
    </format>
    <format dxfId="20416">
      <pivotArea dataOnly="0" labelOnly="1" grandRow="1" outline="0" fieldPosition="0"/>
    </format>
    <format dxfId="20415">
      <pivotArea outline="0" collapsedLevelsAreSubtotals="1" fieldPosition="0"/>
    </format>
    <format dxfId="20414">
      <pivotArea dataOnly="0" labelOnly="1" grandRow="1" outline="0" fieldPosition="0"/>
    </format>
    <format dxfId="20413">
      <pivotArea dataOnly="0" labelOnly="1" outline="0" fieldPosition="0">
        <references count="1">
          <reference field="12" count="3">
            <x v="0"/>
            <x v="1"/>
            <x v="3"/>
          </reference>
        </references>
      </pivotArea>
    </format>
    <format dxfId="20412">
      <pivotArea dataOnly="0" labelOnly="1" grandCol="1" outline="0" fieldPosition="0"/>
    </format>
    <format dxfId="20411">
      <pivotArea outline="0" collapsedLevelsAreSubtotals="1" fieldPosition="0"/>
    </format>
    <format dxfId="20410">
      <pivotArea dataOnly="0" labelOnly="1" grandRow="1" outline="0" fieldPosition="0"/>
    </format>
    <format dxfId="20409">
      <pivotArea dataOnly="0" labelOnly="1" outline="0" fieldPosition="0">
        <references count="1">
          <reference field="12" count="3">
            <x v="0"/>
            <x v="1"/>
            <x v="3"/>
          </reference>
        </references>
      </pivotArea>
    </format>
    <format dxfId="20408">
      <pivotArea dataOnly="0" labelOnly="1" grandCol="1" outline="0" fieldPosition="0"/>
    </format>
    <format dxfId="20407">
      <pivotArea dataOnly="0" labelOnly="1" outline="0" fieldPosition="0">
        <references count="1">
          <reference field="12" count="3">
            <x v="0"/>
            <x v="1"/>
            <x v="3"/>
          </reference>
        </references>
      </pivotArea>
    </format>
    <format dxfId="20406">
      <pivotArea dataOnly="0" labelOnly="1" grandCol="1" outline="0" fieldPosition="0"/>
    </format>
    <format dxfId="20405">
      <pivotArea grandRow="1" outline="0" collapsedLevelsAreSubtotals="1" fieldPosition="0"/>
    </format>
    <format dxfId="20404">
      <pivotArea dataOnly="0" labelOnly="1" grandRow="1" outline="0" fieldPosition="0"/>
    </format>
    <format dxfId="20403">
      <pivotArea grandCol="1" outline="0" collapsedLevelsAreSubtotals="1" fieldPosition="0"/>
    </format>
    <format dxfId="20402">
      <pivotArea dataOnly="0" labelOnly="1" grandCol="1" outline="0" fieldPosition="0"/>
    </format>
    <format dxfId="20401">
      <pivotArea outline="0" collapsedLevelsAreSubtotals="1" fieldPosition="0"/>
    </format>
    <format dxfId="20400">
      <pivotArea dataOnly="0" labelOnly="1" grandRow="1" outline="0" fieldPosition="0"/>
    </format>
    <format dxfId="20399">
      <pivotArea dataOnly="0" labelOnly="1" outline="0" fieldPosition="0">
        <references count="1">
          <reference field="12" count="3">
            <x v="0"/>
            <x v="2"/>
            <x v="4"/>
          </reference>
        </references>
      </pivotArea>
    </format>
    <format dxfId="20398">
      <pivotArea dataOnly="0" labelOnly="1" grandCol="1" outline="0" fieldPosition="0"/>
    </format>
    <format dxfId="20397">
      <pivotArea outline="0" collapsedLevelsAreSubtotals="1" fieldPosition="0"/>
    </format>
    <format dxfId="20396">
      <pivotArea dataOnly="0" labelOnly="1" grandRow="1" outline="0" fieldPosition="0"/>
    </format>
    <format dxfId="20395">
      <pivotArea dataOnly="0" labelOnly="1" outline="0" fieldPosition="0">
        <references count="1">
          <reference field="12" count="3">
            <x v="0"/>
            <x v="2"/>
            <x v="4"/>
          </reference>
        </references>
      </pivotArea>
    </format>
    <format dxfId="20394">
      <pivotArea dataOnly="0" labelOnly="1" grandCol="1" outline="0" fieldPosition="0"/>
    </format>
    <format dxfId="20393">
      <pivotArea outline="0" collapsedLevelsAreSubtotals="1" fieldPosition="0"/>
    </format>
    <format dxfId="20392">
      <pivotArea dataOnly="0" labelOnly="1" grandRow="1" outline="0" fieldPosition="0"/>
    </format>
    <format dxfId="20391">
      <pivotArea dataOnly="0" labelOnly="1" outline="0" fieldPosition="0">
        <references count="1">
          <reference field="12" count="4">
            <x v="0"/>
            <x v="1"/>
            <x v="3"/>
            <x v="5"/>
          </reference>
        </references>
      </pivotArea>
    </format>
    <format dxfId="20390">
      <pivotArea dataOnly="0" labelOnly="1" grandCol="1" outline="0" fieldPosition="0"/>
    </format>
    <format dxfId="20389">
      <pivotArea outline="0" collapsedLevelsAreSubtotals="1" fieldPosition="0"/>
    </format>
    <format dxfId="20388">
      <pivotArea dataOnly="0" labelOnly="1" grandRow="1" outline="0" fieldPosition="0"/>
    </format>
    <format dxfId="20387">
      <pivotArea dataOnly="0" labelOnly="1" outline="0" fieldPosition="0">
        <references count="1">
          <reference field="12" count="4">
            <x v="0"/>
            <x v="1"/>
            <x v="3"/>
            <x v="5"/>
          </reference>
        </references>
      </pivotArea>
    </format>
    <format dxfId="20386">
      <pivotArea dataOnly="0" labelOnly="1" grandCol="1" outline="0" fieldPosition="0"/>
    </format>
    <format dxfId="20385">
      <pivotArea outline="0" collapsedLevelsAreSubtotals="1" fieldPosition="0"/>
    </format>
    <format dxfId="20384">
      <pivotArea dataOnly="0" labelOnly="1" grandRow="1" outline="0" fieldPosition="0"/>
    </format>
    <format dxfId="20383">
      <pivotArea dataOnly="0" labelOnly="1" outline="0" fieldPosition="0">
        <references count="1">
          <reference field="12" count="3">
            <x v="0"/>
            <x v="1"/>
            <x v="4"/>
          </reference>
        </references>
      </pivotArea>
    </format>
    <format dxfId="20382">
      <pivotArea dataOnly="0" labelOnly="1" grandCol="1" outline="0" fieldPosition="0"/>
    </format>
    <format dxfId="20381">
      <pivotArea outline="0" collapsedLevelsAreSubtotals="1" fieldPosition="0"/>
    </format>
    <format dxfId="20380">
      <pivotArea dataOnly="0" labelOnly="1" grandRow="1" outline="0" fieldPosition="0"/>
    </format>
    <format dxfId="20379">
      <pivotArea dataOnly="0" labelOnly="1" outline="0" fieldPosition="0">
        <references count="1">
          <reference field="12" count="3">
            <x v="0"/>
            <x v="1"/>
            <x v="4"/>
          </reference>
        </references>
      </pivotArea>
    </format>
    <format dxfId="20378">
      <pivotArea dataOnly="0" labelOnly="1" grandCol="1" outline="0" fieldPosition="0"/>
    </format>
    <format dxfId="20377">
      <pivotArea grandRow="1" outline="0" collapsedLevelsAreSubtotals="1" fieldPosition="0"/>
    </format>
    <format dxfId="20376">
      <pivotArea dataOnly="0" labelOnly="1" grandRow="1" outline="0" fieldPosition="0"/>
    </format>
    <format dxfId="20375">
      <pivotArea dataOnly="0" labelOnly="1" outline="0" fieldPosition="0">
        <references count="1">
          <reference field="12" count="3">
            <x v="0"/>
            <x v="1"/>
            <x v="4"/>
          </reference>
        </references>
      </pivotArea>
    </format>
    <format dxfId="20374">
      <pivotArea dataOnly="0" labelOnly="1" grandCol="1" outline="0" fieldPosition="0"/>
    </format>
    <format dxfId="20373">
      <pivotArea grandCol="1" outline="0" collapsedLevelsAreSubtotals="1" fieldPosition="0"/>
    </format>
    <format dxfId="20372">
      <pivotArea dataOnly="0" labelOnly="1" grandCol="1" outline="0" fieldPosition="0"/>
    </format>
    <format dxfId="20371">
      <pivotArea outline="0" collapsedLevelsAreSubtotals="1" fieldPosition="0"/>
    </format>
    <format dxfId="20370">
      <pivotArea dataOnly="0" labelOnly="1" grandRow="1" outline="0" fieldPosition="0"/>
    </format>
    <format dxfId="20369">
      <pivotArea dataOnly="0" labelOnly="1" outline="0" fieldPosition="0">
        <references count="1">
          <reference field="12" count="5">
            <x v="0"/>
            <x v="1"/>
            <x v="2"/>
            <x v="3"/>
            <x v="5"/>
          </reference>
        </references>
      </pivotArea>
    </format>
    <format dxfId="20368">
      <pivotArea dataOnly="0" labelOnly="1" grandCol="1" outline="0" fieldPosition="0"/>
    </format>
    <format dxfId="20367">
      <pivotArea outline="0" collapsedLevelsAreSubtotals="1" fieldPosition="0"/>
    </format>
    <format dxfId="20366">
      <pivotArea dataOnly="0" labelOnly="1" grandRow="1" outline="0" fieldPosition="0"/>
    </format>
    <format dxfId="20365">
      <pivotArea dataOnly="0" labelOnly="1" outline="0" fieldPosition="0">
        <references count="1">
          <reference field="12" count="5">
            <x v="0"/>
            <x v="1"/>
            <x v="2"/>
            <x v="3"/>
            <x v="5"/>
          </reference>
        </references>
      </pivotArea>
    </format>
    <format dxfId="20364">
      <pivotArea dataOnly="0" labelOnly="1" grandCol="1" outline="0" fieldPosition="0"/>
    </format>
    <format dxfId="20363">
      <pivotArea outline="0" collapsedLevelsAreSubtotals="1" fieldPosition="0"/>
    </format>
    <format dxfId="20362">
      <pivotArea dataOnly="0" labelOnly="1" grandRow="1" outline="0" fieldPosition="0"/>
    </format>
    <format dxfId="20361">
      <pivotArea dataOnly="0" labelOnly="1" outline="0" fieldPosition="0">
        <references count="1">
          <reference field="12" count="3">
            <x v="0"/>
            <x v="1"/>
            <x v="2"/>
          </reference>
        </references>
      </pivotArea>
    </format>
    <format dxfId="20360">
      <pivotArea dataOnly="0" labelOnly="1" grandCol="1" outline="0" fieldPosition="0"/>
    </format>
    <format dxfId="20359">
      <pivotArea outline="0" collapsedLevelsAreSubtotals="1" fieldPosition="0"/>
    </format>
    <format dxfId="20358">
      <pivotArea dataOnly="0" labelOnly="1" grandRow="1" outline="0" fieldPosition="0"/>
    </format>
    <format dxfId="20357">
      <pivotArea dataOnly="0" labelOnly="1" outline="0" fieldPosition="0">
        <references count="1">
          <reference field="12" count="3">
            <x v="0"/>
            <x v="1"/>
            <x v="2"/>
          </reference>
        </references>
      </pivotArea>
    </format>
    <format dxfId="20356">
      <pivotArea dataOnly="0" labelOnly="1" grandCol="1" outline="0" fieldPosition="0"/>
    </format>
    <format dxfId="20355">
      <pivotArea dataOnly="0" labelOnly="1" outline="0" fieldPosition="0">
        <references count="1">
          <reference field="12" count="3">
            <x v="0"/>
            <x v="1"/>
            <x v="2"/>
          </reference>
        </references>
      </pivotArea>
    </format>
    <format dxfId="20354">
      <pivotArea dataOnly="0" labelOnly="1" grandCol="1" outline="0" fieldPosition="0"/>
    </format>
    <format dxfId="20353">
      <pivotArea grandRow="1" outline="0" collapsedLevelsAreSubtotals="1" fieldPosition="0"/>
    </format>
    <format dxfId="20352">
      <pivotArea dataOnly="0" labelOnly="1" grandRow="1" outline="0" fieldPosition="0"/>
    </format>
    <format dxfId="20351">
      <pivotArea outline="0" collapsedLevelsAreSubtotals="1" fieldPosition="0"/>
    </format>
    <format dxfId="20350">
      <pivotArea dataOnly="0" labelOnly="1" grandRow="1" outline="0" fieldPosition="0"/>
    </format>
    <format dxfId="20349">
      <pivotArea dataOnly="0" labelOnly="1" outline="0" fieldPosition="0">
        <references count="1">
          <reference field="12" count="3">
            <x v="0"/>
            <x v="1"/>
            <x v="3"/>
          </reference>
        </references>
      </pivotArea>
    </format>
    <format dxfId="20348">
      <pivotArea dataOnly="0" labelOnly="1" grandCol="1" outline="0" fieldPosition="0"/>
    </format>
    <format dxfId="20347">
      <pivotArea outline="0" collapsedLevelsAreSubtotals="1" fieldPosition="0"/>
    </format>
    <format dxfId="20346">
      <pivotArea dataOnly="0" labelOnly="1" grandRow="1" outline="0" fieldPosition="0"/>
    </format>
    <format dxfId="20345">
      <pivotArea dataOnly="0" labelOnly="1" outline="0" fieldPosition="0">
        <references count="1">
          <reference field="12" count="3">
            <x v="0"/>
            <x v="1"/>
            <x v="3"/>
          </reference>
        </references>
      </pivotArea>
    </format>
    <format dxfId="20344">
      <pivotArea dataOnly="0" labelOnly="1" grandCol="1" outline="0" fieldPosition="0"/>
    </format>
    <format dxfId="20343">
      <pivotArea dataOnly="0" labelOnly="1" outline="0" fieldPosition="0">
        <references count="1">
          <reference field="12" count="3">
            <x v="0"/>
            <x v="1"/>
            <x v="3"/>
          </reference>
        </references>
      </pivotArea>
    </format>
    <format dxfId="20342">
      <pivotArea dataOnly="0" labelOnly="1" grandCol="1" outline="0" fieldPosition="0"/>
    </format>
    <format dxfId="20341">
      <pivotArea grandRow="1" outline="0" collapsedLevelsAreSubtotals="1" fieldPosition="0"/>
    </format>
    <format dxfId="20340">
      <pivotArea dataOnly="0" labelOnly="1" grandRow="1" outline="0" fieldPosition="0"/>
    </format>
    <format dxfId="20339">
      <pivotArea outline="0" collapsedLevelsAreSubtotals="1" fieldPosition="0"/>
    </format>
    <format dxfId="20338">
      <pivotArea dataOnly="0" labelOnly="1" grandRow="1" outline="0" fieldPosition="0"/>
    </format>
    <format dxfId="20337">
      <pivotArea dataOnly="0" labelOnly="1" outline="0" fieldPosition="0">
        <references count="1">
          <reference field="12" count="3">
            <x v="0"/>
            <x v="2"/>
            <x v="5"/>
          </reference>
        </references>
      </pivotArea>
    </format>
    <format dxfId="20336">
      <pivotArea dataOnly="0" labelOnly="1" grandCol="1" outline="0" fieldPosition="0"/>
    </format>
    <format dxfId="20335">
      <pivotArea outline="0" collapsedLevelsAreSubtotals="1" fieldPosition="0"/>
    </format>
    <format dxfId="20334">
      <pivotArea dataOnly="0" labelOnly="1" grandRow="1" outline="0" fieldPosition="0"/>
    </format>
    <format dxfId="20333">
      <pivotArea dataOnly="0" labelOnly="1" outline="0" fieldPosition="0">
        <references count="1">
          <reference field="12" count="3">
            <x v="0"/>
            <x v="2"/>
            <x v="5"/>
          </reference>
        </references>
      </pivotArea>
    </format>
    <format dxfId="20332">
      <pivotArea dataOnly="0" labelOnly="1" grandCol="1" outline="0" fieldPosition="0"/>
    </format>
    <format dxfId="20331">
      <pivotArea dataOnly="0" labelOnly="1" outline="0" fieldPosition="0">
        <references count="1">
          <reference field="12" count="3">
            <x v="0"/>
            <x v="1"/>
            <x v="2"/>
          </reference>
        </references>
      </pivotArea>
    </format>
    <format dxfId="20330">
      <pivotArea dataOnly="0" labelOnly="1" grandCol="1" outline="0" fieldPosition="0"/>
    </format>
    <format dxfId="20329">
      <pivotArea dataOnly="0" labelOnly="1" outline="0" fieldPosition="0">
        <references count="1">
          <reference field="12" count="3">
            <x v="0"/>
            <x v="1"/>
            <x v="2"/>
          </reference>
        </references>
      </pivotArea>
    </format>
    <format dxfId="20328">
      <pivotArea dataOnly="0" labelOnly="1" grandCol="1" outline="0" fieldPosition="0"/>
    </format>
    <format dxfId="20327">
      <pivotArea dataOnly="0" labelOnly="1" outline="0" fieldPosition="0">
        <references count="1">
          <reference field="12" count="3">
            <x v="0"/>
            <x v="1"/>
            <x v="2"/>
          </reference>
        </references>
      </pivotArea>
    </format>
    <format dxfId="20326">
      <pivotArea dataOnly="0" labelOnly="1" grandCol="1" outline="0" fieldPosition="0"/>
    </format>
    <format dxfId="20325">
      <pivotArea outline="0" collapsedLevelsAreSubtotals="1" fieldPosition="0"/>
    </format>
    <format dxfId="20324">
      <pivotArea dataOnly="0" labelOnly="1" grandRow="1" outline="0" fieldPosition="0"/>
    </format>
    <format dxfId="20323">
      <pivotArea dataOnly="0" labelOnly="1" outline="0" fieldPosition="0">
        <references count="1">
          <reference field="12" count="3">
            <x v="0"/>
            <x v="1"/>
            <x v="2"/>
          </reference>
        </references>
      </pivotArea>
    </format>
    <format dxfId="20322">
      <pivotArea dataOnly="0" labelOnly="1" grandCol="1" outline="0" fieldPosition="0"/>
    </format>
    <format dxfId="20321">
      <pivotArea outline="0" collapsedLevelsAreSubtotals="1" fieldPosition="0"/>
    </format>
    <format dxfId="20320">
      <pivotArea dataOnly="0" labelOnly="1" grandRow="1" outline="0" fieldPosition="0"/>
    </format>
    <format dxfId="20319">
      <pivotArea dataOnly="0" labelOnly="1" outline="0" fieldPosition="0">
        <references count="1">
          <reference field="12" count="3">
            <x v="0"/>
            <x v="1"/>
            <x v="2"/>
          </reference>
        </references>
      </pivotArea>
    </format>
    <format dxfId="20318">
      <pivotArea dataOnly="0" labelOnly="1" grandCol="1" outline="0" fieldPosition="0"/>
    </format>
    <format dxfId="20317">
      <pivotArea dataOnly="0" labelOnly="1" outline="0" fieldPosition="0">
        <references count="1">
          <reference field="12" count="3">
            <x v="0"/>
            <x v="1"/>
            <x v="2"/>
          </reference>
        </references>
      </pivotArea>
    </format>
    <format dxfId="20316">
      <pivotArea dataOnly="0" labelOnly="1" grandCol="1" outline="0" fieldPosition="0"/>
    </format>
    <format dxfId="20315">
      <pivotArea grandRow="1" outline="0" collapsedLevelsAreSubtotals="1" fieldPosition="0"/>
    </format>
    <format dxfId="20314">
      <pivotArea dataOnly="0" labelOnly="1" grandRow="1" outline="0" fieldPosition="0"/>
    </format>
    <format dxfId="20313">
      <pivotArea outline="0" collapsedLevelsAreSubtotals="1" fieldPosition="0"/>
    </format>
    <format dxfId="20312">
      <pivotArea dataOnly="0" labelOnly="1" grandRow="1" outline="0" fieldPosition="0"/>
    </format>
    <format dxfId="20311">
      <pivotArea dataOnly="0" labelOnly="1" outline="0" fieldPosition="0">
        <references count="1">
          <reference field="12" count="3">
            <x v="0"/>
            <x v="1"/>
            <x v="3"/>
          </reference>
        </references>
      </pivotArea>
    </format>
    <format dxfId="20310">
      <pivotArea dataOnly="0" labelOnly="1" grandCol="1" outline="0" fieldPosition="0"/>
    </format>
    <format dxfId="20309">
      <pivotArea outline="0" collapsedLevelsAreSubtotals="1" fieldPosition="0"/>
    </format>
    <format dxfId="20308">
      <pivotArea dataOnly="0" labelOnly="1" grandRow="1" outline="0" fieldPosition="0"/>
    </format>
    <format dxfId="20307">
      <pivotArea dataOnly="0" labelOnly="1" outline="0" fieldPosition="0">
        <references count="1">
          <reference field="12" count="3">
            <x v="0"/>
            <x v="1"/>
            <x v="3"/>
          </reference>
        </references>
      </pivotArea>
    </format>
    <format dxfId="20306">
      <pivotArea dataOnly="0" labelOnly="1" grandCol="1" outline="0" fieldPosition="0"/>
    </format>
    <format dxfId="20305">
      <pivotArea dataOnly="0" labelOnly="1" outline="0" fieldPosition="0">
        <references count="1">
          <reference field="12" count="3">
            <x v="0"/>
            <x v="1"/>
            <x v="3"/>
          </reference>
        </references>
      </pivotArea>
    </format>
    <format dxfId="20304">
      <pivotArea dataOnly="0" labelOnly="1" grandCol="1" outline="0" fieldPosition="0"/>
    </format>
    <format dxfId="20303">
      <pivotArea grandRow="1" outline="0" collapsedLevelsAreSubtotals="1" fieldPosition="0"/>
    </format>
    <format dxfId="20302">
      <pivotArea dataOnly="0" labelOnly="1" grandRow="1" outline="0" fieldPosition="0"/>
    </format>
    <format dxfId="20301">
      <pivotArea type="all" dataOnly="0" outline="0" fieldPosition="0"/>
    </format>
    <format dxfId="20300">
      <pivotArea outline="0" collapsedLevelsAreSubtotals="1" fieldPosition="0"/>
    </format>
    <format dxfId="20299">
      <pivotArea type="origin" dataOnly="0" labelOnly="1" outline="0" fieldPosition="0"/>
    </format>
    <format dxfId="20298">
      <pivotArea field="12" type="button" dataOnly="0" labelOnly="1" outline="0" axis="axisCol" fieldPosition="0"/>
    </format>
    <format dxfId="20297">
      <pivotArea type="topRight" dataOnly="0" labelOnly="1" outline="0" fieldPosition="0"/>
    </format>
    <format dxfId="20296">
      <pivotArea dataOnly="0" labelOnly="1" grandRow="1" outline="0" fieldPosition="0"/>
    </format>
    <format dxfId="20295">
      <pivotArea dataOnly="0" labelOnly="1" outline="0" fieldPosition="0">
        <references count="1">
          <reference field="12" count="3">
            <x v="0"/>
            <x v="3"/>
            <x v="5"/>
          </reference>
        </references>
      </pivotArea>
    </format>
    <format dxfId="20294">
      <pivotArea dataOnly="0" labelOnly="1" grandCol="1" outline="0" fieldPosition="0"/>
    </format>
    <format dxfId="20293">
      <pivotArea type="all" dataOnly="0" outline="0" fieldPosition="0"/>
    </format>
    <format dxfId="20292">
      <pivotArea outline="0" collapsedLevelsAreSubtotals="1" fieldPosition="0"/>
    </format>
    <format dxfId="20291">
      <pivotArea type="origin" dataOnly="0" labelOnly="1" outline="0" fieldPosition="0"/>
    </format>
    <format dxfId="20290">
      <pivotArea field="12" type="button" dataOnly="0" labelOnly="1" outline="0" axis="axisCol" fieldPosition="0"/>
    </format>
    <format dxfId="20289">
      <pivotArea type="topRight" dataOnly="0" labelOnly="1" outline="0" fieldPosition="0"/>
    </format>
    <format dxfId="20288">
      <pivotArea dataOnly="0" labelOnly="1" grandRow="1" outline="0" fieldPosition="0"/>
    </format>
    <format dxfId="20287">
      <pivotArea dataOnly="0" labelOnly="1" outline="0" fieldPosition="0">
        <references count="1">
          <reference field="12" count="3">
            <x v="0"/>
            <x v="3"/>
            <x v="5"/>
          </reference>
        </references>
      </pivotArea>
    </format>
    <format dxfId="20286">
      <pivotArea dataOnly="0" labelOnly="1" grandCol="1" outline="0" fieldPosition="0"/>
    </format>
    <format dxfId="20285">
      <pivotArea outline="0" collapsedLevelsAreSubtotals="1" fieldPosition="0"/>
    </format>
    <format dxfId="20284">
      <pivotArea dataOnly="0" labelOnly="1" grandRow="1" outline="0" fieldPosition="0"/>
    </format>
    <format dxfId="20283">
      <pivotArea dataOnly="0" labelOnly="1" outline="0" fieldPosition="0">
        <references count="1">
          <reference field="12" count="3">
            <x v="0"/>
            <x v="3"/>
            <x v="5"/>
          </reference>
        </references>
      </pivotArea>
    </format>
    <format dxfId="20282">
      <pivotArea dataOnly="0" labelOnly="1" grandCol="1" outline="0" fieldPosition="0"/>
    </format>
    <format dxfId="20281">
      <pivotArea outline="0" collapsedLevelsAreSubtotals="1" fieldPosition="0"/>
    </format>
    <format dxfId="20280">
      <pivotArea dataOnly="0" labelOnly="1" grandRow="1" outline="0" fieldPosition="0"/>
    </format>
    <format dxfId="20279">
      <pivotArea dataOnly="0" labelOnly="1" outline="0" fieldPosition="0">
        <references count="1">
          <reference field="12" count="3">
            <x v="0"/>
            <x v="3"/>
            <x v="5"/>
          </reference>
        </references>
      </pivotArea>
    </format>
    <format dxfId="20278">
      <pivotArea dataOnly="0" labelOnly="1" grandCol="1" outline="0" fieldPosition="0"/>
    </format>
    <format dxfId="20277">
      <pivotArea outline="0" collapsedLevelsAreSubtotals="1" fieldPosition="0"/>
    </format>
    <format dxfId="20276">
      <pivotArea dataOnly="0" labelOnly="1" grandRow="1" outline="0" fieldPosition="0"/>
    </format>
    <format dxfId="20275">
      <pivotArea dataOnly="0" labelOnly="1" outline="0" fieldPosition="0">
        <references count="1">
          <reference field="12" count="4">
            <x v="0"/>
            <x v="1"/>
            <x v="3"/>
            <x v="5"/>
          </reference>
        </references>
      </pivotArea>
    </format>
    <format dxfId="20274">
      <pivotArea dataOnly="0" labelOnly="1" grandCol="1" outline="0" fieldPosition="0"/>
    </format>
    <format dxfId="20273">
      <pivotArea outline="0" collapsedLevelsAreSubtotals="1" fieldPosition="0"/>
    </format>
    <format dxfId="20272">
      <pivotArea dataOnly="0" labelOnly="1" grandRow="1" outline="0" fieldPosition="0"/>
    </format>
    <format dxfId="20271">
      <pivotArea dataOnly="0" labelOnly="1" outline="0" fieldPosition="0">
        <references count="1">
          <reference field="12" count="4">
            <x v="0"/>
            <x v="1"/>
            <x v="3"/>
            <x v="5"/>
          </reference>
        </references>
      </pivotArea>
    </format>
    <format dxfId="20270">
      <pivotArea dataOnly="0" labelOnly="1" grandCol="1" outline="0" fieldPosition="0"/>
    </format>
    <format dxfId="20269">
      <pivotArea outline="0" collapsedLevelsAreSubtotals="1" fieldPosition="0"/>
    </format>
    <format dxfId="20268">
      <pivotArea dataOnly="0" labelOnly="1" grandRow="1" outline="0" fieldPosition="0"/>
    </format>
    <format dxfId="20267">
      <pivotArea dataOnly="0" labelOnly="1" outline="0" fieldPosition="0">
        <references count="1">
          <reference field="12" count="4">
            <x v="0"/>
            <x v="1"/>
            <x v="3"/>
            <x v="5"/>
          </reference>
        </references>
      </pivotArea>
    </format>
    <format dxfId="20266">
      <pivotArea dataOnly="0" labelOnly="1" grandCol="1" outline="0" fieldPosition="0"/>
    </format>
    <format dxfId="20265">
      <pivotArea dataOnly="0" labelOnly="1" outline="0" fieldPosition="0">
        <references count="1">
          <reference field="12" count="4">
            <x v="0"/>
            <x v="1"/>
            <x v="3"/>
            <x v="5"/>
          </reference>
        </references>
      </pivotArea>
    </format>
    <format dxfId="20264">
      <pivotArea dataOnly="0" labelOnly="1" grandCol="1" outline="0" fieldPosition="0"/>
    </format>
    <format dxfId="20263">
      <pivotArea grandRow="1" outline="0" collapsedLevelsAreSubtotals="1" fieldPosition="0"/>
    </format>
    <format dxfId="20262">
      <pivotArea dataOnly="0" labelOnly="1" grandRow="1" outline="0" fieldPosition="0"/>
    </format>
    <format dxfId="20261">
      <pivotArea outline="0" collapsedLevelsAreSubtotals="1" fieldPosition="0"/>
    </format>
    <format dxfId="20260">
      <pivotArea dataOnly="0" labelOnly="1" grandRow="1" outline="0" fieldPosition="0"/>
    </format>
    <format dxfId="20259">
      <pivotArea dataOnly="0" labelOnly="1" outline="0" fieldPosition="0">
        <references count="1">
          <reference field="12" count="4">
            <x v="1"/>
            <x v="2"/>
            <x v="3"/>
            <x v="4"/>
          </reference>
        </references>
      </pivotArea>
    </format>
    <format dxfId="20258">
      <pivotArea dataOnly="0" labelOnly="1" grandCol="1" outline="0" fieldPosition="0"/>
    </format>
    <format dxfId="20257">
      <pivotArea outline="0" collapsedLevelsAreSubtotals="1" fieldPosition="0"/>
    </format>
    <format dxfId="20256">
      <pivotArea dataOnly="0" labelOnly="1" grandRow="1" outline="0" fieldPosition="0"/>
    </format>
    <format dxfId="20255">
      <pivotArea dataOnly="0" labelOnly="1" outline="0" fieldPosition="0">
        <references count="1">
          <reference field="12" count="4">
            <x v="1"/>
            <x v="2"/>
            <x v="3"/>
            <x v="4"/>
          </reference>
        </references>
      </pivotArea>
    </format>
    <format dxfId="20254">
      <pivotArea dataOnly="0" labelOnly="1" grandCol="1" outline="0" fieldPosition="0"/>
    </format>
    <format dxfId="20253">
      <pivotArea dataOnly="0" labelOnly="1" outline="0" fieldPosition="0">
        <references count="1">
          <reference field="12" count="4">
            <x v="1"/>
            <x v="2"/>
            <x v="3"/>
            <x v="4"/>
          </reference>
        </references>
      </pivotArea>
    </format>
    <format dxfId="20252">
      <pivotArea dataOnly="0" labelOnly="1" grandCol="1" outline="0" fieldPosition="0"/>
    </format>
    <format dxfId="20251">
      <pivotArea grandRow="1" outline="0" collapsedLevelsAreSubtotals="1" fieldPosition="0"/>
    </format>
    <format dxfId="20250">
      <pivotArea dataOnly="0" labelOnly="1" grandRow="1" outline="0" fieldPosition="0"/>
    </format>
    <format dxfId="20249">
      <pivotArea outline="0" collapsedLevelsAreSubtotals="1" fieldPosition="0"/>
    </format>
    <format dxfId="20248">
      <pivotArea dataOnly="0" labelOnly="1" grandRow="1" outline="0" fieldPosition="0"/>
    </format>
    <format dxfId="20247">
      <pivotArea dataOnly="0" labelOnly="1" outline="0" fieldPosition="0">
        <references count="1">
          <reference field="12" count="4">
            <x v="0"/>
            <x v="1"/>
            <x v="2"/>
            <x v="4"/>
          </reference>
        </references>
      </pivotArea>
    </format>
    <format dxfId="20246">
      <pivotArea dataOnly="0" labelOnly="1" grandCol="1" outline="0" fieldPosition="0"/>
    </format>
    <format dxfId="20245">
      <pivotArea outline="0" collapsedLevelsAreSubtotals="1" fieldPosition="0"/>
    </format>
    <format dxfId="20244">
      <pivotArea dataOnly="0" labelOnly="1" grandRow="1" outline="0" fieldPosition="0"/>
    </format>
    <format dxfId="20243">
      <pivotArea dataOnly="0" labelOnly="1" outline="0" fieldPosition="0">
        <references count="1">
          <reference field="12" count="4">
            <x v="0"/>
            <x v="1"/>
            <x v="2"/>
            <x v="4"/>
          </reference>
        </references>
      </pivotArea>
    </format>
    <format dxfId="20242">
      <pivotArea dataOnly="0" labelOnly="1" grandCol="1" outline="0" fieldPosition="0"/>
    </format>
    <format dxfId="20241">
      <pivotArea dataOnly="0" labelOnly="1" outline="0" fieldPosition="0">
        <references count="1">
          <reference field="12" count="4">
            <x v="0"/>
            <x v="1"/>
            <x v="2"/>
            <x v="4"/>
          </reference>
        </references>
      </pivotArea>
    </format>
    <format dxfId="20240">
      <pivotArea dataOnly="0" labelOnly="1" grandCol="1" outline="0" fieldPosition="0"/>
    </format>
    <format dxfId="20239">
      <pivotArea grandRow="1" outline="0" collapsedLevelsAreSubtotals="1" fieldPosition="0"/>
    </format>
    <format dxfId="20238">
      <pivotArea dataOnly="0" labelOnly="1" grandRow="1" outline="0" fieldPosition="0"/>
    </format>
    <format dxfId="20237">
      <pivotArea outline="0" collapsedLevelsAreSubtotals="1" fieldPosition="0"/>
    </format>
    <format dxfId="20236">
      <pivotArea dataOnly="0" labelOnly="1" grandRow="1" outline="0" fieldPosition="0"/>
    </format>
    <format dxfId="20235">
      <pivotArea dataOnly="0" labelOnly="1" outline="0" fieldPosition="0">
        <references count="1">
          <reference field="12" count="3">
            <x v="0"/>
            <x v="1"/>
            <x v="2"/>
          </reference>
        </references>
      </pivotArea>
    </format>
    <format dxfId="20234">
      <pivotArea dataOnly="0" labelOnly="1" grandCol="1" outline="0" fieldPosition="0"/>
    </format>
    <format dxfId="20233">
      <pivotArea outline="0" collapsedLevelsAreSubtotals="1" fieldPosition="0"/>
    </format>
    <format dxfId="20232">
      <pivotArea dataOnly="0" labelOnly="1" grandRow="1" outline="0" fieldPosition="0"/>
    </format>
    <format dxfId="20231">
      <pivotArea dataOnly="0" labelOnly="1" outline="0" fieldPosition="0">
        <references count="1">
          <reference field="12" count="3">
            <x v="0"/>
            <x v="1"/>
            <x v="2"/>
          </reference>
        </references>
      </pivotArea>
    </format>
    <format dxfId="20230">
      <pivotArea dataOnly="0" labelOnly="1" grandCol="1" outline="0" fieldPosition="0"/>
    </format>
    <format dxfId="20229">
      <pivotArea outline="0" collapsedLevelsAreSubtotals="1" fieldPosition="0"/>
    </format>
    <format dxfId="20228">
      <pivotArea dataOnly="0" labelOnly="1" grandRow="1" outline="0" fieldPosition="0"/>
    </format>
    <format dxfId="20227">
      <pivotArea dataOnly="0" labelOnly="1" outline="0" fieldPosition="0">
        <references count="1">
          <reference field="12" count="2">
            <x v="0"/>
            <x v="1"/>
          </reference>
        </references>
      </pivotArea>
    </format>
    <format dxfId="20226">
      <pivotArea dataOnly="0" labelOnly="1" grandCol="1" outline="0" fieldPosition="0"/>
    </format>
    <format dxfId="20225">
      <pivotArea dataOnly="0" labelOnly="1" outline="0" fieldPosition="0">
        <references count="1">
          <reference field="12" count="2">
            <x v="0"/>
            <x v="1"/>
          </reference>
        </references>
      </pivotArea>
    </format>
    <format dxfId="20224">
      <pivotArea dataOnly="0" labelOnly="1" grandCol="1" outline="0" fieldPosition="0"/>
    </format>
    <format dxfId="20223">
      <pivotArea grandRow="1" outline="0" collapsedLevelsAreSubtotals="1" fieldPosition="0"/>
    </format>
    <format dxfId="20222">
      <pivotArea dataOnly="0" labelOnly="1" grandRow="1" outline="0" fieldPosition="0"/>
    </format>
    <format dxfId="20221">
      <pivotArea dataOnly="0" grandCol="1" outline="0" axis="axisCol" fieldPosition="0"/>
    </format>
    <format dxfId="20220">
      <pivotArea outline="0" collapsedLevelsAreSubtotals="1" fieldPosition="0"/>
    </format>
    <format dxfId="20219">
      <pivotArea dataOnly="0" labelOnly="1" grandRow="1" outline="0" fieldPosition="0"/>
    </format>
    <format dxfId="20218">
      <pivotArea dataOnly="0" labelOnly="1" outline="0" fieldPosition="0">
        <references count="1">
          <reference field="12" count="3">
            <x v="0"/>
            <x v="1"/>
            <x v="3"/>
          </reference>
        </references>
      </pivotArea>
    </format>
    <format dxfId="20217">
      <pivotArea dataOnly="0" labelOnly="1" grandCol="1" outline="0" fieldPosition="0"/>
    </format>
    <format dxfId="20216">
      <pivotArea dataOnly="0" labelOnly="1" outline="0" fieldPosition="0">
        <references count="1">
          <reference field="12" count="3">
            <x v="0"/>
            <x v="1"/>
            <x v="3"/>
          </reference>
        </references>
      </pivotArea>
    </format>
    <format dxfId="20215">
      <pivotArea dataOnly="0" labelOnly="1" grandCol="1" outline="0" fieldPosition="0"/>
    </format>
    <format dxfId="20214">
      <pivotArea grandRow="1" outline="0" collapsedLevelsAreSubtotals="1" fieldPosition="0"/>
    </format>
    <format dxfId="20213">
      <pivotArea dataOnly="0" labelOnly="1" grandRow="1" outline="0" fieldPosition="0"/>
    </format>
    <format dxfId="20212">
      <pivotArea outline="0" collapsedLevelsAreSubtotals="1" fieldPosition="0"/>
    </format>
    <format dxfId="20211">
      <pivotArea dataOnly="0" labelOnly="1" grandRow="1" outline="0" fieldPosition="0"/>
    </format>
    <format dxfId="20210">
      <pivotArea dataOnly="0" labelOnly="1" outline="0" fieldPosition="0">
        <references count="1">
          <reference field="12" count="3">
            <x v="0"/>
            <x v="1"/>
            <x v="3"/>
          </reference>
        </references>
      </pivotArea>
    </format>
    <format dxfId="20209">
      <pivotArea dataOnly="0" labelOnly="1" grandCol="1" outline="0" fieldPosition="0"/>
    </format>
    <format dxfId="20208">
      <pivotArea outline="0" collapsedLevelsAreSubtotals="1" fieldPosition="0"/>
    </format>
    <format dxfId="20207">
      <pivotArea dataOnly="0" labelOnly="1" grandRow="1" outline="0" fieldPosition="0"/>
    </format>
    <format dxfId="20206">
      <pivotArea dataOnly="0" labelOnly="1" outline="0" fieldPosition="0">
        <references count="1">
          <reference field="12" count="2">
            <x v="0"/>
            <x v="1"/>
          </reference>
        </references>
      </pivotArea>
    </format>
    <format dxfId="20205">
      <pivotArea dataOnly="0" labelOnly="1" grandCol="1" outline="0" fieldPosition="0"/>
    </format>
    <format dxfId="20204">
      <pivotArea dataOnly="0" labelOnly="1" outline="0" fieldPosition="0">
        <references count="1">
          <reference field="12" count="2">
            <x v="0"/>
            <x v="1"/>
          </reference>
        </references>
      </pivotArea>
    </format>
    <format dxfId="20203">
      <pivotArea dataOnly="0" labelOnly="1" grandCol="1" outline="0" fieldPosition="0"/>
    </format>
    <format dxfId="20202">
      <pivotArea dataOnly="0" labelOnly="1" outline="0" fieldPosition="0">
        <references count="1">
          <reference field="12" count="2">
            <x v="0"/>
            <x v="1"/>
          </reference>
        </references>
      </pivotArea>
    </format>
    <format dxfId="20201">
      <pivotArea dataOnly="0" labelOnly="1" grandCol="1" outline="0" fieldPosition="0"/>
    </format>
    <format dxfId="20200">
      <pivotArea grandRow="1" outline="0" collapsedLevelsAreSubtotals="1" fieldPosition="0"/>
    </format>
    <format dxfId="20199">
      <pivotArea dataOnly="0" labelOnly="1" grandRow="1" outline="0" fieldPosition="0"/>
    </format>
    <format dxfId="20198">
      <pivotArea outline="0" collapsedLevelsAreSubtotals="1" fieldPosition="0"/>
    </format>
    <format dxfId="20197">
      <pivotArea dataOnly="0" labelOnly="1" grandRow="1" outline="0" fieldPosition="0"/>
    </format>
    <format dxfId="20196">
      <pivotArea dataOnly="0" labelOnly="1" outline="0" fieldPosition="0">
        <references count="1">
          <reference field="12" count="2">
            <x v="0"/>
            <x v="1"/>
          </reference>
        </references>
      </pivotArea>
    </format>
    <format dxfId="20195">
      <pivotArea dataOnly="0" labelOnly="1" grandCol="1" outline="0" fieldPosition="0"/>
    </format>
    <format dxfId="20194">
      <pivotArea outline="0" collapsedLevelsAreSubtotals="1" fieldPosition="0"/>
    </format>
    <format dxfId="20193">
      <pivotArea dataOnly="0" labelOnly="1" grandRow="1" outline="0" fieldPosition="0"/>
    </format>
    <format dxfId="20192">
      <pivotArea dataOnly="0" labelOnly="1" outline="0" fieldPosition="0">
        <references count="1">
          <reference field="12" count="2">
            <x v="0"/>
            <x v="3"/>
          </reference>
        </references>
      </pivotArea>
    </format>
    <format dxfId="20191">
      <pivotArea dataOnly="0" labelOnly="1" grandCol="1" outline="0" fieldPosition="0"/>
    </format>
    <format dxfId="20190">
      <pivotArea outline="0" collapsedLevelsAreSubtotals="1" fieldPosition="0"/>
    </format>
    <format dxfId="20189">
      <pivotArea dataOnly="0" labelOnly="1" grandRow="1" outline="0" fieldPosition="0"/>
    </format>
    <format dxfId="20188">
      <pivotArea dataOnly="0" labelOnly="1" outline="0" fieldPosition="0">
        <references count="1">
          <reference field="12" count="2">
            <x v="0"/>
            <x v="3"/>
          </reference>
        </references>
      </pivotArea>
    </format>
    <format dxfId="20187">
      <pivotArea dataOnly="0" labelOnly="1" grandCol="1" outline="0" fieldPosition="0"/>
    </format>
    <format dxfId="20186">
      <pivotArea dataOnly="0" labelOnly="1" outline="0" fieldPosition="0">
        <references count="1">
          <reference field="12" count="2">
            <x v="0"/>
            <x v="3"/>
          </reference>
        </references>
      </pivotArea>
    </format>
    <format dxfId="20185">
      <pivotArea dataOnly="0" labelOnly="1" grandCol="1" outline="0" fieldPosition="0"/>
    </format>
    <format dxfId="20184">
      <pivotArea grandRow="1" outline="0" collapsedLevelsAreSubtotals="1" fieldPosition="0"/>
    </format>
    <format dxfId="20183">
      <pivotArea dataOnly="0" labelOnly="1" grandRow="1" outline="0" fieldPosition="0"/>
    </format>
    <format dxfId="20182">
      <pivotArea outline="0" collapsedLevelsAreSubtotals="1" fieldPosition="0"/>
    </format>
    <format dxfId="20181">
      <pivotArea dataOnly="0" labelOnly="1" grandRow="1" outline="0" fieldPosition="0"/>
    </format>
    <format dxfId="20180">
      <pivotArea dataOnly="0" labelOnly="1" outline="0" fieldPosition="0">
        <references count="1">
          <reference field="12" count="1">
            <x v="0"/>
          </reference>
        </references>
      </pivotArea>
    </format>
    <format dxfId="20179">
      <pivotArea dataOnly="0" labelOnly="1" grandCol="1" outline="0" fieldPosition="0"/>
    </format>
    <format dxfId="20178">
      <pivotArea dataOnly="0" labelOnly="1" outline="0" fieldPosition="0">
        <references count="1">
          <reference field="12" count="1">
            <x v="0"/>
          </reference>
        </references>
      </pivotArea>
    </format>
    <format dxfId="20177">
      <pivotArea dataOnly="0" labelOnly="1" grandCol="1" outline="0" fieldPosition="0"/>
    </format>
    <format dxfId="20176">
      <pivotArea grandRow="1" outline="0" collapsedLevelsAreSubtotals="1" fieldPosition="0"/>
    </format>
    <format dxfId="20175">
      <pivotArea dataOnly="0" labelOnly="1" grandRow="1" outline="0" fieldPosition="0"/>
    </format>
    <format dxfId="20174">
      <pivotArea grandCol="1" outline="0" collapsedLevelsAreSubtotals="1" fieldPosition="0"/>
    </format>
    <format dxfId="20173">
      <pivotArea dataOnly="0" labelOnly="1" grandCol="1" outline="0" fieldPosition="0"/>
    </format>
    <format dxfId="20172">
      <pivotArea outline="0" collapsedLevelsAreSubtotals="1" fieldPosition="0"/>
    </format>
    <format dxfId="20171">
      <pivotArea dataOnly="0" labelOnly="1" grandRow="1" outline="0" fieldPosition="0"/>
    </format>
    <format dxfId="20170">
      <pivotArea dataOnly="0" labelOnly="1" outline="0" fieldPosition="0">
        <references count="1">
          <reference field="12" count="0"/>
        </references>
      </pivotArea>
    </format>
    <format dxfId="20169">
      <pivotArea dataOnly="0" labelOnly="1" grandCol="1" outline="0" fieldPosition="0"/>
    </format>
    <format dxfId="20168">
      <pivotArea outline="0" collapsedLevelsAreSubtotals="1" fieldPosition="0"/>
    </format>
    <format dxfId="20167">
      <pivotArea dataOnly="0" labelOnly="1" grandRow="1" outline="0" fieldPosition="0"/>
    </format>
    <format dxfId="20166">
      <pivotArea dataOnly="0" labelOnly="1" outline="0" fieldPosition="0">
        <references count="1">
          <reference field="12" count="0"/>
        </references>
      </pivotArea>
    </format>
    <format dxfId="20165">
      <pivotArea dataOnly="0" labelOnly="1" grandCol="1" outline="0" fieldPosition="0"/>
    </format>
    <format dxfId="20164">
      <pivotArea outline="0" collapsedLevelsAreSubtotals="1" fieldPosition="0"/>
    </format>
    <format dxfId="20163">
      <pivotArea dataOnly="0" labelOnly="1" grandRow="1" outline="0" fieldPosition="0"/>
    </format>
    <format dxfId="20162">
      <pivotArea dataOnly="0" labelOnly="1" outline="0" fieldPosition="0">
        <references count="1">
          <reference field="12" count="0"/>
        </references>
      </pivotArea>
    </format>
    <format dxfId="20161">
      <pivotArea dataOnly="0" labelOnly="1" grandCol="1" outline="0" fieldPosition="0"/>
    </format>
    <format dxfId="20160">
      <pivotArea grandRow="1" outline="0" collapsedLevelsAreSubtotals="1" fieldPosition="0"/>
    </format>
    <format dxfId="20159">
      <pivotArea dataOnly="0" labelOnly="1" grandRow="1" outline="0" fieldPosition="0"/>
    </format>
    <format dxfId="20158">
      <pivotArea dataOnly="0" labelOnly="1" outline="0" fieldPosition="0">
        <references count="1">
          <reference field="12" count="0"/>
        </references>
      </pivotArea>
    </format>
    <format dxfId="20157">
      <pivotArea dataOnly="0" labelOnly="1" grandCol="1" outline="0" fieldPosition="0"/>
    </format>
    <format dxfId="20156">
      <pivotArea grandCol="1" outline="0" collapsedLevelsAreSubtotals="1" fieldPosition="0"/>
    </format>
    <format dxfId="20155">
      <pivotArea dataOnly="0" labelOnly="1" grandCol="1" outline="0" fieldPosition="0"/>
    </format>
    <format dxfId="20154">
      <pivotArea outline="0" collapsedLevelsAreSubtotals="1" fieldPosition="0"/>
    </format>
    <format dxfId="20153">
      <pivotArea field="15" type="button" dataOnly="0" labelOnly="1" outline="0" axis="axisRow" fieldPosition="0"/>
    </format>
    <format dxfId="20152">
      <pivotArea dataOnly="0" labelOnly="1" outline="0" fieldPosition="0">
        <references count="1">
          <reference field="15" count="0"/>
        </references>
      </pivotArea>
    </format>
    <format dxfId="20151">
      <pivotArea dataOnly="0" labelOnly="1" grandRow="1" outline="0" fieldPosition="0"/>
    </format>
    <format dxfId="20150">
      <pivotArea dataOnly="0" labelOnly="1" outline="0" fieldPosition="0">
        <references count="1">
          <reference field="12" count="0"/>
        </references>
      </pivotArea>
    </format>
    <format dxfId="20149">
      <pivotArea dataOnly="0" labelOnly="1" grandCol="1" outline="0" fieldPosition="0"/>
    </format>
    <format dxfId="20148">
      <pivotArea outline="0" collapsedLevelsAreSubtotals="1" fieldPosition="0"/>
    </format>
    <format dxfId="20147">
      <pivotArea field="15" type="button" dataOnly="0" labelOnly="1" outline="0" axis="axisRow" fieldPosition="0"/>
    </format>
    <format dxfId="20146">
      <pivotArea dataOnly="0" labelOnly="1" outline="0" fieldPosition="0">
        <references count="1">
          <reference field="15" count="0"/>
        </references>
      </pivotArea>
    </format>
    <format dxfId="20145">
      <pivotArea dataOnly="0" labelOnly="1" grandRow="1" outline="0" fieldPosition="0"/>
    </format>
    <format dxfId="20144">
      <pivotArea dataOnly="0" labelOnly="1" outline="0" fieldPosition="0">
        <references count="1">
          <reference field="12" count="0"/>
        </references>
      </pivotArea>
    </format>
    <format dxfId="20143">
      <pivotArea dataOnly="0" labelOnly="1" grandCol="1" outline="0" fieldPosition="0"/>
    </format>
    <format dxfId="20142">
      <pivotArea outline="0" collapsedLevelsAreSubtotals="1" fieldPosition="0"/>
    </format>
    <format dxfId="20141">
      <pivotArea field="15" type="button" dataOnly="0" labelOnly="1" outline="0" axis="axisRow" fieldPosition="0"/>
    </format>
    <format dxfId="20140">
      <pivotArea dataOnly="0" labelOnly="1" outline="0" fieldPosition="0">
        <references count="1">
          <reference field="15" count="5">
            <x v="4"/>
            <x v="6"/>
            <x v="10"/>
            <x v="11"/>
            <x v="13"/>
          </reference>
        </references>
      </pivotArea>
    </format>
    <format dxfId="20139">
      <pivotArea dataOnly="0" labelOnly="1" grandRow="1" outline="0" fieldPosition="0"/>
    </format>
    <format dxfId="20138">
      <pivotArea dataOnly="0" labelOnly="1" outline="0" fieldPosition="0">
        <references count="1">
          <reference field="12" count="3">
            <x v="0"/>
            <x v="1"/>
            <x v="4"/>
          </reference>
        </references>
      </pivotArea>
    </format>
    <format dxfId="20137">
      <pivotArea dataOnly="0" labelOnly="1" grandCol="1" outline="0" fieldPosition="0"/>
    </format>
    <format dxfId="20136">
      <pivotArea outline="0" collapsedLevelsAreSubtotals="1" fieldPosition="0"/>
    </format>
    <format dxfId="20135">
      <pivotArea field="15" type="button" dataOnly="0" labelOnly="1" outline="0" axis="axisRow" fieldPosition="0"/>
    </format>
    <format dxfId="20134">
      <pivotArea dataOnly="0" labelOnly="1" outline="0" fieldPosition="0">
        <references count="1">
          <reference field="15" count="5">
            <x v="4"/>
            <x v="6"/>
            <x v="10"/>
            <x v="11"/>
            <x v="13"/>
          </reference>
        </references>
      </pivotArea>
    </format>
    <format dxfId="20133">
      <pivotArea dataOnly="0" labelOnly="1" grandRow="1" outline="0" fieldPosition="0"/>
    </format>
    <format dxfId="20132">
      <pivotArea dataOnly="0" labelOnly="1" outline="0" fieldPosition="0">
        <references count="1">
          <reference field="12" count="3">
            <x v="0"/>
            <x v="1"/>
            <x v="4"/>
          </reference>
        </references>
      </pivotArea>
    </format>
    <format dxfId="20131">
      <pivotArea dataOnly="0" labelOnly="1" grandCol="1" outline="0" fieldPosition="0"/>
    </format>
    <format dxfId="20130">
      <pivotArea grandRow="1" outline="0" collapsedLevelsAreSubtotals="1" fieldPosition="0"/>
    </format>
    <format dxfId="20129">
      <pivotArea dataOnly="0" labelOnly="1" grandRow="1" outline="0" fieldPosition="0"/>
    </format>
    <format dxfId="20128">
      <pivotArea type="all" dataOnly="0" outline="0" fieldPosition="0"/>
    </format>
    <format dxfId="20127">
      <pivotArea dataOnly="0" labelOnly="1" outline="0" fieldPosition="0">
        <references count="1">
          <reference field="15" count="11">
            <x v="0"/>
            <x v="1"/>
            <x v="2"/>
            <x v="3"/>
            <x v="4"/>
            <x v="10"/>
            <x v="11"/>
            <x v="13"/>
            <x v="14"/>
            <x v="15"/>
            <x v="16"/>
          </reference>
        </references>
      </pivotArea>
    </format>
    <format dxfId="20126">
      <pivotArea dataOnly="0" labelOnly="1" outline="0" fieldPosition="0">
        <references count="1">
          <reference field="12" count="5">
            <x v="0"/>
            <x v="1"/>
            <x v="2"/>
            <x v="4"/>
            <x v="5"/>
          </reference>
        </references>
      </pivotArea>
    </format>
    <format dxfId="20125">
      <pivotArea type="all" dataOnly="0" outline="0" fieldPosition="0"/>
    </format>
    <format dxfId="20124">
      <pivotArea dataOnly="0" labelOnly="1" outline="0" fieldPosition="0">
        <references count="1">
          <reference field="15" count="11">
            <x v="0"/>
            <x v="1"/>
            <x v="2"/>
            <x v="3"/>
            <x v="4"/>
            <x v="10"/>
            <x v="11"/>
            <x v="13"/>
            <x v="14"/>
            <x v="15"/>
            <x v="16"/>
          </reference>
        </references>
      </pivotArea>
    </format>
    <format dxfId="20123">
      <pivotArea dataOnly="0" labelOnly="1" outline="0" fieldPosition="0">
        <references count="1">
          <reference field="12" count="5">
            <x v="0"/>
            <x v="1"/>
            <x v="2"/>
            <x v="4"/>
            <x v="5"/>
          </reference>
        </references>
      </pivotArea>
    </format>
    <format dxfId="20122">
      <pivotArea dataOnly="0" labelOnly="1" outline="0" fieldPosition="0">
        <references count="1">
          <reference field="15" count="11">
            <x v="0"/>
            <x v="1"/>
            <x v="2"/>
            <x v="3"/>
            <x v="4"/>
            <x v="10"/>
            <x v="11"/>
            <x v="13"/>
            <x v="14"/>
            <x v="15"/>
            <x v="16"/>
          </reference>
        </references>
      </pivotArea>
    </format>
    <format dxfId="20121">
      <pivotArea dataOnly="0" labelOnly="1" outline="0" fieldPosition="0">
        <references count="1">
          <reference field="12" count="5">
            <x v="0"/>
            <x v="1"/>
            <x v="2"/>
            <x v="4"/>
            <x v="5"/>
          </reference>
        </references>
      </pivotArea>
    </format>
    <format dxfId="20120">
      <pivotArea dataOnly="0" labelOnly="1" outline="0" fieldPosition="0">
        <references count="1">
          <reference field="15" count="4">
            <x v="7"/>
            <x v="8"/>
            <x v="12"/>
            <x v="13"/>
          </reference>
        </references>
      </pivotArea>
    </format>
    <format dxfId="20119">
      <pivotArea dataOnly="0" labelOnly="1" outline="0" fieldPosition="0">
        <references count="1">
          <reference field="15" count="1">
            <x v="6"/>
          </reference>
        </references>
      </pivotArea>
    </format>
    <format dxfId="20118">
      <pivotArea type="all" dataOnly="0" outline="0" fieldPosition="0"/>
    </format>
    <format dxfId="20117">
      <pivotArea dataOnly="0" labelOnly="1" outline="0" fieldPosition="0">
        <references count="1">
          <reference field="15" count="0"/>
        </references>
      </pivotArea>
    </format>
    <format dxfId="20116">
      <pivotArea dataOnly="0" labelOnly="1" outline="0" fieldPosition="0">
        <references count="1">
          <reference field="12" count="0"/>
        </references>
      </pivotArea>
    </format>
    <format dxfId="20115">
      <pivotArea type="all" dataOnly="0" outline="0" fieldPosition="0"/>
    </format>
    <format dxfId="20114">
      <pivotArea dataOnly="0" labelOnly="1" outline="0" fieldPosition="0">
        <references count="1">
          <reference field="15" count="0"/>
        </references>
      </pivotArea>
    </format>
    <format dxfId="20113">
      <pivotArea dataOnly="0" labelOnly="1" outline="0" fieldPosition="0">
        <references count="1">
          <reference field="12" count="0"/>
        </references>
      </pivotArea>
    </format>
    <format dxfId="20112">
      <pivotArea dataOnly="0" labelOnly="1" outline="0" fieldPosition="0">
        <references count="1">
          <reference field="15" count="10">
            <x v="1"/>
            <x v="2"/>
            <x v="3"/>
            <x v="4"/>
            <x v="6"/>
            <x v="7"/>
            <x v="8"/>
            <x v="11"/>
            <x v="13"/>
            <x v="15"/>
          </reference>
        </references>
      </pivotArea>
    </format>
    <format dxfId="20111">
      <pivotArea type="all" dataOnly="0" outline="0" fieldPosition="0"/>
    </format>
    <format dxfId="20110">
      <pivotArea outline="0" collapsedLevelsAreSubtotals="1" fieldPosition="0"/>
    </format>
    <format dxfId="20109">
      <pivotArea type="origin" dataOnly="0" labelOnly="1" outline="0" fieldPosition="0"/>
    </format>
    <format dxfId="20108">
      <pivotArea field="12" type="button" dataOnly="0" labelOnly="1" outline="0" axis="axisCol" fieldPosition="0"/>
    </format>
    <format dxfId="20107">
      <pivotArea type="topRight" dataOnly="0" labelOnly="1" outline="0" fieldPosition="0"/>
    </format>
    <format dxfId="20106">
      <pivotArea field="15" type="button" dataOnly="0" labelOnly="1" outline="0" axis="axisRow" fieldPosition="0"/>
    </format>
    <format dxfId="20105">
      <pivotArea dataOnly="0" labelOnly="1" outline="0" fieldPosition="0">
        <references count="1">
          <reference field="15" count="12">
            <x v="0"/>
            <x v="1"/>
            <x v="2"/>
            <x v="3"/>
            <x v="4"/>
            <x v="7"/>
            <x v="8"/>
            <x v="11"/>
            <x v="12"/>
            <x v="13"/>
            <x v="14"/>
            <x v="17"/>
          </reference>
        </references>
      </pivotArea>
    </format>
    <format dxfId="20104">
      <pivotArea dataOnly="0" labelOnly="1" grandRow="1" outline="0" fieldPosition="0"/>
    </format>
    <format dxfId="20103">
      <pivotArea dataOnly="0" labelOnly="1" outline="0" fieldPosition="0">
        <references count="1">
          <reference field="12" count="4">
            <x v="0"/>
            <x v="1"/>
            <x v="2"/>
            <x v="4"/>
          </reference>
        </references>
      </pivotArea>
    </format>
    <format dxfId="2010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1058">
      <pivotArea outline="0" collapsedLevelsAreSubtotals="1" fieldPosition="0"/>
    </format>
    <format dxfId="21057">
      <pivotArea dataOnly="0" labelOnly="1" grandCol="1" outline="0" fieldPosition="0"/>
    </format>
    <format dxfId="21056">
      <pivotArea outline="0" collapsedLevelsAreSubtotals="1" fieldPosition="0"/>
    </format>
    <format dxfId="21055">
      <pivotArea dataOnly="0" labelOnly="1" grandCol="1" outline="0" fieldPosition="0"/>
    </format>
    <format dxfId="21054">
      <pivotArea dataOnly="0" labelOnly="1" grandRow="1" outline="0" fieldPosition="0"/>
    </format>
    <format dxfId="21053">
      <pivotArea dataOnly="0" labelOnly="1" grandCol="1" outline="0" fieldPosition="0"/>
    </format>
    <format dxfId="21052">
      <pivotArea dataOnly="0" labelOnly="1" grandCol="1" outline="0" fieldPosition="0"/>
    </format>
    <format dxfId="21051">
      <pivotArea dataOnly="0" labelOnly="1" outline="0" fieldPosition="0">
        <references count="1">
          <reference field="14" count="0"/>
        </references>
      </pivotArea>
    </format>
    <format dxfId="21050">
      <pivotArea dataOnly="0" labelOnly="1" grandCol="1" outline="0" fieldPosition="0"/>
    </format>
    <format dxfId="21049">
      <pivotArea dataOnly="0" labelOnly="1" outline="0" fieldPosition="0">
        <references count="1">
          <reference field="14" count="0"/>
        </references>
      </pivotArea>
    </format>
    <format dxfId="21048">
      <pivotArea dataOnly="0" labelOnly="1" grandCol="1" outline="0" fieldPosition="0"/>
    </format>
    <format dxfId="21047">
      <pivotArea grandRow="1" outline="0" collapsedLevelsAreSubtotals="1" fieldPosition="0"/>
    </format>
    <format dxfId="21046">
      <pivotArea dataOnly="0" labelOnly="1" grandRow="1" outline="0" fieldPosition="0"/>
    </format>
    <format dxfId="21045">
      <pivotArea dataOnly="0" labelOnly="1" grandRow="1" outline="0" fieldPosition="0"/>
    </format>
    <format dxfId="21044">
      <pivotArea grandRow="1" outline="0" collapsedLevelsAreSubtotals="1" fieldPosition="0"/>
    </format>
    <format dxfId="21043">
      <pivotArea dataOnly="0" labelOnly="1" grandRow="1" outline="0" fieldPosition="0"/>
    </format>
    <format dxfId="21042">
      <pivotArea grandRow="1" outline="0" collapsedLevelsAreSubtotals="1" fieldPosition="0"/>
    </format>
    <format dxfId="21041">
      <pivotArea dataOnly="0" labelOnly="1" grandRow="1" outline="0" fieldPosition="0"/>
    </format>
    <format dxfId="21040">
      <pivotArea grandRow="1" outline="0" collapsedLevelsAreSubtotals="1" fieldPosition="0"/>
    </format>
    <format dxfId="21039">
      <pivotArea grandRow="1" outline="0" collapsedLevelsAreSubtotals="1" fieldPosition="0"/>
    </format>
    <format dxfId="21038">
      <pivotArea dataOnly="0" labelOnly="1" grandRow="1" outline="0" fieldPosition="0"/>
    </format>
    <format dxfId="21037">
      <pivotArea dataOnly="0" labelOnly="1" grandRow="1" outline="0" fieldPosition="0"/>
    </format>
    <format dxfId="21036">
      <pivotArea dataOnly="0" labelOnly="1" grandRow="1" outline="0" fieldPosition="0"/>
    </format>
    <format dxfId="21035">
      <pivotArea dataOnly="0" labelOnly="1" grandRow="1" outline="0" fieldPosition="0"/>
    </format>
    <format dxfId="21034">
      <pivotArea grandRow="1" outline="0" collapsedLevelsAreSubtotals="1" fieldPosition="0"/>
    </format>
    <format dxfId="21033">
      <pivotArea dataOnly="0" labelOnly="1" grandRow="1" outline="0" fieldPosition="0"/>
    </format>
    <format dxfId="21032">
      <pivotArea dataOnly="0" labelOnly="1" outline="0" fieldPosition="0">
        <references count="1">
          <reference field="14" count="0"/>
        </references>
      </pivotArea>
    </format>
    <format dxfId="21031">
      <pivotArea dataOnly="0" labelOnly="1" grandCol="1" outline="0" fieldPosition="0"/>
    </format>
    <format dxfId="21030">
      <pivotArea grandRow="1" outline="0" collapsedLevelsAreSubtotals="1" fieldPosition="0"/>
    </format>
    <format dxfId="21029">
      <pivotArea dataOnly="0" labelOnly="1" grandRow="1" outline="0" fieldPosition="0"/>
    </format>
    <format dxfId="21028">
      <pivotArea grandRow="1" outline="0" collapsedLevelsAreSubtotals="1" fieldPosition="0"/>
    </format>
    <format dxfId="21027">
      <pivotArea dataOnly="0" labelOnly="1" grandRow="1" outline="0" fieldPosition="0"/>
    </format>
    <format dxfId="21026">
      <pivotArea dataOnly="0" labelOnly="1" outline="0" fieldPosition="0">
        <references count="1">
          <reference field="14" count="0"/>
        </references>
      </pivotArea>
    </format>
    <format dxfId="21025">
      <pivotArea dataOnly="0" labelOnly="1" grandCol="1" outline="0" fieldPosition="0"/>
    </format>
    <format dxfId="21024">
      <pivotArea dataOnly="0" labelOnly="1" grandCol="1" outline="0" fieldPosition="0"/>
    </format>
    <format dxfId="21023">
      <pivotArea grandRow="1" grandCol="1" outline="0" collapsedLevelsAreSubtotals="1" fieldPosition="0"/>
    </format>
    <format dxfId="21022">
      <pivotArea dataOnly="0" labelOnly="1" outline="0" fieldPosition="0">
        <references count="1">
          <reference field="14" count="0"/>
        </references>
      </pivotArea>
    </format>
    <format dxfId="21021">
      <pivotArea dataOnly="0" labelOnly="1" grandCol="1" outline="0" fieldPosition="0"/>
    </format>
    <format dxfId="21020">
      <pivotArea dataOnly="0" labelOnly="1" outline="0" fieldPosition="0">
        <references count="1">
          <reference field="14" count="0"/>
        </references>
      </pivotArea>
    </format>
    <format dxfId="21019">
      <pivotArea dataOnly="0" labelOnly="1" grandCol="1" outline="0" fieldPosition="0"/>
    </format>
    <format dxfId="21018">
      <pivotArea grandRow="1" outline="0" collapsedLevelsAreSubtotals="1" fieldPosition="0"/>
    </format>
    <format dxfId="21017">
      <pivotArea grandRow="1" outline="0" collapsedLevelsAreSubtotals="1" fieldPosition="0"/>
    </format>
    <format dxfId="21016">
      <pivotArea type="origin" dataOnly="0" labelOnly="1" outline="0" fieldPosition="0"/>
    </format>
    <format dxfId="21015">
      <pivotArea type="origin" dataOnly="0" labelOnly="1" outline="0" fieldPosition="0"/>
    </format>
    <format dxfId="21014">
      <pivotArea type="origin" dataOnly="0" labelOnly="1" outline="0" fieldPosition="0"/>
    </format>
    <format dxfId="21013">
      <pivotArea dataOnly="0" labelOnly="1" outline="0" fieldPosition="0">
        <references count="1">
          <reference field="14" count="0"/>
        </references>
      </pivotArea>
    </format>
    <format dxfId="21012">
      <pivotArea type="topRight" dataOnly="0" labelOnly="1" outline="0" fieldPosition="0"/>
    </format>
    <format dxfId="21011">
      <pivotArea outline="0" collapsedLevelsAreSubtotals="1" fieldPosition="0"/>
    </format>
    <format dxfId="21010">
      <pivotArea dataOnly="0" labelOnly="1" grandRow="1" outline="0" fieldPosition="0"/>
    </format>
    <format dxfId="21009">
      <pivotArea dataOnly="0" labelOnly="1" outline="0" fieldPosition="0">
        <references count="1">
          <reference field="14" count="0"/>
        </references>
      </pivotArea>
    </format>
    <format dxfId="21008">
      <pivotArea dataOnly="0" labelOnly="1" grandCol="1" outline="0" fieldPosition="0"/>
    </format>
    <format dxfId="21007">
      <pivotArea dataOnly="0" labelOnly="1" outline="0" fieldPosition="0">
        <references count="1">
          <reference field="14" count="0"/>
        </references>
      </pivotArea>
    </format>
    <format dxfId="21006">
      <pivotArea dataOnly="0" labelOnly="1" grandCol="1" outline="0" fieldPosition="0"/>
    </format>
    <format dxfId="21005">
      <pivotArea grandRow="1" outline="0" collapsedLevelsAreSubtotals="1" fieldPosition="0"/>
    </format>
    <format dxfId="21004">
      <pivotArea dataOnly="0" labelOnly="1" grandRow="1" outline="0" fieldPosition="0"/>
    </format>
    <format dxfId="21003">
      <pivotArea outline="0" collapsedLevelsAreSubtotals="1" fieldPosition="0"/>
    </format>
    <format dxfId="21002">
      <pivotArea dataOnly="0" labelOnly="1" grandRow="1" outline="0" fieldPosition="0"/>
    </format>
    <format dxfId="21001">
      <pivotArea dataOnly="0" labelOnly="1" outline="0" fieldPosition="0">
        <references count="1">
          <reference field="14" count="0"/>
        </references>
      </pivotArea>
    </format>
    <format dxfId="21000">
      <pivotArea dataOnly="0" labelOnly="1" grandCol="1" outline="0" fieldPosition="0"/>
    </format>
    <format dxfId="20999">
      <pivotArea grandRow="1" outline="0" collapsedLevelsAreSubtotals="1" fieldPosition="0"/>
    </format>
    <format dxfId="20998">
      <pivotArea dataOnly="0" labelOnly="1" grandRow="1" outline="0" fieldPosition="0"/>
    </format>
    <format dxfId="20997">
      <pivotArea grandRow="1" outline="0" collapsedLevelsAreSubtotals="1" fieldPosition="0"/>
    </format>
    <format dxfId="20996">
      <pivotArea dataOnly="0" labelOnly="1" grandRow="1" outline="0" fieldPosition="0"/>
    </format>
    <format dxfId="20995">
      <pivotArea dataOnly="0" labelOnly="1" outline="0" fieldPosition="0">
        <references count="1">
          <reference field="14" count="0"/>
        </references>
      </pivotArea>
    </format>
    <format dxfId="20994">
      <pivotArea dataOnly="0" labelOnly="1" grandCol="1" outline="0" fieldPosition="0"/>
    </format>
    <format dxfId="20993">
      <pivotArea grandRow="1" outline="0" collapsedLevelsAreSubtotals="1" fieldPosition="0"/>
    </format>
    <format dxfId="20992">
      <pivotArea dataOnly="0" labelOnly="1" grandRow="1" outline="0" fieldPosition="0"/>
    </format>
    <format dxfId="20991">
      <pivotArea dataOnly="0" labelOnly="1" outline="0" fieldPosition="0">
        <references count="1">
          <reference field="14" count="0"/>
        </references>
      </pivotArea>
    </format>
    <format dxfId="20990">
      <pivotArea dataOnly="0" labelOnly="1" grandCol="1" outline="0" fieldPosition="0"/>
    </format>
    <format dxfId="20989">
      <pivotArea grandRow="1" outline="0" collapsedLevelsAreSubtotals="1" fieldPosition="0"/>
    </format>
    <format dxfId="20988">
      <pivotArea dataOnly="0" labelOnly="1" grandRow="1" outline="0" fieldPosition="0"/>
    </format>
    <format dxfId="20987">
      <pivotArea outline="0" collapsedLevelsAreSubtotals="1" fieldPosition="0"/>
    </format>
    <format dxfId="20986">
      <pivotArea dataOnly="0" labelOnly="1" grandRow="1" outline="0" fieldPosition="0"/>
    </format>
    <format dxfId="20985">
      <pivotArea dataOnly="0" labelOnly="1" outline="0" fieldPosition="0">
        <references count="1">
          <reference field="14" count="0"/>
        </references>
      </pivotArea>
    </format>
    <format dxfId="20984">
      <pivotArea dataOnly="0" labelOnly="1" grandCol="1" outline="0" fieldPosition="0"/>
    </format>
    <format dxfId="20983">
      <pivotArea field="12" type="button" dataOnly="0" labelOnly="1" outline="0"/>
    </format>
    <format dxfId="20982">
      <pivotArea type="origin" dataOnly="0" labelOnly="1" outline="0" fieldPosition="0"/>
    </format>
    <format dxfId="20981">
      <pivotArea dataOnly="0" labelOnly="1" grandRow="1" outline="0" fieldPosition="0"/>
    </format>
    <format dxfId="20980">
      <pivotArea field="12" type="button" dataOnly="0" labelOnly="1" outline="0"/>
    </format>
    <format dxfId="20979">
      <pivotArea type="origin" dataOnly="0" labelOnly="1" outline="0" fieldPosition="0"/>
    </format>
    <format dxfId="20978">
      <pivotArea dataOnly="0" labelOnly="1" grandRow="1" outline="0" fieldPosition="0"/>
    </format>
    <format dxfId="20977">
      <pivotArea field="12" type="button" dataOnly="0" labelOnly="1" outline="0"/>
    </format>
    <format dxfId="20976">
      <pivotArea type="origin" dataOnly="0" labelOnly="1" outline="0" fieldPosition="0"/>
    </format>
    <format dxfId="20975">
      <pivotArea dataOnly="0" labelOnly="1" grandRow="1" outline="0" fieldPosition="0"/>
    </format>
    <format dxfId="20974">
      <pivotArea field="12" type="button" dataOnly="0" labelOnly="1" outline="0"/>
    </format>
    <format dxfId="20973">
      <pivotArea type="origin" dataOnly="0" labelOnly="1" outline="0" fieldPosition="0"/>
    </format>
    <format dxfId="20972">
      <pivotArea dataOnly="0" labelOnly="1" grandRow="1" outline="0" fieldPosition="0"/>
    </format>
    <format dxfId="20971">
      <pivotArea grandRow="1" outline="0" collapsedLevelsAreSubtotals="1" fieldPosition="0"/>
    </format>
    <format dxfId="20970">
      <pivotArea dataOnly="0" labelOnly="1" grandRow="1" outline="0" fieldPosition="0"/>
    </format>
    <format dxfId="20969">
      <pivotArea grandRow="1" outline="0" collapsedLevelsAreSubtotals="1" fieldPosition="0"/>
    </format>
    <format dxfId="20968">
      <pivotArea dataOnly="0" labelOnly="1" grandRow="1" outline="0" fieldPosition="0"/>
    </format>
    <format dxfId="20967">
      <pivotArea outline="0" collapsedLevelsAreSubtotals="1" fieldPosition="0"/>
    </format>
    <format dxfId="20966">
      <pivotArea dataOnly="0" labelOnly="1" grandRow="1" outline="0" fieldPosition="0"/>
    </format>
    <format dxfId="20965">
      <pivotArea outline="0" collapsedLevelsAreSubtotals="1" fieldPosition="0"/>
    </format>
    <format dxfId="20964">
      <pivotArea dataOnly="0" labelOnly="1" grandRow="1" outline="0" fieldPosition="0"/>
    </format>
    <format dxfId="20963">
      <pivotArea dataOnly="0" labelOnly="1" outline="0" fieldPosition="0">
        <references count="1">
          <reference field="14" count="0"/>
        </references>
      </pivotArea>
    </format>
    <format dxfId="20962">
      <pivotArea dataOnly="0" labelOnly="1" grandCol="1" outline="0" fieldPosition="0"/>
    </format>
    <format dxfId="20961">
      <pivotArea dataOnly="0" labelOnly="1" outline="0" fieldPosition="0">
        <references count="1">
          <reference field="14" count="0"/>
        </references>
      </pivotArea>
    </format>
    <format dxfId="20960">
      <pivotArea dataOnly="0" labelOnly="1" grandCol="1" outline="0" fieldPosition="0"/>
    </format>
    <format dxfId="20959">
      <pivotArea outline="0" fieldPosition="0">
        <references count="1">
          <reference field="14" count="0" selected="0"/>
        </references>
      </pivotArea>
    </format>
    <format dxfId="20958">
      <pivotArea dataOnly="0" labelOnly="1" grandRow="1" outline="0" fieldPosition="0"/>
    </format>
    <format dxfId="20957">
      <pivotArea dataOnly="0" labelOnly="1" outline="0" fieldPosition="0">
        <references count="1">
          <reference field="14" count="0"/>
        </references>
      </pivotArea>
    </format>
    <format dxfId="20956">
      <pivotArea grandRow="1" outline="0" collapsedLevelsAreSubtotals="1" fieldPosition="0"/>
    </format>
    <format dxfId="20955">
      <pivotArea dataOnly="0" labelOnly="1" grandRow="1" outline="0" fieldPosition="0"/>
    </format>
    <format dxfId="20954">
      <pivotArea outline="0" collapsedLevelsAreSubtotals="1" fieldPosition="0"/>
    </format>
    <format dxfId="20953">
      <pivotArea dataOnly="0" labelOnly="1" grandRow="1" outline="0" fieldPosition="0"/>
    </format>
    <format dxfId="20952">
      <pivotArea dataOnly="0" labelOnly="1" outline="0" fieldPosition="0">
        <references count="1">
          <reference field="14" count="0"/>
        </references>
      </pivotArea>
    </format>
    <format dxfId="20951">
      <pivotArea dataOnly="0" labelOnly="1" grandCol="1" outline="0" fieldPosition="0"/>
    </format>
    <format dxfId="20950">
      <pivotArea outline="0" collapsedLevelsAreSubtotals="1" fieldPosition="0"/>
    </format>
    <format dxfId="20949">
      <pivotArea dataOnly="0" labelOnly="1" grandRow="1" outline="0" fieldPosition="0"/>
    </format>
    <format dxfId="20948">
      <pivotArea dataOnly="0" labelOnly="1" outline="0" fieldPosition="0">
        <references count="1">
          <reference field="14" count="0"/>
        </references>
      </pivotArea>
    </format>
    <format dxfId="20947">
      <pivotArea dataOnly="0" labelOnly="1" grandCol="1" outline="0" fieldPosition="0"/>
    </format>
    <format dxfId="20946">
      <pivotArea outline="0" collapsedLevelsAreSubtotals="1" fieldPosition="0"/>
    </format>
    <format dxfId="20945">
      <pivotArea dataOnly="0" labelOnly="1" grandRow="1" outline="0" fieldPosition="0"/>
    </format>
    <format dxfId="20944">
      <pivotArea dataOnly="0" labelOnly="1" outline="0" fieldPosition="0">
        <references count="1">
          <reference field="14" count="0"/>
        </references>
      </pivotArea>
    </format>
    <format dxfId="20943">
      <pivotArea dataOnly="0" labelOnly="1" grandCol="1" outline="0" fieldPosition="0"/>
    </format>
    <format dxfId="20942">
      <pivotArea dataOnly="0" labelOnly="1" outline="0" fieldPosition="0">
        <references count="1">
          <reference field="14" count="0"/>
        </references>
      </pivotArea>
    </format>
    <format dxfId="20941">
      <pivotArea dataOnly="0" labelOnly="1" grandCol="1" outline="0" fieldPosition="0"/>
    </format>
    <format dxfId="20940">
      <pivotArea grandRow="1" outline="0" collapsedLevelsAreSubtotals="1" fieldPosition="0"/>
    </format>
    <format dxfId="20939">
      <pivotArea dataOnly="0" labelOnly="1" grandRow="1" outline="0" fieldPosition="0"/>
    </format>
    <format dxfId="20938">
      <pivotArea outline="0" collapsedLevelsAreSubtotals="1" fieldPosition="0"/>
    </format>
    <format dxfId="20937">
      <pivotArea dataOnly="0" labelOnly="1" grandRow="1" outline="0" fieldPosition="0"/>
    </format>
    <format dxfId="20936">
      <pivotArea dataOnly="0" labelOnly="1" outline="0" fieldPosition="0">
        <references count="1">
          <reference field="14" count="0"/>
        </references>
      </pivotArea>
    </format>
    <format dxfId="20935">
      <pivotArea dataOnly="0" labelOnly="1" grandCol="1" outline="0" fieldPosition="0"/>
    </format>
    <format dxfId="20934">
      <pivotArea outline="0" collapsedLevelsAreSubtotals="1" fieldPosition="0"/>
    </format>
    <format dxfId="20933">
      <pivotArea field="15" type="button" dataOnly="0" labelOnly="1" outline="0" axis="axisRow" fieldPosition="0"/>
    </format>
    <format dxfId="20932">
      <pivotArea dataOnly="0" labelOnly="1" outline="0" fieldPosition="0">
        <references count="1">
          <reference field="15" count="0"/>
        </references>
      </pivotArea>
    </format>
    <format dxfId="20931">
      <pivotArea dataOnly="0" labelOnly="1" grandRow="1" outline="0" fieldPosition="0"/>
    </format>
    <format dxfId="20930">
      <pivotArea dataOnly="0" labelOnly="1" outline="0" fieldPosition="0">
        <references count="1">
          <reference field="14" count="0"/>
        </references>
      </pivotArea>
    </format>
    <format dxfId="20929">
      <pivotArea dataOnly="0" labelOnly="1" grandCol="1" outline="0" fieldPosition="0"/>
    </format>
    <format dxfId="20928">
      <pivotArea outline="0" collapsedLevelsAreSubtotals="1" fieldPosition="0"/>
    </format>
    <format dxfId="20927">
      <pivotArea field="15" type="button" dataOnly="0" labelOnly="1" outline="0" axis="axisRow" fieldPosition="0"/>
    </format>
    <format dxfId="20926">
      <pivotArea dataOnly="0" labelOnly="1" outline="0" fieldPosition="0">
        <references count="1">
          <reference field="15" count="0"/>
        </references>
      </pivotArea>
    </format>
    <format dxfId="20925">
      <pivotArea dataOnly="0" labelOnly="1" grandRow="1" outline="0" fieldPosition="0"/>
    </format>
    <format dxfId="20924">
      <pivotArea dataOnly="0" labelOnly="1" outline="0" fieldPosition="0">
        <references count="1">
          <reference field="14" count="0"/>
        </references>
      </pivotArea>
    </format>
    <format dxfId="20923">
      <pivotArea dataOnly="0" labelOnly="1" grandCol="1" outline="0" fieldPosition="0"/>
    </format>
    <format dxfId="20922">
      <pivotArea outline="0" collapsedLevelsAreSubtotals="1" fieldPosition="0"/>
    </format>
    <format dxfId="20921">
      <pivotArea field="15" type="button" dataOnly="0" labelOnly="1" outline="0" axis="axisRow" fieldPosition="0"/>
    </format>
    <format dxfId="20920">
      <pivotArea dataOnly="0" labelOnly="1" outline="0" fieldPosition="0">
        <references count="1">
          <reference field="15" count="0"/>
        </references>
      </pivotArea>
    </format>
    <format dxfId="20919">
      <pivotArea dataOnly="0" labelOnly="1" grandRow="1" outline="0" fieldPosition="0"/>
    </format>
    <format dxfId="20918">
      <pivotArea dataOnly="0" labelOnly="1" outline="0" fieldPosition="0">
        <references count="1">
          <reference field="14" count="0"/>
        </references>
      </pivotArea>
    </format>
    <format dxfId="20917">
      <pivotArea dataOnly="0" labelOnly="1" grandCol="1" outline="0" fieldPosition="0"/>
    </format>
    <format dxfId="20916">
      <pivotArea outline="0" collapsedLevelsAreSubtotals="1" fieldPosition="0"/>
    </format>
    <format dxfId="20915">
      <pivotArea field="15" type="button" dataOnly="0" labelOnly="1" outline="0" axis="axisRow" fieldPosition="0"/>
    </format>
    <format dxfId="20914">
      <pivotArea dataOnly="0" labelOnly="1" outline="0" fieldPosition="0">
        <references count="1">
          <reference field="15" count="0"/>
        </references>
      </pivotArea>
    </format>
    <format dxfId="20913">
      <pivotArea dataOnly="0" labelOnly="1" grandRow="1" outline="0" fieldPosition="0"/>
    </format>
    <format dxfId="20912">
      <pivotArea dataOnly="0" labelOnly="1" outline="0" fieldPosition="0">
        <references count="1">
          <reference field="14" count="0"/>
        </references>
      </pivotArea>
    </format>
    <format dxfId="20911">
      <pivotArea dataOnly="0" labelOnly="1" grandCol="1" outline="0" fieldPosition="0"/>
    </format>
    <format dxfId="20910">
      <pivotArea grandRow="1" outline="0" collapsedLevelsAreSubtotals="1" fieldPosition="0"/>
    </format>
    <format dxfId="20909">
      <pivotArea dataOnly="0" labelOnly="1" grandRow="1" outline="0" fieldPosition="0"/>
    </format>
    <format dxfId="20908">
      <pivotArea grandRow="1" outline="0" collapsedLevelsAreSubtotals="1" fieldPosition="0"/>
    </format>
    <format dxfId="20907">
      <pivotArea dataOnly="0" labelOnly="1" grandRow="1" outline="0" fieldPosition="0"/>
    </format>
    <format dxfId="20906">
      <pivotArea outline="0" collapsedLevelsAreSubtotals="1" fieldPosition="0"/>
    </format>
    <format dxfId="20905">
      <pivotArea dataOnly="0" labelOnly="1" outline="0" fieldPosition="0">
        <references count="1">
          <reference field="14" count="0"/>
        </references>
      </pivotArea>
    </format>
    <format dxfId="20904">
      <pivotArea dataOnly="0" labelOnly="1" grandCol="1" outline="0" fieldPosition="0"/>
    </format>
    <format dxfId="20903">
      <pivotArea outline="0" collapsedLevelsAreSubtotals="1" fieldPosition="0"/>
    </format>
    <format dxfId="20902">
      <pivotArea dataOnly="0" labelOnly="1" outline="0" fieldPosition="0">
        <references count="1">
          <reference field="14" count="0"/>
        </references>
      </pivotArea>
    </format>
    <format dxfId="20901">
      <pivotArea dataOnly="0" labelOnly="1" grandCol="1" outline="0" fieldPosition="0"/>
    </format>
    <format dxfId="20900">
      <pivotArea outline="0" collapsedLevelsAreSubtotals="1" fieldPosition="0"/>
    </format>
    <format dxfId="20899">
      <pivotArea field="15" type="button" dataOnly="0" labelOnly="1" outline="0" axis="axisRow" fieldPosition="0"/>
    </format>
    <format dxfId="20898">
      <pivotArea dataOnly="0" labelOnly="1" outline="0" fieldPosition="0">
        <references count="1">
          <reference field="15" count="12">
            <x v="0"/>
            <x v="2"/>
            <x v="3"/>
            <x v="4"/>
            <x v="5"/>
            <x v="7"/>
            <x v="8"/>
            <x v="9"/>
            <x v="10"/>
            <x v="11"/>
            <x v="15"/>
            <x v="17"/>
          </reference>
        </references>
      </pivotArea>
    </format>
    <format dxfId="20897">
      <pivotArea dataOnly="0" labelOnly="1" grandRow="1" outline="0" fieldPosition="0"/>
    </format>
    <format dxfId="20896">
      <pivotArea dataOnly="0" labelOnly="1" outline="0" fieldPosition="0">
        <references count="1">
          <reference field="14" count="0"/>
        </references>
      </pivotArea>
    </format>
    <format dxfId="20895">
      <pivotArea dataOnly="0" labelOnly="1" grandCol="1" outline="0" fieldPosition="0"/>
    </format>
    <format dxfId="20894">
      <pivotArea outline="0" collapsedLevelsAreSubtotals="1" fieldPosition="0"/>
    </format>
    <format dxfId="20893">
      <pivotArea field="15" type="button" dataOnly="0" labelOnly="1" outline="0" axis="axisRow" fieldPosition="0"/>
    </format>
    <format dxfId="20892">
      <pivotArea dataOnly="0" labelOnly="1" outline="0" fieldPosition="0">
        <references count="1">
          <reference field="15" count="12">
            <x v="0"/>
            <x v="2"/>
            <x v="3"/>
            <x v="4"/>
            <x v="5"/>
            <x v="7"/>
            <x v="8"/>
            <x v="9"/>
            <x v="10"/>
            <x v="11"/>
            <x v="15"/>
            <x v="17"/>
          </reference>
        </references>
      </pivotArea>
    </format>
    <format dxfId="20891">
      <pivotArea dataOnly="0" labelOnly="1" grandRow="1" outline="0" fieldPosition="0"/>
    </format>
    <format dxfId="20890">
      <pivotArea dataOnly="0" labelOnly="1" outline="0" fieldPosition="0">
        <references count="1">
          <reference field="14" count="0"/>
        </references>
      </pivotArea>
    </format>
    <format dxfId="20889">
      <pivotArea dataOnly="0" labelOnly="1" grandCol="1" outline="0" fieldPosition="0"/>
    </format>
    <format dxfId="20888">
      <pivotArea grandRow="1" outline="0" collapsedLevelsAreSubtotals="1" fieldPosition="0"/>
    </format>
    <format dxfId="20887">
      <pivotArea dataOnly="0" labelOnly="1" grandRow="1" outline="0" fieldPosition="0"/>
    </format>
    <format dxfId="20886">
      <pivotArea field="15" type="button" dataOnly="0" labelOnly="1" outline="0" axis="axisRow" fieldPosition="0"/>
    </format>
    <format dxfId="20885">
      <pivotArea dataOnly="0" labelOnly="1" outline="0" fieldPosition="0">
        <references count="1">
          <reference field="14" count="0"/>
        </references>
      </pivotArea>
    </format>
    <format dxfId="20884">
      <pivotArea dataOnly="0" labelOnly="1" grandCol="1" outline="0" fieldPosition="0"/>
    </format>
    <format dxfId="20883">
      <pivotArea outline="0" collapsedLevelsAreSubtotals="1" fieldPosition="0"/>
    </format>
    <format dxfId="20882">
      <pivotArea field="15" type="button" dataOnly="0" labelOnly="1" outline="0" axis="axisRow" fieldPosition="0"/>
    </format>
    <format dxfId="20881">
      <pivotArea dataOnly="0" labelOnly="1" outline="0" fieldPosition="0">
        <references count="1">
          <reference field="15" count="7">
            <x v="2"/>
            <x v="3"/>
            <x v="4"/>
            <x v="5"/>
            <x v="8"/>
            <x v="9"/>
            <x v="11"/>
          </reference>
        </references>
      </pivotArea>
    </format>
    <format dxfId="20880">
      <pivotArea dataOnly="0" labelOnly="1" grandRow="1" outline="0" fieldPosition="0"/>
    </format>
    <format dxfId="20879">
      <pivotArea dataOnly="0" labelOnly="1" outline="0" fieldPosition="0">
        <references count="1">
          <reference field="14" count="0"/>
        </references>
      </pivotArea>
    </format>
    <format dxfId="20878">
      <pivotArea dataOnly="0" labelOnly="1" grandCol="1" outline="0" fieldPosition="0"/>
    </format>
    <format dxfId="20877">
      <pivotArea outline="0" collapsedLevelsAreSubtotals="1" fieldPosition="0"/>
    </format>
    <format dxfId="20876">
      <pivotArea field="15" type="button" dataOnly="0" labelOnly="1" outline="0" axis="axisRow" fieldPosition="0"/>
    </format>
    <format dxfId="20875">
      <pivotArea dataOnly="0" labelOnly="1" outline="0" fieldPosition="0">
        <references count="1">
          <reference field="15" count="7">
            <x v="2"/>
            <x v="3"/>
            <x v="4"/>
            <x v="5"/>
            <x v="8"/>
            <x v="9"/>
            <x v="11"/>
          </reference>
        </references>
      </pivotArea>
    </format>
    <format dxfId="20874">
      <pivotArea dataOnly="0" labelOnly="1" grandRow="1" outline="0" fieldPosition="0"/>
    </format>
    <format dxfId="20873">
      <pivotArea dataOnly="0" labelOnly="1" outline="0" fieldPosition="0">
        <references count="1">
          <reference field="14" count="0"/>
        </references>
      </pivotArea>
    </format>
    <format dxfId="20872">
      <pivotArea dataOnly="0" labelOnly="1" grandCol="1" outline="0" fieldPosition="0"/>
    </format>
    <format dxfId="20871">
      <pivotArea outline="0" collapsedLevelsAreSubtotals="1" fieldPosition="0"/>
    </format>
    <format dxfId="20870">
      <pivotArea field="15" type="button" dataOnly="0" labelOnly="1" outline="0" axis="axisRow" fieldPosition="0"/>
    </format>
    <format dxfId="20869">
      <pivotArea dataOnly="0" labelOnly="1" outline="0" fieldPosition="0">
        <references count="1">
          <reference field="15" count="7">
            <x v="2"/>
            <x v="3"/>
            <x v="4"/>
            <x v="5"/>
            <x v="8"/>
            <x v="9"/>
            <x v="11"/>
          </reference>
        </references>
      </pivotArea>
    </format>
    <format dxfId="20868">
      <pivotArea dataOnly="0" labelOnly="1" grandRow="1" outline="0" fieldPosition="0"/>
    </format>
    <format dxfId="20867">
      <pivotArea dataOnly="0" labelOnly="1" outline="0" fieldPosition="0">
        <references count="1">
          <reference field="14" count="0"/>
        </references>
      </pivotArea>
    </format>
    <format dxfId="20866">
      <pivotArea dataOnly="0" labelOnly="1" grandCol="1" outline="0" fieldPosition="0"/>
    </format>
    <format dxfId="20865">
      <pivotArea field="15" type="button" dataOnly="0" labelOnly="1" outline="0" axis="axisRow" fieldPosition="0"/>
    </format>
    <format dxfId="20864">
      <pivotArea dataOnly="0" labelOnly="1" outline="0" fieldPosition="0">
        <references count="1">
          <reference field="14" count="0"/>
        </references>
      </pivotArea>
    </format>
    <format dxfId="20863">
      <pivotArea dataOnly="0" labelOnly="1" grandCol="1" outline="0" fieldPosition="0"/>
    </format>
    <format dxfId="20862">
      <pivotArea grandRow="1" outline="0" collapsedLevelsAreSubtotals="1" fieldPosition="0"/>
    </format>
    <format dxfId="20861">
      <pivotArea dataOnly="0" labelOnly="1" grandRow="1" outline="0" fieldPosition="0"/>
    </format>
    <format dxfId="20860">
      <pivotArea grandRow="1" outline="0" collapsedLevelsAreSubtotals="1" fieldPosition="0"/>
    </format>
    <format dxfId="20859">
      <pivotArea outline="0" collapsedLevelsAreSubtotals="1" fieldPosition="0"/>
    </format>
    <format dxfId="20858">
      <pivotArea dataOnly="0" labelOnly="1" outline="0" fieldPosition="0">
        <references count="1">
          <reference field="15" count="8">
            <x v="2"/>
            <x v="3"/>
            <x v="4"/>
            <x v="5"/>
            <x v="8"/>
            <x v="9"/>
            <x v="11"/>
            <x v="15"/>
          </reference>
        </references>
      </pivotArea>
    </format>
    <format dxfId="20857">
      <pivotArea dataOnly="0" labelOnly="1" grandRow="1" outline="0" fieldPosition="0"/>
    </format>
    <format dxfId="20856">
      <pivotArea field="15" type="button" dataOnly="0" labelOnly="1" outline="0" axis="axisRow" fieldPosition="0"/>
    </format>
    <format dxfId="20855">
      <pivotArea dataOnly="0" labelOnly="1" outline="0" fieldPosition="0">
        <references count="1">
          <reference field="14" count="0"/>
        </references>
      </pivotArea>
    </format>
    <format dxfId="20854">
      <pivotArea dataOnly="0" labelOnly="1" grandCol="1" outline="0" fieldPosition="0"/>
    </format>
    <format dxfId="20853">
      <pivotArea dataOnly="0" labelOnly="1" grandRow="1" outline="0" fieldPosition="0"/>
    </format>
    <format dxfId="20852">
      <pivotArea outline="0" collapsedLevelsAreSubtotals="1" fieldPosition="0"/>
    </format>
    <format dxfId="20851">
      <pivotArea field="15" type="button" dataOnly="0" labelOnly="1" outline="0" axis="axisRow" fieldPosition="0"/>
    </format>
    <format dxfId="20850">
      <pivotArea dataOnly="0" labelOnly="1" outline="0" fieldPosition="0">
        <references count="1">
          <reference field="15" count="8">
            <x v="2"/>
            <x v="3"/>
            <x v="4"/>
            <x v="5"/>
            <x v="8"/>
            <x v="9"/>
            <x v="11"/>
            <x v="15"/>
          </reference>
        </references>
      </pivotArea>
    </format>
    <format dxfId="20849">
      <pivotArea dataOnly="0" labelOnly="1" grandRow="1" outline="0" fieldPosition="0"/>
    </format>
    <format dxfId="20848">
      <pivotArea dataOnly="0" labelOnly="1" outline="0" fieldPosition="0">
        <references count="1">
          <reference field="14" count="0"/>
        </references>
      </pivotArea>
    </format>
    <format dxfId="20847">
      <pivotArea dataOnly="0" labelOnly="1" grandCol="1" outline="0" fieldPosition="0"/>
    </format>
    <format dxfId="20846">
      <pivotArea outline="0" collapsedLevelsAreSubtotals="1" fieldPosition="0"/>
    </format>
    <format dxfId="20845">
      <pivotArea field="15" type="button" dataOnly="0" labelOnly="1" outline="0" axis="axisRow" fieldPosition="0"/>
    </format>
    <format dxfId="20844">
      <pivotArea dataOnly="0" labelOnly="1" outline="0" fieldPosition="0">
        <references count="1">
          <reference field="15" count="8">
            <x v="2"/>
            <x v="3"/>
            <x v="4"/>
            <x v="5"/>
            <x v="8"/>
            <x v="9"/>
            <x v="11"/>
            <x v="15"/>
          </reference>
        </references>
      </pivotArea>
    </format>
    <format dxfId="20843">
      <pivotArea dataOnly="0" labelOnly="1" grandRow="1" outline="0" fieldPosition="0"/>
    </format>
    <format dxfId="20842">
      <pivotArea dataOnly="0" labelOnly="1" outline="0" fieldPosition="0">
        <references count="1">
          <reference field="14" count="0"/>
        </references>
      </pivotArea>
    </format>
    <format dxfId="20841">
      <pivotArea dataOnly="0" labelOnly="1" grandCol="1" outline="0" fieldPosition="0"/>
    </format>
    <format dxfId="20840">
      <pivotArea outline="0" collapsedLevelsAreSubtotals="1" fieldPosition="0"/>
    </format>
    <format dxfId="20839">
      <pivotArea field="15" type="button" dataOnly="0" labelOnly="1" outline="0" axis="axisRow" fieldPosition="0"/>
    </format>
    <format dxfId="20838">
      <pivotArea dataOnly="0" labelOnly="1" outline="0" fieldPosition="0">
        <references count="1">
          <reference field="15" count="8">
            <x v="2"/>
            <x v="3"/>
            <x v="4"/>
            <x v="5"/>
            <x v="8"/>
            <x v="9"/>
            <x v="11"/>
            <x v="15"/>
          </reference>
        </references>
      </pivotArea>
    </format>
    <format dxfId="20837">
      <pivotArea dataOnly="0" labelOnly="1" grandRow="1" outline="0" fieldPosition="0"/>
    </format>
    <format dxfId="20836">
      <pivotArea dataOnly="0" labelOnly="1" outline="0" fieldPosition="0">
        <references count="1">
          <reference field="14" count="0"/>
        </references>
      </pivotArea>
    </format>
    <format dxfId="20835">
      <pivotArea dataOnly="0" labelOnly="1" grandCol="1" outline="0" fieldPosition="0"/>
    </format>
    <format dxfId="20834">
      <pivotArea field="15" type="button" dataOnly="0" labelOnly="1" outline="0" axis="axisRow" fieldPosition="0"/>
    </format>
    <format dxfId="20833">
      <pivotArea dataOnly="0" labelOnly="1" outline="0" fieldPosition="0">
        <references count="1">
          <reference field="14" count="0"/>
        </references>
      </pivotArea>
    </format>
    <format dxfId="20832">
      <pivotArea dataOnly="0" labelOnly="1" grandCol="1" outline="0" fieldPosition="0"/>
    </format>
    <format dxfId="20831">
      <pivotArea dataOnly="0" labelOnly="1" outline="0" fieldPosition="0">
        <references count="1">
          <reference field="15" count="8">
            <x v="2"/>
            <x v="3"/>
            <x v="4"/>
            <x v="5"/>
            <x v="8"/>
            <x v="9"/>
            <x v="11"/>
            <x v="15"/>
          </reference>
        </references>
      </pivotArea>
    </format>
    <format dxfId="20830">
      <pivotArea dataOnly="0" labelOnly="1" outline="0" fieldPosition="0">
        <references count="1">
          <reference field="15" count="0"/>
        </references>
      </pivotArea>
    </format>
    <format dxfId="20829">
      <pivotArea outline="0" collapsedLevelsAreSubtotals="1" fieldPosition="0"/>
    </format>
    <format dxfId="20828">
      <pivotArea field="15" type="button" dataOnly="0" labelOnly="1" outline="0" axis="axisRow" fieldPosition="0"/>
    </format>
    <format dxfId="20827">
      <pivotArea dataOnly="0" labelOnly="1" outline="0" fieldPosition="0">
        <references count="1">
          <reference field="15" count="9">
            <x v="2"/>
            <x v="3"/>
            <x v="4"/>
            <x v="5"/>
            <x v="7"/>
            <x v="8"/>
            <x v="9"/>
            <x v="11"/>
            <x v="15"/>
          </reference>
        </references>
      </pivotArea>
    </format>
    <format dxfId="20826">
      <pivotArea dataOnly="0" labelOnly="1" grandRow="1" outline="0" fieldPosition="0"/>
    </format>
    <format dxfId="20825">
      <pivotArea dataOnly="0" labelOnly="1" outline="0" fieldPosition="0">
        <references count="1">
          <reference field="14" count="0"/>
        </references>
      </pivotArea>
    </format>
    <format dxfId="20824">
      <pivotArea dataOnly="0" labelOnly="1" grandCol="1" outline="0" fieldPosition="0"/>
    </format>
    <format dxfId="20823">
      <pivotArea dataOnly="0" labelOnly="1" outline="0" fieldPosition="0">
        <references count="1">
          <reference field="15" count="11">
            <x v="2"/>
            <x v="3"/>
            <x v="4"/>
            <x v="5"/>
            <x v="7"/>
            <x v="8"/>
            <x v="9"/>
            <x v="10"/>
            <x v="11"/>
            <x v="12"/>
            <x v="15"/>
          </reference>
        </references>
      </pivotArea>
    </format>
    <format dxfId="20822">
      <pivotArea outline="0" fieldPosition="0">
        <references count="1">
          <reference field="15" count="10" selected="0">
            <x v="2"/>
            <x v="3"/>
            <x v="4"/>
            <x v="5"/>
            <x v="8"/>
            <x v="9"/>
            <x v="10"/>
            <x v="11"/>
            <x v="12"/>
            <x v="15"/>
          </reference>
        </references>
      </pivotArea>
    </format>
    <format dxfId="20821">
      <pivotArea dataOnly="0" labelOnly="1" outline="0" fieldPosition="0">
        <references count="1">
          <reference field="15" count="10">
            <x v="2"/>
            <x v="3"/>
            <x v="4"/>
            <x v="5"/>
            <x v="8"/>
            <x v="9"/>
            <x v="10"/>
            <x v="11"/>
            <x v="12"/>
            <x v="15"/>
          </reference>
        </references>
      </pivotArea>
    </format>
    <format dxfId="20820">
      <pivotArea dataOnly="0" labelOnly="1" outline="0" fieldPosition="0">
        <references count="1">
          <reference field="15" count="9">
            <x v="0"/>
            <x v="3"/>
            <x v="4"/>
            <x v="5"/>
            <x v="7"/>
            <x v="8"/>
            <x v="9"/>
            <x v="11"/>
            <x v="15"/>
          </reference>
        </references>
      </pivotArea>
    </format>
    <format dxfId="20819">
      <pivotArea dataOnly="0" labelOnly="1" outline="0" fieldPosition="0">
        <references count="1">
          <reference field="15" count="9">
            <x v="0"/>
            <x v="3"/>
            <x v="4"/>
            <x v="5"/>
            <x v="7"/>
            <x v="8"/>
            <x v="9"/>
            <x v="11"/>
            <x v="15"/>
          </reference>
        </references>
      </pivotArea>
    </format>
    <format dxfId="20818">
      <pivotArea dataOnly="0" labelOnly="1" outline="0" fieldPosition="0">
        <references count="1">
          <reference field="15" count="9">
            <x v="0"/>
            <x v="3"/>
            <x v="4"/>
            <x v="5"/>
            <x v="7"/>
            <x v="8"/>
            <x v="9"/>
            <x v="11"/>
            <x v="15"/>
          </reference>
        </references>
      </pivotArea>
    </format>
    <format dxfId="20817">
      <pivotArea type="all" dataOnly="0" outline="0" fieldPosition="0"/>
    </format>
    <format dxfId="20816">
      <pivotArea type="origin" dataOnly="0" labelOnly="1" outline="0" fieldPosition="0"/>
    </format>
    <format dxfId="20815">
      <pivotArea field="14" type="button" dataOnly="0" labelOnly="1" outline="0" axis="axisCol" fieldPosition="0"/>
    </format>
    <format dxfId="20814">
      <pivotArea type="topRight" dataOnly="0" labelOnly="1" outline="0" fieldPosition="0"/>
    </format>
    <format dxfId="20813">
      <pivotArea type="all" dataOnly="0" outline="0" fieldPosition="0"/>
    </format>
    <format dxfId="20812">
      <pivotArea type="origin" dataOnly="0" labelOnly="1" outline="0" fieldPosition="0"/>
    </format>
    <format dxfId="20811">
      <pivotArea field="14" type="button" dataOnly="0" labelOnly="1" outline="0" axis="axisCol" fieldPosition="0"/>
    </format>
    <format dxfId="20810">
      <pivotArea type="topRight" dataOnly="0" labelOnly="1" outline="0" fieldPosition="0"/>
    </format>
    <format dxfId="20809">
      <pivotArea grandRow="1" outline="0" collapsedLevelsAreSubtotals="1" fieldPosition="0"/>
    </format>
    <format dxfId="20808">
      <pivotArea outline="0" fieldPosition="0">
        <references count="1">
          <reference field="15" count="9" selected="0">
            <x v="0"/>
            <x v="3"/>
            <x v="4"/>
            <x v="5"/>
            <x v="7"/>
            <x v="8"/>
            <x v="9"/>
            <x v="11"/>
            <x v="15"/>
          </reference>
        </references>
      </pivotArea>
    </format>
    <format dxfId="20807">
      <pivotArea grandRow="1" outline="0" collapsedLevelsAreSubtotals="1" fieldPosition="0"/>
    </format>
    <format dxfId="20806">
      <pivotArea outline="0" collapsedLevelsAreSubtotals="1" fieldPosition="0"/>
    </format>
    <format dxfId="20805">
      <pivotArea field="15" type="button" dataOnly="0" labelOnly="1" outline="0" axis="axisRow" fieldPosition="0"/>
    </format>
    <format dxfId="20804">
      <pivotArea dataOnly="0" labelOnly="1" outline="0" fieldPosition="0">
        <references count="1">
          <reference field="15" count="0"/>
        </references>
      </pivotArea>
    </format>
    <format dxfId="20803">
      <pivotArea dataOnly="0" labelOnly="1" grandRow="1" outline="0" fieldPosition="0"/>
    </format>
    <format dxfId="20802">
      <pivotArea dataOnly="0" labelOnly="1" outline="0" fieldPosition="0">
        <references count="1">
          <reference field="14" count="0"/>
        </references>
      </pivotArea>
    </format>
    <format dxfId="20801">
      <pivotArea dataOnly="0" labelOnly="1" grandCol="1" outline="0" fieldPosition="0"/>
    </format>
    <format dxfId="20800">
      <pivotArea field="15" type="button" dataOnly="0" labelOnly="1" outline="0" axis="axisRow" fieldPosition="0"/>
    </format>
    <format dxfId="20799">
      <pivotArea dataOnly="0" labelOnly="1" outline="0" fieldPosition="0">
        <references count="1">
          <reference field="14" count="0"/>
        </references>
      </pivotArea>
    </format>
    <format dxfId="20798">
      <pivotArea dataOnly="0" labelOnly="1" grandCol="1" outline="0" fieldPosition="0"/>
    </format>
    <format dxfId="20797">
      <pivotArea grandRow="1" outline="0" collapsedLevelsAreSubtotals="1" fieldPosition="0"/>
    </format>
    <format dxfId="20796">
      <pivotArea dataOnly="0" labelOnly="1" grandRow="1" outline="0" fieldPosition="0"/>
    </format>
    <format dxfId="20795">
      <pivotArea field="15" type="button" dataOnly="0" labelOnly="1" outline="0" axis="axisRow" fieldPosition="0"/>
    </format>
    <format dxfId="20794">
      <pivotArea dataOnly="0" labelOnly="1" outline="0" fieldPosition="0">
        <references count="1">
          <reference field="14" count="0"/>
        </references>
      </pivotArea>
    </format>
    <format dxfId="20793">
      <pivotArea dataOnly="0" labelOnly="1" grandCol="1" outline="0" fieldPosition="0"/>
    </format>
    <format dxfId="20792">
      <pivotArea field="15" type="button" dataOnly="0" labelOnly="1" outline="0" axis="axisRow" fieldPosition="0"/>
    </format>
    <format dxfId="20791">
      <pivotArea dataOnly="0" labelOnly="1" outline="0" fieldPosition="0">
        <references count="1">
          <reference field="14" count="0"/>
        </references>
      </pivotArea>
    </format>
    <format dxfId="2079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1343">
      <pivotArea outline="0" collapsedLevelsAreSubtotals="1" fieldPosition="0"/>
    </format>
    <format dxfId="21342">
      <pivotArea dataOnly="0" labelOnly="1" grandCol="1" outline="0" fieldPosition="0"/>
    </format>
    <format dxfId="21341">
      <pivotArea outline="0" collapsedLevelsAreSubtotals="1" fieldPosition="0"/>
    </format>
    <format dxfId="21340">
      <pivotArea dataOnly="0" labelOnly="1" grandCol="1" outline="0" fieldPosition="0"/>
    </format>
    <format dxfId="21339">
      <pivotArea dataOnly="0" labelOnly="1" grandRow="1" outline="0" fieldPosition="0"/>
    </format>
    <format dxfId="21338">
      <pivotArea dataOnly="0" labelOnly="1" grandCol="1" outline="0" fieldPosition="0"/>
    </format>
    <format dxfId="21337">
      <pivotArea dataOnly="0" labelOnly="1" grandCol="1" outline="0" fieldPosition="0"/>
    </format>
    <format dxfId="21336">
      <pivotArea dataOnly="0" labelOnly="1" outline="0" fieldPosition="0">
        <references count="1">
          <reference field="14" count="0"/>
        </references>
      </pivotArea>
    </format>
    <format dxfId="21335">
      <pivotArea dataOnly="0" labelOnly="1" grandCol="1" outline="0" fieldPosition="0"/>
    </format>
    <format dxfId="21334">
      <pivotArea dataOnly="0" labelOnly="1" outline="0" fieldPosition="0">
        <references count="1">
          <reference field="14" count="0"/>
        </references>
      </pivotArea>
    </format>
    <format dxfId="21333">
      <pivotArea dataOnly="0" labelOnly="1" grandCol="1" outline="0" fieldPosition="0"/>
    </format>
    <format dxfId="21332">
      <pivotArea grandRow="1" outline="0" collapsedLevelsAreSubtotals="1" fieldPosition="0"/>
    </format>
    <format dxfId="21331">
      <pivotArea dataOnly="0" labelOnly="1" grandRow="1" outline="0" fieldPosition="0"/>
    </format>
    <format dxfId="21330">
      <pivotArea dataOnly="0" labelOnly="1" grandRow="1" outline="0" fieldPosition="0"/>
    </format>
    <format dxfId="21329">
      <pivotArea grandRow="1" outline="0" collapsedLevelsAreSubtotals="1" fieldPosition="0"/>
    </format>
    <format dxfId="21328">
      <pivotArea dataOnly="0" labelOnly="1" grandRow="1" outline="0" fieldPosition="0"/>
    </format>
    <format dxfId="21327">
      <pivotArea grandRow="1" outline="0" collapsedLevelsAreSubtotals="1" fieldPosition="0"/>
    </format>
    <format dxfId="21326">
      <pivotArea dataOnly="0" labelOnly="1" grandRow="1" outline="0" fieldPosition="0"/>
    </format>
    <format dxfId="21325">
      <pivotArea grandRow="1" outline="0" collapsedLevelsAreSubtotals="1" fieldPosition="0"/>
    </format>
    <format dxfId="21324">
      <pivotArea grandRow="1" outline="0" collapsedLevelsAreSubtotals="1" fieldPosition="0"/>
    </format>
    <format dxfId="21323">
      <pivotArea dataOnly="0" labelOnly="1" grandRow="1" outline="0" fieldPosition="0"/>
    </format>
    <format dxfId="21322">
      <pivotArea dataOnly="0" labelOnly="1" grandRow="1" outline="0" fieldPosition="0"/>
    </format>
    <format dxfId="21321">
      <pivotArea dataOnly="0" labelOnly="1" grandRow="1" outline="0" fieldPosition="0"/>
    </format>
    <format dxfId="21320">
      <pivotArea dataOnly="0" labelOnly="1" grandRow="1" outline="0" fieldPosition="0"/>
    </format>
    <format dxfId="21319">
      <pivotArea grandRow="1" outline="0" collapsedLevelsAreSubtotals="1" fieldPosition="0"/>
    </format>
    <format dxfId="21318">
      <pivotArea dataOnly="0" labelOnly="1" grandRow="1" outline="0" fieldPosition="0"/>
    </format>
    <format dxfId="21317">
      <pivotArea dataOnly="0" labelOnly="1" outline="0" fieldPosition="0">
        <references count="1">
          <reference field="14" count="0"/>
        </references>
      </pivotArea>
    </format>
    <format dxfId="21316">
      <pivotArea dataOnly="0" labelOnly="1" grandCol="1" outline="0" fieldPosition="0"/>
    </format>
    <format dxfId="21315">
      <pivotArea grandRow="1" outline="0" collapsedLevelsAreSubtotals="1" fieldPosition="0"/>
    </format>
    <format dxfId="21314">
      <pivotArea dataOnly="0" labelOnly="1" grandRow="1" outline="0" fieldPosition="0"/>
    </format>
    <format dxfId="21313">
      <pivotArea grandRow="1" outline="0" collapsedLevelsAreSubtotals="1" fieldPosition="0"/>
    </format>
    <format dxfId="21312">
      <pivotArea dataOnly="0" labelOnly="1" grandRow="1" outline="0" fieldPosition="0"/>
    </format>
    <format dxfId="21311">
      <pivotArea dataOnly="0" labelOnly="1" outline="0" fieldPosition="0">
        <references count="1">
          <reference field="14" count="0"/>
        </references>
      </pivotArea>
    </format>
    <format dxfId="21310">
      <pivotArea dataOnly="0" labelOnly="1" grandCol="1" outline="0" fieldPosition="0"/>
    </format>
    <format dxfId="21309">
      <pivotArea dataOnly="0" labelOnly="1" grandCol="1" outline="0" fieldPosition="0"/>
    </format>
    <format dxfId="21308">
      <pivotArea grandRow="1" grandCol="1" outline="0" collapsedLevelsAreSubtotals="1" fieldPosition="0"/>
    </format>
    <format dxfId="21307">
      <pivotArea dataOnly="0" labelOnly="1" outline="0" fieldPosition="0">
        <references count="1">
          <reference field="14" count="0"/>
        </references>
      </pivotArea>
    </format>
    <format dxfId="21306">
      <pivotArea dataOnly="0" labelOnly="1" grandCol="1" outline="0" fieldPosition="0"/>
    </format>
    <format dxfId="21305">
      <pivotArea dataOnly="0" labelOnly="1" outline="0" fieldPosition="0">
        <references count="1">
          <reference field="14" count="0"/>
        </references>
      </pivotArea>
    </format>
    <format dxfId="21304">
      <pivotArea dataOnly="0" labelOnly="1" grandCol="1" outline="0" fieldPosition="0"/>
    </format>
    <format dxfId="21303">
      <pivotArea grandRow="1" outline="0" collapsedLevelsAreSubtotals="1" fieldPosition="0"/>
    </format>
    <format dxfId="21302">
      <pivotArea grandRow="1" outline="0" collapsedLevelsAreSubtotals="1" fieldPosition="0"/>
    </format>
    <format dxfId="21301">
      <pivotArea type="origin" dataOnly="0" labelOnly="1" outline="0" fieldPosition="0"/>
    </format>
    <format dxfId="21300">
      <pivotArea type="origin" dataOnly="0" labelOnly="1" outline="0" fieldPosition="0"/>
    </format>
    <format dxfId="21299">
      <pivotArea type="origin" dataOnly="0" labelOnly="1" outline="0" fieldPosition="0"/>
    </format>
    <format dxfId="21298">
      <pivotArea dataOnly="0" labelOnly="1" outline="0" fieldPosition="0">
        <references count="1">
          <reference field="14" count="0"/>
        </references>
      </pivotArea>
    </format>
    <format dxfId="21297">
      <pivotArea type="topRight" dataOnly="0" labelOnly="1" outline="0" fieldPosition="0"/>
    </format>
    <format dxfId="21296">
      <pivotArea outline="0" collapsedLevelsAreSubtotals="1" fieldPosition="0"/>
    </format>
    <format dxfId="21295">
      <pivotArea dataOnly="0" labelOnly="1" grandRow="1" outline="0" fieldPosition="0"/>
    </format>
    <format dxfId="21294">
      <pivotArea dataOnly="0" labelOnly="1" outline="0" fieldPosition="0">
        <references count="1">
          <reference field="14" count="0"/>
        </references>
      </pivotArea>
    </format>
    <format dxfId="21293">
      <pivotArea dataOnly="0" labelOnly="1" grandCol="1" outline="0" fieldPosition="0"/>
    </format>
    <format dxfId="21292">
      <pivotArea dataOnly="0" labelOnly="1" outline="0" fieldPosition="0">
        <references count="1">
          <reference field="14" count="0"/>
        </references>
      </pivotArea>
    </format>
    <format dxfId="21291">
      <pivotArea dataOnly="0" labelOnly="1" grandCol="1" outline="0" fieldPosition="0"/>
    </format>
    <format dxfId="21290">
      <pivotArea grandRow="1" outline="0" collapsedLevelsAreSubtotals="1" fieldPosition="0"/>
    </format>
    <format dxfId="21289">
      <pivotArea dataOnly="0" labelOnly="1" grandRow="1" outline="0" fieldPosition="0"/>
    </format>
    <format dxfId="21288">
      <pivotArea outline="0" collapsedLevelsAreSubtotals="1" fieldPosition="0"/>
    </format>
    <format dxfId="21287">
      <pivotArea dataOnly="0" labelOnly="1" grandRow="1" outline="0" fieldPosition="0"/>
    </format>
    <format dxfId="21286">
      <pivotArea dataOnly="0" labelOnly="1" outline="0" fieldPosition="0">
        <references count="1">
          <reference field="14" count="0"/>
        </references>
      </pivotArea>
    </format>
    <format dxfId="21285">
      <pivotArea dataOnly="0" labelOnly="1" grandCol="1" outline="0" fieldPosition="0"/>
    </format>
    <format dxfId="21284">
      <pivotArea grandRow="1" outline="0" collapsedLevelsAreSubtotals="1" fieldPosition="0"/>
    </format>
    <format dxfId="21283">
      <pivotArea dataOnly="0" labelOnly="1" grandRow="1" outline="0" fieldPosition="0"/>
    </format>
    <format dxfId="21282">
      <pivotArea grandRow="1" outline="0" collapsedLevelsAreSubtotals="1" fieldPosition="0"/>
    </format>
    <format dxfId="21281">
      <pivotArea dataOnly="0" labelOnly="1" grandRow="1" outline="0" fieldPosition="0"/>
    </format>
    <format dxfId="21280">
      <pivotArea dataOnly="0" labelOnly="1" outline="0" fieldPosition="0">
        <references count="1">
          <reference field="14" count="0"/>
        </references>
      </pivotArea>
    </format>
    <format dxfId="21279">
      <pivotArea dataOnly="0" labelOnly="1" grandCol="1" outline="0" fieldPosition="0"/>
    </format>
    <format dxfId="21278">
      <pivotArea grandRow="1" outline="0" collapsedLevelsAreSubtotals="1" fieldPosition="0"/>
    </format>
    <format dxfId="21277">
      <pivotArea dataOnly="0" labelOnly="1" grandRow="1" outline="0" fieldPosition="0"/>
    </format>
    <format dxfId="21276">
      <pivotArea dataOnly="0" labelOnly="1" outline="0" fieldPosition="0">
        <references count="1">
          <reference field="14" count="0"/>
        </references>
      </pivotArea>
    </format>
    <format dxfId="21275">
      <pivotArea dataOnly="0" labelOnly="1" grandCol="1" outline="0" fieldPosition="0"/>
    </format>
    <format dxfId="21274">
      <pivotArea grandRow="1" outline="0" collapsedLevelsAreSubtotals="1" fieldPosition="0"/>
    </format>
    <format dxfId="21273">
      <pivotArea dataOnly="0" labelOnly="1" grandRow="1" outline="0" fieldPosition="0"/>
    </format>
    <format dxfId="21272">
      <pivotArea outline="0" collapsedLevelsAreSubtotals="1" fieldPosition="0"/>
    </format>
    <format dxfId="21271">
      <pivotArea dataOnly="0" labelOnly="1" grandRow="1" outline="0" fieldPosition="0"/>
    </format>
    <format dxfId="21270">
      <pivotArea dataOnly="0" labelOnly="1" outline="0" fieldPosition="0">
        <references count="1">
          <reference field="14" count="0"/>
        </references>
      </pivotArea>
    </format>
    <format dxfId="21269">
      <pivotArea dataOnly="0" labelOnly="1" grandCol="1" outline="0" fieldPosition="0"/>
    </format>
    <format dxfId="21268">
      <pivotArea field="12" type="button" dataOnly="0" labelOnly="1" outline="0"/>
    </format>
    <format dxfId="21267">
      <pivotArea type="origin" dataOnly="0" labelOnly="1" outline="0" fieldPosition="0"/>
    </format>
    <format dxfId="21266">
      <pivotArea dataOnly="0" labelOnly="1" grandRow="1" outline="0" fieldPosition="0"/>
    </format>
    <format dxfId="21265">
      <pivotArea field="12" type="button" dataOnly="0" labelOnly="1" outline="0"/>
    </format>
    <format dxfId="21264">
      <pivotArea type="origin" dataOnly="0" labelOnly="1" outline="0" fieldPosition="0"/>
    </format>
    <format dxfId="21263">
      <pivotArea dataOnly="0" labelOnly="1" grandRow="1" outline="0" fieldPosition="0"/>
    </format>
    <format dxfId="21262">
      <pivotArea field="12" type="button" dataOnly="0" labelOnly="1" outline="0"/>
    </format>
    <format dxfId="21261">
      <pivotArea type="origin" dataOnly="0" labelOnly="1" outline="0" fieldPosition="0"/>
    </format>
    <format dxfId="21260">
      <pivotArea dataOnly="0" labelOnly="1" grandRow="1" outline="0" fieldPosition="0"/>
    </format>
    <format dxfId="21259">
      <pivotArea field="12" type="button" dataOnly="0" labelOnly="1" outline="0"/>
    </format>
    <format dxfId="21258">
      <pivotArea type="origin" dataOnly="0" labelOnly="1" outline="0" fieldPosition="0"/>
    </format>
    <format dxfId="21257">
      <pivotArea dataOnly="0" labelOnly="1" grandRow="1" outline="0" fieldPosition="0"/>
    </format>
    <format dxfId="21256">
      <pivotArea grandRow="1" outline="0" collapsedLevelsAreSubtotals="1" fieldPosition="0"/>
    </format>
    <format dxfId="21255">
      <pivotArea dataOnly="0" labelOnly="1" grandRow="1" outline="0" fieldPosition="0"/>
    </format>
    <format dxfId="21254">
      <pivotArea grandRow="1" outline="0" collapsedLevelsAreSubtotals="1" fieldPosition="0"/>
    </format>
    <format dxfId="21253">
      <pivotArea dataOnly="0" labelOnly="1" grandRow="1" outline="0" fieldPosition="0"/>
    </format>
    <format dxfId="21252">
      <pivotArea outline="0" collapsedLevelsAreSubtotals="1" fieldPosition="0"/>
    </format>
    <format dxfId="21251">
      <pivotArea dataOnly="0" labelOnly="1" grandRow="1" outline="0" fieldPosition="0"/>
    </format>
    <format dxfId="21250">
      <pivotArea outline="0" collapsedLevelsAreSubtotals="1" fieldPosition="0"/>
    </format>
    <format dxfId="21249">
      <pivotArea dataOnly="0" labelOnly="1" grandRow="1" outline="0" fieldPosition="0"/>
    </format>
    <format dxfId="21248">
      <pivotArea dataOnly="0" labelOnly="1" outline="0" fieldPosition="0">
        <references count="1">
          <reference field="14" count="0"/>
        </references>
      </pivotArea>
    </format>
    <format dxfId="21247">
      <pivotArea dataOnly="0" labelOnly="1" grandCol="1" outline="0" fieldPosition="0"/>
    </format>
    <format dxfId="21246">
      <pivotArea dataOnly="0" labelOnly="1" outline="0" fieldPosition="0">
        <references count="1">
          <reference field="14" count="0"/>
        </references>
      </pivotArea>
    </format>
    <format dxfId="21245">
      <pivotArea dataOnly="0" labelOnly="1" grandCol="1" outline="0" fieldPosition="0"/>
    </format>
    <format dxfId="21244">
      <pivotArea outline="0" fieldPosition="0">
        <references count="1">
          <reference field="14" count="0" selected="0"/>
        </references>
      </pivotArea>
    </format>
    <format dxfId="21243">
      <pivotArea dataOnly="0" labelOnly="1" grandRow="1" outline="0" fieldPosition="0"/>
    </format>
    <format dxfId="21242">
      <pivotArea dataOnly="0" labelOnly="1" outline="0" fieldPosition="0">
        <references count="1">
          <reference field="14" count="0"/>
        </references>
      </pivotArea>
    </format>
    <format dxfId="21241">
      <pivotArea grandRow="1" outline="0" collapsedLevelsAreSubtotals="1" fieldPosition="0"/>
    </format>
    <format dxfId="21240">
      <pivotArea dataOnly="0" labelOnly="1" grandRow="1" outline="0" fieldPosition="0"/>
    </format>
    <format dxfId="21239">
      <pivotArea outline="0" collapsedLevelsAreSubtotals="1" fieldPosition="0"/>
    </format>
    <format dxfId="21238">
      <pivotArea dataOnly="0" labelOnly="1" grandRow="1" outline="0" fieldPosition="0"/>
    </format>
    <format dxfId="21237">
      <pivotArea dataOnly="0" labelOnly="1" outline="0" fieldPosition="0">
        <references count="1">
          <reference field="14" count="0"/>
        </references>
      </pivotArea>
    </format>
    <format dxfId="21236">
      <pivotArea dataOnly="0" labelOnly="1" grandCol="1" outline="0" fieldPosition="0"/>
    </format>
    <format dxfId="21235">
      <pivotArea outline="0" collapsedLevelsAreSubtotals="1" fieldPosition="0"/>
    </format>
    <format dxfId="21234">
      <pivotArea dataOnly="0" labelOnly="1" grandRow="1" outline="0" fieldPosition="0"/>
    </format>
    <format dxfId="21233">
      <pivotArea dataOnly="0" labelOnly="1" outline="0" fieldPosition="0">
        <references count="1">
          <reference field="14" count="0"/>
        </references>
      </pivotArea>
    </format>
    <format dxfId="21232">
      <pivotArea dataOnly="0" labelOnly="1" grandCol="1" outline="0" fieldPosition="0"/>
    </format>
    <format dxfId="21231">
      <pivotArea outline="0" collapsedLevelsAreSubtotals="1" fieldPosition="0"/>
    </format>
    <format dxfId="21230">
      <pivotArea dataOnly="0" labelOnly="1" grandRow="1" outline="0" fieldPosition="0"/>
    </format>
    <format dxfId="21229">
      <pivotArea dataOnly="0" labelOnly="1" outline="0" fieldPosition="0">
        <references count="1">
          <reference field="14" count="0"/>
        </references>
      </pivotArea>
    </format>
    <format dxfId="21228">
      <pivotArea dataOnly="0" labelOnly="1" grandCol="1" outline="0" fieldPosition="0"/>
    </format>
    <format dxfId="21227">
      <pivotArea dataOnly="0" labelOnly="1" outline="0" fieldPosition="0">
        <references count="1">
          <reference field="14" count="0"/>
        </references>
      </pivotArea>
    </format>
    <format dxfId="21226">
      <pivotArea dataOnly="0" labelOnly="1" grandCol="1" outline="0" fieldPosition="0"/>
    </format>
    <format dxfId="21225">
      <pivotArea grandRow="1" outline="0" collapsedLevelsAreSubtotals="1" fieldPosition="0"/>
    </format>
    <format dxfId="21224">
      <pivotArea dataOnly="0" labelOnly="1" grandRow="1" outline="0" fieldPosition="0"/>
    </format>
    <format dxfId="21223">
      <pivotArea outline="0" collapsedLevelsAreSubtotals="1" fieldPosition="0"/>
    </format>
    <format dxfId="21222">
      <pivotArea dataOnly="0" labelOnly="1" grandRow="1" outline="0" fieldPosition="0"/>
    </format>
    <format dxfId="21221">
      <pivotArea dataOnly="0" labelOnly="1" outline="0" fieldPosition="0">
        <references count="1">
          <reference field="14" count="0"/>
        </references>
      </pivotArea>
    </format>
    <format dxfId="21220">
      <pivotArea dataOnly="0" labelOnly="1" grandCol="1" outline="0" fieldPosition="0"/>
    </format>
    <format dxfId="21219">
      <pivotArea outline="0" collapsedLevelsAreSubtotals="1" fieldPosition="0"/>
    </format>
    <format dxfId="21218">
      <pivotArea field="15" type="button" dataOnly="0" labelOnly="1" outline="0" axis="axisRow" fieldPosition="0"/>
    </format>
    <format dxfId="21217">
      <pivotArea dataOnly="0" labelOnly="1" outline="0" fieldPosition="0">
        <references count="1">
          <reference field="15" count="0"/>
        </references>
      </pivotArea>
    </format>
    <format dxfId="21216">
      <pivotArea dataOnly="0" labelOnly="1" grandRow="1" outline="0" fieldPosition="0"/>
    </format>
    <format dxfId="21215">
      <pivotArea dataOnly="0" labelOnly="1" outline="0" fieldPosition="0">
        <references count="1">
          <reference field="14" count="0"/>
        </references>
      </pivotArea>
    </format>
    <format dxfId="21214">
      <pivotArea dataOnly="0" labelOnly="1" grandCol="1" outline="0" fieldPosition="0"/>
    </format>
    <format dxfId="21213">
      <pivotArea outline="0" collapsedLevelsAreSubtotals="1" fieldPosition="0"/>
    </format>
    <format dxfId="21212">
      <pivotArea field="15" type="button" dataOnly="0" labelOnly="1" outline="0" axis="axisRow" fieldPosition="0"/>
    </format>
    <format dxfId="21211">
      <pivotArea dataOnly="0" labelOnly="1" outline="0" fieldPosition="0">
        <references count="1">
          <reference field="15" count="0"/>
        </references>
      </pivotArea>
    </format>
    <format dxfId="21210">
      <pivotArea dataOnly="0" labelOnly="1" grandRow="1" outline="0" fieldPosition="0"/>
    </format>
    <format dxfId="21209">
      <pivotArea dataOnly="0" labelOnly="1" outline="0" fieldPosition="0">
        <references count="1">
          <reference field="14" count="0"/>
        </references>
      </pivotArea>
    </format>
    <format dxfId="21208">
      <pivotArea dataOnly="0" labelOnly="1" grandCol="1" outline="0" fieldPosition="0"/>
    </format>
    <format dxfId="21207">
      <pivotArea outline="0" collapsedLevelsAreSubtotals="1" fieldPosition="0"/>
    </format>
    <format dxfId="21206">
      <pivotArea field="15" type="button" dataOnly="0" labelOnly="1" outline="0" axis="axisRow" fieldPosition="0"/>
    </format>
    <format dxfId="21205">
      <pivotArea dataOnly="0" labelOnly="1" outline="0" fieldPosition="0">
        <references count="1">
          <reference field="15" count="0"/>
        </references>
      </pivotArea>
    </format>
    <format dxfId="21204">
      <pivotArea dataOnly="0" labelOnly="1" grandRow="1" outline="0" fieldPosition="0"/>
    </format>
    <format dxfId="21203">
      <pivotArea dataOnly="0" labelOnly="1" outline="0" fieldPosition="0">
        <references count="1">
          <reference field="14" count="0"/>
        </references>
      </pivotArea>
    </format>
    <format dxfId="21202">
      <pivotArea dataOnly="0" labelOnly="1" grandCol="1" outline="0" fieldPosition="0"/>
    </format>
    <format dxfId="21201">
      <pivotArea outline="0" collapsedLevelsAreSubtotals="1" fieldPosition="0"/>
    </format>
    <format dxfId="21200">
      <pivotArea field="15" type="button" dataOnly="0" labelOnly="1" outline="0" axis="axisRow" fieldPosition="0"/>
    </format>
    <format dxfId="21199">
      <pivotArea dataOnly="0" labelOnly="1" outline="0" fieldPosition="0">
        <references count="1">
          <reference field="15" count="0"/>
        </references>
      </pivotArea>
    </format>
    <format dxfId="21198">
      <pivotArea dataOnly="0" labelOnly="1" grandRow="1" outline="0" fieldPosition="0"/>
    </format>
    <format dxfId="21197">
      <pivotArea dataOnly="0" labelOnly="1" outline="0" fieldPosition="0">
        <references count="1">
          <reference field="14" count="0"/>
        </references>
      </pivotArea>
    </format>
    <format dxfId="21196">
      <pivotArea dataOnly="0" labelOnly="1" grandCol="1" outline="0" fieldPosition="0"/>
    </format>
    <format dxfId="21195">
      <pivotArea grandRow="1" outline="0" collapsedLevelsAreSubtotals="1" fieldPosition="0"/>
    </format>
    <format dxfId="21194">
      <pivotArea dataOnly="0" labelOnly="1" grandRow="1" outline="0" fieldPosition="0"/>
    </format>
    <format dxfId="21193">
      <pivotArea grandRow="1" outline="0" collapsedLevelsAreSubtotals="1" fieldPosition="0"/>
    </format>
    <format dxfId="21192">
      <pivotArea dataOnly="0" labelOnly="1" grandRow="1" outline="0" fieldPosition="0"/>
    </format>
    <format dxfId="21191">
      <pivotArea outline="0" collapsedLevelsAreSubtotals="1" fieldPosition="0"/>
    </format>
    <format dxfId="21190">
      <pivotArea field="15" type="button" dataOnly="0" labelOnly="1" outline="0" axis="axisRow" fieldPosition="0"/>
    </format>
    <format dxfId="21189">
      <pivotArea dataOnly="0" labelOnly="1" outline="0" fieldPosition="0">
        <references count="1">
          <reference field="15" count="12">
            <x v="0"/>
            <x v="2"/>
            <x v="3"/>
            <x v="4"/>
            <x v="5"/>
            <x v="7"/>
            <x v="8"/>
            <x v="9"/>
            <x v="10"/>
            <x v="11"/>
            <x v="15"/>
            <x v="17"/>
          </reference>
        </references>
      </pivotArea>
    </format>
    <format dxfId="21188">
      <pivotArea dataOnly="0" labelOnly="1" grandRow="1" outline="0" fieldPosition="0"/>
    </format>
    <format dxfId="21187">
      <pivotArea dataOnly="0" labelOnly="1" outline="0" fieldPosition="0">
        <references count="1">
          <reference field="14" count="0"/>
        </references>
      </pivotArea>
    </format>
    <format dxfId="21186">
      <pivotArea dataOnly="0" labelOnly="1" grandCol="1" outline="0" fieldPosition="0"/>
    </format>
    <format dxfId="21185">
      <pivotArea outline="0" collapsedLevelsAreSubtotals="1" fieldPosition="0"/>
    </format>
    <format dxfId="21184">
      <pivotArea field="15" type="button" dataOnly="0" labelOnly="1" outline="0" axis="axisRow" fieldPosition="0"/>
    </format>
    <format dxfId="21183">
      <pivotArea dataOnly="0" labelOnly="1" outline="0" fieldPosition="0">
        <references count="1">
          <reference field="15" count="12">
            <x v="0"/>
            <x v="2"/>
            <x v="3"/>
            <x v="4"/>
            <x v="5"/>
            <x v="7"/>
            <x v="8"/>
            <x v="9"/>
            <x v="10"/>
            <x v="11"/>
            <x v="15"/>
            <x v="17"/>
          </reference>
        </references>
      </pivotArea>
    </format>
    <format dxfId="21182">
      <pivotArea dataOnly="0" labelOnly="1" grandRow="1" outline="0" fieldPosition="0"/>
    </format>
    <format dxfId="21181">
      <pivotArea dataOnly="0" labelOnly="1" outline="0" fieldPosition="0">
        <references count="1">
          <reference field="14" count="0"/>
        </references>
      </pivotArea>
    </format>
    <format dxfId="21180">
      <pivotArea dataOnly="0" labelOnly="1" grandCol="1" outline="0" fieldPosition="0"/>
    </format>
    <format dxfId="21179">
      <pivotArea outline="0" collapsedLevelsAreSubtotals="1" fieldPosition="0"/>
    </format>
    <format dxfId="21178">
      <pivotArea field="15" type="button" dataOnly="0" labelOnly="1" outline="0" axis="axisRow" fieldPosition="0"/>
    </format>
    <format dxfId="21177">
      <pivotArea dataOnly="0" labelOnly="1" outline="0" fieldPosition="0">
        <references count="1">
          <reference field="15" count="12">
            <x v="0"/>
            <x v="2"/>
            <x v="3"/>
            <x v="4"/>
            <x v="5"/>
            <x v="7"/>
            <x v="8"/>
            <x v="9"/>
            <x v="10"/>
            <x v="11"/>
            <x v="15"/>
            <x v="17"/>
          </reference>
        </references>
      </pivotArea>
    </format>
    <format dxfId="21176">
      <pivotArea dataOnly="0" labelOnly="1" grandRow="1" outline="0" fieldPosition="0"/>
    </format>
    <format dxfId="21175">
      <pivotArea dataOnly="0" labelOnly="1" outline="0" fieldPosition="0">
        <references count="1">
          <reference field="14" count="0"/>
        </references>
      </pivotArea>
    </format>
    <format dxfId="21174">
      <pivotArea dataOnly="0" labelOnly="1" grandCol="1" outline="0" fieldPosition="0"/>
    </format>
    <format dxfId="21173">
      <pivotArea grandRow="1" outline="0" collapsedLevelsAreSubtotals="1" fieldPosition="0"/>
    </format>
    <format dxfId="21172">
      <pivotArea dataOnly="0" labelOnly="1" grandRow="1" outline="0" fieldPosition="0"/>
    </format>
    <format dxfId="21171">
      <pivotArea field="15" type="button" dataOnly="0" labelOnly="1" outline="0" axis="axisRow" fieldPosition="0"/>
    </format>
    <format dxfId="21170">
      <pivotArea dataOnly="0" labelOnly="1" outline="0" fieldPosition="0">
        <references count="1">
          <reference field="14" count="0"/>
        </references>
      </pivotArea>
    </format>
    <format dxfId="21169">
      <pivotArea dataOnly="0" labelOnly="1" grandCol="1" outline="0" fieldPosition="0"/>
    </format>
    <format dxfId="21168">
      <pivotArea outline="0" fieldPosition="0">
        <references count="1">
          <reference field="4294967294" count="1">
            <x v="0"/>
          </reference>
        </references>
      </pivotArea>
    </format>
    <format dxfId="21167">
      <pivotArea outline="0" collapsedLevelsAreSubtotals="1" fieldPosition="0"/>
    </format>
    <format dxfId="21166">
      <pivotArea field="15" type="button" dataOnly="0" labelOnly="1" outline="0" axis="axisRow" fieldPosition="0"/>
    </format>
    <format dxfId="21165">
      <pivotArea dataOnly="0" labelOnly="1" outline="0" fieldPosition="0">
        <references count="1">
          <reference field="15" count="7">
            <x v="2"/>
            <x v="3"/>
            <x v="4"/>
            <x v="5"/>
            <x v="8"/>
            <x v="9"/>
            <x v="11"/>
          </reference>
        </references>
      </pivotArea>
    </format>
    <format dxfId="21164">
      <pivotArea dataOnly="0" labelOnly="1" grandRow="1" outline="0" fieldPosition="0"/>
    </format>
    <format dxfId="21163">
      <pivotArea dataOnly="0" labelOnly="1" outline="0" fieldPosition="0">
        <references count="1">
          <reference field="14" count="0"/>
        </references>
      </pivotArea>
    </format>
    <format dxfId="21162">
      <pivotArea dataOnly="0" labelOnly="1" grandCol="1" outline="0" fieldPosition="0"/>
    </format>
    <format dxfId="21161">
      <pivotArea outline="0" collapsedLevelsAreSubtotals="1" fieldPosition="0"/>
    </format>
    <format dxfId="21160">
      <pivotArea field="15" type="button" dataOnly="0" labelOnly="1" outline="0" axis="axisRow" fieldPosition="0"/>
    </format>
    <format dxfId="21159">
      <pivotArea dataOnly="0" labelOnly="1" outline="0" fieldPosition="0">
        <references count="1">
          <reference field="15" count="7">
            <x v="2"/>
            <x v="3"/>
            <x v="4"/>
            <x v="5"/>
            <x v="8"/>
            <x v="9"/>
            <x v="11"/>
          </reference>
        </references>
      </pivotArea>
    </format>
    <format dxfId="21158">
      <pivotArea dataOnly="0" labelOnly="1" grandRow="1" outline="0" fieldPosition="0"/>
    </format>
    <format dxfId="21157">
      <pivotArea dataOnly="0" labelOnly="1" outline="0" fieldPosition="0">
        <references count="1">
          <reference field="14" count="0"/>
        </references>
      </pivotArea>
    </format>
    <format dxfId="21156">
      <pivotArea dataOnly="0" labelOnly="1" grandCol="1" outline="0" fieldPosition="0"/>
    </format>
    <format dxfId="21155">
      <pivotArea outline="0" collapsedLevelsAreSubtotals="1" fieldPosition="0"/>
    </format>
    <format dxfId="21154">
      <pivotArea field="15" type="button" dataOnly="0" labelOnly="1" outline="0" axis="axisRow" fieldPosition="0"/>
    </format>
    <format dxfId="21153">
      <pivotArea dataOnly="0" labelOnly="1" outline="0" fieldPosition="0">
        <references count="1">
          <reference field="15" count="7">
            <x v="2"/>
            <x v="3"/>
            <x v="4"/>
            <x v="5"/>
            <x v="8"/>
            <x v="9"/>
            <x v="11"/>
          </reference>
        </references>
      </pivotArea>
    </format>
    <format dxfId="21152">
      <pivotArea dataOnly="0" labelOnly="1" grandRow="1" outline="0" fieldPosition="0"/>
    </format>
    <format dxfId="21151">
      <pivotArea dataOnly="0" labelOnly="1" outline="0" fieldPosition="0">
        <references count="1">
          <reference field="14" count="0"/>
        </references>
      </pivotArea>
    </format>
    <format dxfId="21150">
      <pivotArea dataOnly="0" labelOnly="1" grandCol="1" outline="0" fieldPosition="0"/>
    </format>
    <format dxfId="21149">
      <pivotArea field="15" type="button" dataOnly="0" labelOnly="1" outline="0" axis="axisRow" fieldPosition="0"/>
    </format>
    <format dxfId="21148">
      <pivotArea dataOnly="0" labelOnly="1" outline="0" fieldPosition="0">
        <references count="1">
          <reference field="14" count="0"/>
        </references>
      </pivotArea>
    </format>
    <format dxfId="21147">
      <pivotArea dataOnly="0" labelOnly="1" grandCol="1" outline="0" fieldPosition="0"/>
    </format>
    <format dxfId="21146">
      <pivotArea grandRow="1" outline="0" collapsedLevelsAreSubtotals="1" fieldPosition="0"/>
    </format>
    <format dxfId="21145">
      <pivotArea dataOnly="0" labelOnly="1" grandRow="1" outline="0" fieldPosition="0"/>
    </format>
    <format dxfId="21144">
      <pivotArea outline="0" collapsedLevelsAreSubtotals="1" fieldPosition="0"/>
    </format>
    <format dxfId="21143">
      <pivotArea field="15" type="button" dataOnly="0" labelOnly="1" outline="0" axis="axisRow" fieldPosition="0"/>
    </format>
    <format dxfId="21142">
      <pivotArea dataOnly="0" labelOnly="1" outline="0" fieldPosition="0">
        <references count="1">
          <reference field="15" count="7">
            <x v="2"/>
            <x v="3"/>
            <x v="4"/>
            <x v="5"/>
            <x v="8"/>
            <x v="9"/>
            <x v="11"/>
          </reference>
        </references>
      </pivotArea>
    </format>
    <format dxfId="21141">
      <pivotArea dataOnly="0" labelOnly="1" grandRow="1" outline="0" fieldPosition="0"/>
    </format>
    <format dxfId="21140">
      <pivotArea dataOnly="0" labelOnly="1" outline="0" fieldPosition="0">
        <references count="1">
          <reference field="14" count="0"/>
        </references>
      </pivotArea>
    </format>
    <format dxfId="21139">
      <pivotArea dataOnly="0" labelOnly="1" grandCol="1" outline="0" fieldPosition="0"/>
    </format>
    <format dxfId="21138">
      <pivotArea outline="0" collapsedLevelsAreSubtotals="1" fieldPosition="0"/>
    </format>
    <format dxfId="21137">
      <pivotArea field="15" type="button" dataOnly="0" labelOnly="1" outline="0" axis="axisRow" fieldPosition="0"/>
    </format>
    <format dxfId="21136">
      <pivotArea dataOnly="0" labelOnly="1" outline="0" fieldPosition="0">
        <references count="1">
          <reference field="15" count="7">
            <x v="2"/>
            <x v="3"/>
            <x v="4"/>
            <x v="5"/>
            <x v="8"/>
            <x v="9"/>
            <x v="11"/>
          </reference>
        </references>
      </pivotArea>
    </format>
    <format dxfId="21135">
      <pivotArea dataOnly="0" labelOnly="1" grandRow="1" outline="0" fieldPosition="0"/>
    </format>
    <format dxfId="21134">
      <pivotArea dataOnly="0" labelOnly="1" outline="0" fieldPosition="0">
        <references count="1">
          <reference field="14" count="0"/>
        </references>
      </pivotArea>
    </format>
    <format dxfId="21133">
      <pivotArea dataOnly="0" labelOnly="1" grandCol="1" outline="0" fieldPosition="0"/>
    </format>
    <format dxfId="21132">
      <pivotArea outline="0" collapsedLevelsAreSubtotals="1" fieldPosition="0"/>
    </format>
    <format dxfId="21131">
      <pivotArea field="15" type="button" dataOnly="0" labelOnly="1" outline="0" axis="axisRow" fieldPosition="0"/>
    </format>
    <format dxfId="21130">
      <pivotArea dataOnly="0" labelOnly="1" outline="0" fieldPosition="0">
        <references count="1">
          <reference field="15" count="8">
            <x v="2"/>
            <x v="3"/>
            <x v="4"/>
            <x v="5"/>
            <x v="8"/>
            <x v="9"/>
            <x v="11"/>
            <x v="15"/>
          </reference>
        </references>
      </pivotArea>
    </format>
    <format dxfId="21129">
      <pivotArea dataOnly="0" labelOnly="1" grandRow="1" outline="0" fieldPosition="0"/>
    </format>
    <format dxfId="21128">
      <pivotArea dataOnly="0" labelOnly="1" outline="0" fieldPosition="0">
        <references count="1">
          <reference field="14" count="0"/>
        </references>
      </pivotArea>
    </format>
    <format dxfId="21127">
      <pivotArea dataOnly="0" labelOnly="1" grandCol="1" outline="0" fieldPosition="0"/>
    </format>
    <format dxfId="21126">
      <pivotArea field="15" type="button" dataOnly="0" labelOnly="1" outline="0" axis="axisRow" fieldPosition="0"/>
    </format>
    <format dxfId="21125">
      <pivotArea dataOnly="0" labelOnly="1" outline="0" fieldPosition="0">
        <references count="1">
          <reference field="14" count="0"/>
        </references>
      </pivotArea>
    </format>
    <format dxfId="21124">
      <pivotArea dataOnly="0" labelOnly="1" grandCol="1" outline="0" fieldPosition="0"/>
    </format>
    <format dxfId="21123">
      <pivotArea dataOnly="0" labelOnly="1" grandRow="1" outline="0" fieldPosition="0"/>
    </format>
    <format dxfId="21122">
      <pivotArea outline="0" collapsedLevelsAreSubtotals="1" fieldPosition="0"/>
    </format>
    <format dxfId="21121">
      <pivotArea field="15" type="button" dataOnly="0" labelOnly="1" outline="0" axis="axisRow" fieldPosition="0"/>
    </format>
    <format dxfId="21120">
      <pivotArea dataOnly="0" labelOnly="1" outline="0" fieldPosition="0">
        <references count="1">
          <reference field="15" count="8">
            <x v="2"/>
            <x v="3"/>
            <x v="4"/>
            <x v="5"/>
            <x v="8"/>
            <x v="9"/>
            <x v="11"/>
            <x v="15"/>
          </reference>
        </references>
      </pivotArea>
    </format>
    <format dxfId="21119">
      <pivotArea dataOnly="0" labelOnly="1" grandRow="1" outline="0" fieldPosition="0"/>
    </format>
    <format dxfId="21118">
      <pivotArea dataOnly="0" labelOnly="1" outline="0" fieldPosition="0">
        <references count="1">
          <reference field="14" count="0"/>
        </references>
      </pivotArea>
    </format>
    <format dxfId="21117">
      <pivotArea dataOnly="0" labelOnly="1" grandCol="1" outline="0" fieldPosition="0"/>
    </format>
    <format dxfId="21116">
      <pivotArea dataOnly="0" labelOnly="1" outline="0" fieldPosition="0">
        <references count="1">
          <reference field="15" count="8">
            <x v="2"/>
            <x v="3"/>
            <x v="4"/>
            <x v="5"/>
            <x v="8"/>
            <x v="9"/>
            <x v="11"/>
            <x v="15"/>
          </reference>
        </references>
      </pivotArea>
    </format>
    <format dxfId="21115">
      <pivotArea outline="0" collapsedLevelsAreSubtotals="1" fieldPosition="0"/>
    </format>
    <format dxfId="21114">
      <pivotArea field="15" type="button" dataOnly="0" labelOnly="1" outline="0" axis="axisRow" fieldPosition="0"/>
    </format>
    <format dxfId="21113">
      <pivotArea dataOnly="0" labelOnly="1" outline="0" fieldPosition="0">
        <references count="1">
          <reference field="15" count="9">
            <x v="2"/>
            <x v="3"/>
            <x v="4"/>
            <x v="5"/>
            <x v="7"/>
            <x v="8"/>
            <x v="9"/>
            <x v="11"/>
            <x v="15"/>
          </reference>
        </references>
      </pivotArea>
    </format>
    <format dxfId="21112">
      <pivotArea dataOnly="0" labelOnly="1" grandRow="1" outline="0" fieldPosition="0"/>
    </format>
    <format dxfId="21111">
      <pivotArea dataOnly="0" labelOnly="1" outline="0" fieldPosition="0">
        <references count="1">
          <reference field="14" count="0"/>
        </references>
      </pivotArea>
    </format>
    <format dxfId="21110">
      <pivotArea dataOnly="0" labelOnly="1" grandCol="1" outline="0" fieldPosition="0"/>
    </format>
    <format dxfId="21109">
      <pivotArea outline="0" collapsedLevelsAreSubtotals="1" fieldPosition="0"/>
    </format>
    <format dxfId="21108">
      <pivotArea dataOnly="0" labelOnly="1" outline="0" fieldPosition="0">
        <references count="1">
          <reference field="15" count="11">
            <x v="2"/>
            <x v="3"/>
            <x v="4"/>
            <x v="5"/>
            <x v="7"/>
            <x v="8"/>
            <x v="9"/>
            <x v="10"/>
            <x v="11"/>
            <x v="12"/>
            <x v="15"/>
          </reference>
        </references>
      </pivotArea>
    </format>
    <format dxfId="21107">
      <pivotArea dataOnly="0" labelOnly="1" grandRow="1" outline="0" fieldPosition="0"/>
    </format>
    <format dxfId="21106">
      <pivotArea outline="0" collapsedLevelsAreSubtotals="1" fieldPosition="0"/>
    </format>
    <format dxfId="21105">
      <pivotArea dataOnly="0" labelOnly="1" outline="0" fieldPosition="0">
        <references count="1">
          <reference field="15" count="10">
            <x v="2"/>
            <x v="3"/>
            <x v="4"/>
            <x v="5"/>
            <x v="8"/>
            <x v="9"/>
            <x v="10"/>
            <x v="11"/>
            <x v="12"/>
            <x v="15"/>
          </reference>
        </references>
      </pivotArea>
    </format>
    <format dxfId="21104">
      <pivotArea dataOnly="0" labelOnly="1" grandRow="1" outline="0" fieldPosition="0"/>
    </format>
    <format dxfId="21103">
      <pivotArea field="15" type="button" dataOnly="0" labelOnly="1" outline="0" axis="axisRow" fieldPosition="0"/>
    </format>
    <format dxfId="21102">
      <pivotArea dataOnly="0" labelOnly="1" outline="0" fieldPosition="0">
        <references count="1">
          <reference field="14" count="0"/>
        </references>
      </pivotArea>
    </format>
    <format dxfId="21101">
      <pivotArea dataOnly="0" labelOnly="1" grandCol="1" outline="0" fieldPosition="0"/>
    </format>
    <format dxfId="21100">
      <pivotArea field="15" type="button" dataOnly="0" labelOnly="1" outline="0" axis="axisRow" fieldPosition="0"/>
    </format>
    <format dxfId="21099">
      <pivotArea dataOnly="0" labelOnly="1" outline="0" fieldPosition="0">
        <references count="1">
          <reference field="14" count="0"/>
        </references>
      </pivotArea>
    </format>
    <format dxfId="21098">
      <pivotArea dataOnly="0" labelOnly="1" grandCol="1" outline="0" fieldPosition="0"/>
    </format>
    <format dxfId="21097">
      <pivotArea field="15" type="button" dataOnly="0" labelOnly="1" outline="0" axis="axisRow" fieldPosition="0"/>
    </format>
    <format dxfId="21096">
      <pivotArea dataOnly="0" labelOnly="1" outline="0" fieldPosition="0">
        <references count="1">
          <reference field="14" count="0"/>
        </references>
      </pivotArea>
    </format>
    <format dxfId="21095">
      <pivotArea dataOnly="0" labelOnly="1" grandCol="1" outline="0" fieldPosition="0"/>
    </format>
    <format dxfId="21094">
      <pivotArea outline="0" fieldPosition="0">
        <references count="1">
          <reference field="15" count="10" selected="0">
            <x v="2"/>
            <x v="3"/>
            <x v="4"/>
            <x v="5"/>
            <x v="8"/>
            <x v="9"/>
            <x v="10"/>
            <x v="11"/>
            <x v="12"/>
            <x v="15"/>
          </reference>
        </references>
      </pivotArea>
    </format>
    <format dxfId="21093">
      <pivotArea dataOnly="0" labelOnly="1" outline="0" fieldPosition="0">
        <references count="1">
          <reference field="15" count="10">
            <x v="2"/>
            <x v="3"/>
            <x v="4"/>
            <x v="5"/>
            <x v="8"/>
            <x v="9"/>
            <x v="10"/>
            <x v="11"/>
            <x v="12"/>
            <x v="15"/>
          </reference>
        </references>
      </pivotArea>
    </format>
    <format dxfId="21092">
      <pivotArea dataOnly="0" labelOnly="1" outline="0" fieldPosition="0">
        <references count="1">
          <reference field="15" count="9">
            <x v="0"/>
            <x v="3"/>
            <x v="4"/>
            <x v="5"/>
            <x v="7"/>
            <x v="8"/>
            <x v="9"/>
            <x v="11"/>
            <x v="15"/>
          </reference>
        </references>
      </pivotArea>
    </format>
    <format dxfId="21091">
      <pivotArea dataOnly="0" labelOnly="1" outline="0" fieldPosition="0">
        <references count="1">
          <reference field="15" count="9">
            <x v="0"/>
            <x v="3"/>
            <x v="4"/>
            <x v="5"/>
            <x v="7"/>
            <x v="8"/>
            <x v="9"/>
            <x v="11"/>
            <x v="15"/>
          </reference>
        </references>
      </pivotArea>
    </format>
    <format dxfId="21090">
      <pivotArea dataOnly="0" labelOnly="1" outline="0" fieldPosition="0">
        <references count="1">
          <reference field="15" count="9">
            <x v="0"/>
            <x v="3"/>
            <x v="4"/>
            <x v="5"/>
            <x v="7"/>
            <x v="8"/>
            <x v="9"/>
            <x v="11"/>
            <x v="15"/>
          </reference>
        </references>
      </pivotArea>
    </format>
    <format dxfId="21089">
      <pivotArea type="all" dataOnly="0" outline="0" fieldPosition="0"/>
    </format>
    <format dxfId="21088">
      <pivotArea type="origin" dataOnly="0" labelOnly="1" outline="0" fieldPosition="0"/>
    </format>
    <format dxfId="21087">
      <pivotArea field="14" type="button" dataOnly="0" labelOnly="1" outline="0" axis="axisCol" fieldPosition="0"/>
    </format>
    <format dxfId="21086">
      <pivotArea type="topRight" dataOnly="0" labelOnly="1" outline="0" fieldPosition="0"/>
    </format>
    <format dxfId="21085">
      <pivotArea type="all" dataOnly="0" outline="0" fieldPosition="0"/>
    </format>
    <format dxfId="21084">
      <pivotArea type="origin" dataOnly="0" labelOnly="1" outline="0" fieldPosition="0"/>
    </format>
    <format dxfId="21083">
      <pivotArea field="14" type="button" dataOnly="0" labelOnly="1" outline="0" axis="axisCol" fieldPosition="0"/>
    </format>
    <format dxfId="21082">
      <pivotArea type="topRight" dataOnly="0" labelOnly="1" outline="0" fieldPosition="0"/>
    </format>
    <format dxfId="21081">
      <pivotArea outline="0" fieldPosition="0">
        <references count="1">
          <reference field="15" count="9" selected="0">
            <x v="0"/>
            <x v="3"/>
            <x v="4"/>
            <x v="5"/>
            <x v="7"/>
            <x v="8"/>
            <x v="9"/>
            <x v="11"/>
            <x v="15"/>
          </reference>
        </references>
      </pivotArea>
    </format>
    <format dxfId="21080">
      <pivotArea outline="0" fieldPosition="0">
        <references count="1">
          <reference field="15" count="9" selected="0">
            <x v="0"/>
            <x v="3"/>
            <x v="4"/>
            <x v="5"/>
            <x v="7"/>
            <x v="8"/>
            <x v="9"/>
            <x v="11"/>
            <x v="15"/>
          </reference>
        </references>
      </pivotArea>
    </format>
    <format dxfId="21079">
      <pivotArea dataOnly="0" labelOnly="1" outline="0" fieldPosition="0">
        <references count="1">
          <reference field="15" count="0"/>
        </references>
      </pivotArea>
    </format>
    <format dxfId="21078">
      <pivotArea grandRow="1" outline="0" collapsedLevelsAreSubtotals="1" fieldPosition="0"/>
    </format>
    <format dxfId="21077">
      <pivotArea dataOnly="0" labelOnly="1" outline="0" fieldPosition="0">
        <references count="1">
          <reference field="15" count="0"/>
        </references>
      </pivotArea>
    </format>
    <format dxfId="21076">
      <pivotArea grandRow="1" outline="0" collapsedLevelsAreSubtotals="1" fieldPosition="0"/>
    </format>
    <format dxfId="21075">
      <pivotArea outline="0" collapsedLevelsAreSubtotals="1" fieldPosition="0"/>
    </format>
    <format dxfId="21074">
      <pivotArea field="15" type="button" dataOnly="0" labelOnly="1" outline="0" axis="axisRow" fieldPosition="0"/>
    </format>
    <format dxfId="21073">
      <pivotArea dataOnly="0" labelOnly="1" outline="0" fieldPosition="0">
        <references count="1">
          <reference field="15" count="0"/>
        </references>
      </pivotArea>
    </format>
    <format dxfId="21072">
      <pivotArea dataOnly="0" labelOnly="1" grandRow="1" outline="0" fieldPosition="0"/>
    </format>
    <format dxfId="21071">
      <pivotArea dataOnly="0" labelOnly="1" outline="0" fieldPosition="0">
        <references count="1">
          <reference field="14" count="0"/>
        </references>
      </pivotArea>
    </format>
    <format dxfId="21070">
      <pivotArea dataOnly="0" labelOnly="1" grandCol="1" outline="0" fieldPosition="0"/>
    </format>
    <format dxfId="21069">
      <pivotArea field="15" type="button" dataOnly="0" labelOnly="1" outline="0" axis="axisRow" fieldPosition="0"/>
    </format>
    <format dxfId="21068">
      <pivotArea dataOnly="0" labelOnly="1" outline="0" fieldPosition="0">
        <references count="1">
          <reference field="14" count="0"/>
        </references>
      </pivotArea>
    </format>
    <format dxfId="21067">
      <pivotArea dataOnly="0" labelOnly="1" grandCol="1" outline="0" fieldPosition="0"/>
    </format>
    <format dxfId="21066">
      <pivotArea grandRow="1" outline="0" collapsedLevelsAreSubtotals="1" fieldPosition="0"/>
    </format>
    <format dxfId="21065">
      <pivotArea dataOnly="0" labelOnly="1" grandRow="1" outline="0" fieldPosition="0"/>
    </format>
    <format dxfId="21064">
      <pivotArea field="15" type="button" dataOnly="0" labelOnly="1" outline="0" axis="axisRow" fieldPosition="0"/>
    </format>
    <format dxfId="21063">
      <pivotArea dataOnly="0" labelOnly="1" outline="0" fieldPosition="0">
        <references count="1">
          <reference field="14" count="0"/>
        </references>
      </pivotArea>
    </format>
    <format dxfId="21062">
      <pivotArea dataOnly="0" labelOnly="1" grandCol="1" outline="0" fieldPosition="0"/>
    </format>
    <format dxfId="21061">
      <pivotArea field="15" type="button" dataOnly="0" labelOnly="1" outline="0" axis="axisRow" fieldPosition="0"/>
    </format>
    <format dxfId="21060">
      <pivotArea dataOnly="0" labelOnly="1" outline="0" fieldPosition="0">
        <references count="1">
          <reference field="14" count="0"/>
        </references>
      </pivotArea>
    </format>
    <format dxfId="2105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20101">
      <pivotArea outline="0" collapsedLevelsAreSubtotals="1" fieldPosition="0"/>
    </format>
    <format dxfId="20100">
      <pivotArea field="15" type="button" dataOnly="0" labelOnly="1" outline="0" axis="axisRow" fieldPosition="0"/>
    </format>
    <format dxfId="20099">
      <pivotArea dataOnly="0" labelOnly="1" fieldPosition="0">
        <references count="1">
          <reference field="15" count="0"/>
        </references>
      </pivotArea>
    </format>
    <format dxfId="20098">
      <pivotArea dataOnly="0" labelOnly="1" grandRow="1" outline="0" fieldPosition="0"/>
    </format>
    <format dxfId="20097">
      <pivotArea dataOnly="0" labelOnly="1" fieldPosition="0">
        <references count="1">
          <reference field="158" count="0"/>
        </references>
      </pivotArea>
    </format>
    <format dxfId="20096">
      <pivotArea dataOnly="0" labelOnly="1" grandCol="1" outline="0" fieldPosition="0"/>
    </format>
    <format dxfId="20095">
      <pivotArea outline="0" collapsedLevelsAreSubtotals="1" fieldPosition="0"/>
    </format>
    <format dxfId="20094">
      <pivotArea field="15" type="button" dataOnly="0" labelOnly="1" outline="0" axis="axisRow" fieldPosition="0"/>
    </format>
    <format dxfId="20093">
      <pivotArea dataOnly="0" labelOnly="1" fieldPosition="0">
        <references count="1">
          <reference field="15" count="0"/>
        </references>
      </pivotArea>
    </format>
    <format dxfId="20092">
      <pivotArea dataOnly="0" labelOnly="1" grandRow="1" outline="0" fieldPosition="0"/>
    </format>
    <format dxfId="20091">
      <pivotArea dataOnly="0" labelOnly="1" fieldPosition="0">
        <references count="1">
          <reference field="158" count="0"/>
        </references>
      </pivotArea>
    </format>
    <format dxfId="20090">
      <pivotArea dataOnly="0" labelOnly="1" grandCol="1" outline="0" fieldPosition="0"/>
    </format>
    <format dxfId="20089">
      <pivotArea collapsedLevelsAreSubtotals="1" fieldPosition="0">
        <references count="1">
          <reference field="15" count="0"/>
        </references>
      </pivotArea>
    </format>
    <format dxfId="20088">
      <pivotArea dataOnly="0" labelOnly="1" fieldPosition="0">
        <references count="1">
          <reference field="15" count="0"/>
        </references>
      </pivotArea>
    </format>
    <format dxfId="20087">
      <pivotArea grandRow="1" outline="0" collapsedLevelsAreSubtotals="1" fieldPosition="0"/>
    </format>
    <format dxfId="20086">
      <pivotArea dataOnly="0" labelOnly="1" grandRow="1" outline="0" fieldPosition="0"/>
    </format>
    <format dxfId="20085">
      <pivotArea field="15" type="button" dataOnly="0" labelOnly="1" outline="0" axis="axisRow" fieldPosition="0"/>
    </format>
    <format dxfId="20084">
      <pivotArea dataOnly="0" labelOnly="1" fieldPosition="0">
        <references count="1">
          <reference field="158" count="0"/>
        </references>
      </pivotArea>
    </format>
    <format dxfId="2008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0082">
      <pivotArea outline="0" collapsedLevelsAreSubtotals="1" fieldPosition="0"/>
    </format>
    <format dxfId="20081">
      <pivotArea dataOnly="0" labelOnly="1" fieldPosition="0">
        <references count="1">
          <reference field="15" count="0"/>
        </references>
      </pivotArea>
    </format>
    <format dxfId="20080">
      <pivotArea dataOnly="0" labelOnly="1" grandRow="1" outline="0" fieldPosition="0"/>
    </format>
    <format dxfId="20079">
      <pivotArea outline="0" collapsedLevelsAreSubtotals="1" fieldPosition="0"/>
    </format>
    <format dxfId="20078">
      <pivotArea dataOnly="0" labelOnly="1" fieldPosition="0">
        <references count="1">
          <reference field="15" count="0"/>
        </references>
      </pivotArea>
    </format>
    <format dxfId="20077">
      <pivotArea dataOnly="0" labelOnly="1" grandRow="1" outline="0" fieldPosition="0"/>
    </format>
    <format dxfId="20076">
      <pivotArea type="all" dataOnly="0" outline="0" fieldPosition="0"/>
    </format>
    <format dxfId="20075">
      <pivotArea outline="0" collapsedLevelsAreSubtotals="1" fieldPosition="0"/>
    </format>
    <format dxfId="20074">
      <pivotArea field="15" type="button" dataOnly="0" labelOnly="1" outline="0" axis="axisRow" fieldPosition="0"/>
    </format>
    <format dxfId="20073">
      <pivotArea dataOnly="0" labelOnly="1" fieldPosition="0">
        <references count="1">
          <reference field="15" count="0"/>
        </references>
      </pivotArea>
    </format>
    <format dxfId="20072">
      <pivotArea dataOnly="0" labelOnly="1" grandRow="1" outline="0" fieldPosition="0"/>
    </format>
    <format dxfId="20071">
      <pivotArea dataOnly="0" labelOnly="1" outline="0" axis="axisValues" fieldPosition="0"/>
    </format>
    <format dxfId="20070">
      <pivotArea outline="0" collapsedLevelsAreSubtotals="1" fieldPosition="0"/>
    </format>
    <format dxfId="20069">
      <pivotArea field="15" type="button" dataOnly="0" labelOnly="1" outline="0" axis="axisRow" fieldPosition="0"/>
    </format>
    <format dxfId="20068">
      <pivotArea dataOnly="0" labelOnly="1" fieldPosition="0">
        <references count="1">
          <reference field="15" count="0"/>
        </references>
      </pivotArea>
    </format>
    <format dxfId="20067">
      <pivotArea dataOnly="0" labelOnly="1" grandRow="1" outline="0" fieldPosition="0"/>
    </format>
    <format dxfId="20066">
      <pivotArea dataOnly="0" labelOnly="1" fieldPosition="0">
        <references count="1">
          <reference field="12" count="0"/>
        </references>
      </pivotArea>
    </format>
    <format dxfId="20065">
      <pivotArea dataOnly="0" labelOnly="1" grandCol="1" outline="0" fieldPosition="0"/>
    </format>
    <format dxfId="20064">
      <pivotArea outline="0" collapsedLevelsAreSubtotals="1" fieldPosition="0"/>
    </format>
    <format dxfId="20063">
      <pivotArea field="15" type="button" dataOnly="0" labelOnly="1" outline="0" axis="axisRow" fieldPosition="0"/>
    </format>
    <format dxfId="20062">
      <pivotArea dataOnly="0" labelOnly="1" fieldPosition="0">
        <references count="1">
          <reference field="15" count="0"/>
        </references>
      </pivotArea>
    </format>
    <format dxfId="20061">
      <pivotArea dataOnly="0" labelOnly="1" grandRow="1" outline="0" fieldPosition="0"/>
    </format>
    <format dxfId="20060">
      <pivotArea dataOnly="0" labelOnly="1" fieldPosition="0">
        <references count="1">
          <reference field="12" count="0"/>
        </references>
      </pivotArea>
    </format>
    <format dxfId="2005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19718">
      <pivotArea outline="0" collapsedLevelsAreSubtotals="1" fieldPosition="0"/>
    </format>
    <format dxfId="19717">
      <pivotArea field="147" type="button" dataOnly="0" labelOnly="1" outline="0" axis="axisCol" fieldPosition="0"/>
    </format>
    <format dxfId="19716">
      <pivotArea type="topRight" dataOnly="0" labelOnly="1" outline="0" fieldPosition="0"/>
    </format>
    <format dxfId="19715">
      <pivotArea dataOnly="0" labelOnly="1" grandCol="1" outline="0" fieldPosition="0"/>
    </format>
    <format dxfId="19714">
      <pivotArea outline="0" collapsedLevelsAreSubtotals="1" fieldPosition="0"/>
    </format>
    <format dxfId="19713">
      <pivotArea field="147" type="button" dataOnly="0" labelOnly="1" outline="0" axis="axisCol" fieldPosition="0"/>
    </format>
    <format dxfId="19712">
      <pivotArea type="topRight" dataOnly="0" labelOnly="1" outline="0" fieldPosition="0"/>
    </format>
    <format dxfId="19711">
      <pivotArea dataOnly="0" labelOnly="1" grandCol="1" outline="0" fieldPosition="0"/>
    </format>
    <format dxfId="19710">
      <pivotArea type="all" dataOnly="0" outline="0" fieldPosition="0"/>
    </format>
    <format dxfId="19709">
      <pivotArea outline="0" collapsedLevelsAreSubtotals="1" fieldPosition="0"/>
    </format>
    <format dxfId="19708">
      <pivotArea dataOnly="0" labelOnly="1" grandRow="1" outline="0" fieldPosition="0"/>
    </format>
    <format dxfId="19707">
      <pivotArea dataOnly="0" labelOnly="1" grandCol="1" outline="0" fieldPosition="0"/>
    </format>
    <format dxfId="19706">
      <pivotArea grandRow="1" outline="0" collapsedLevelsAreSubtotals="1" fieldPosition="0"/>
    </format>
    <format dxfId="19705">
      <pivotArea outline="0" collapsedLevelsAreSubtotals="1" fieldPosition="0"/>
    </format>
    <format dxfId="19704">
      <pivotArea dataOnly="0" labelOnly="1" grandRow="1" outline="0" fieldPosition="0"/>
    </format>
    <format dxfId="19703">
      <pivotArea dataOnly="0" labelOnly="1" fieldPosition="0">
        <references count="1">
          <reference field="147" count="0"/>
        </references>
      </pivotArea>
    </format>
    <format dxfId="19702">
      <pivotArea dataOnly="0" labelOnly="1" grandCol="1" outline="0" fieldPosition="0"/>
    </format>
    <format dxfId="19701">
      <pivotArea outline="0" collapsedLevelsAreSubtotals="1" fieldPosition="0"/>
    </format>
    <format dxfId="19700">
      <pivotArea dataOnly="0" labelOnly="1" grandRow="1" outline="0" fieldPosition="0"/>
    </format>
    <format dxfId="19699">
      <pivotArea type="all" dataOnly="0" outline="0" fieldPosition="0"/>
    </format>
    <format dxfId="19698">
      <pivotArea dataOnly="0" labelOnly="1" fieldPosition="0">
        <references count="1">
          <reference field="147" count="0"/>
        </references>
      </pivotArea>
    </format>
    <format dxfId="19697">
      <pivotArea dataOnly="0" labelOnly="1" grandCol="1" outline="0" fieldPosition="0"/>
    </format>
    <format dxfId="19696">
      <pivotArea outline="0" collapsedLevelsAreSubtotals="1" fieldPosition="0"/>
    </format>
    <format dxfId="19695">
      <pivotArea dataOnly="0" labelOnly="1" grandRow="1" outline="0" fieldPosition="0"/>
    </format>
    <format dxfId="19694">
      <pivotArea dataOnly="0" labelOnly="1" fieldPosition="0">
        <references count="1">
          <reference field="147" count="0"/>
        </references>
      </pivotArea>
    </format>
    <format dxfId="19693">
      <pivotArea dataOnly="0" labelOnly="1" grandCol="1" outline="0" fieldPosition="0"/>
    </format>
    <format dxfId="19692">
      <pivotArea outline="0" collapsedLevelsAreSubtotals="1" fieldPosition="0"/>
    </format>
    <format dxfId="19691">
      <pivotArea dataOnly="0" labelOnly="1" grandRow="1" outline="0" fieldPosition="0"/>
    </format>
    <format dxfId="19690">
      <pivotArea dataOnly="0" labelOnly="1" fieldPosition="0">
        <references count="1">
          <reference field="147" count="0"/>
        </references>
      </pivotArea>
    </format>
    <format dxfId="1968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9867">
      <pivotArea type="all" dataOnly="0" outline="0" fieldPosition="0"/>
    </format>
    <format dxfId="19866">
      <pivotArea outline="0" collapsedLevelsAreSubtotals="1" fieldPosition="0"/>
    </format>
    <format dxfId="19865">
      <pivotArea field="-2" type="button" dataOnly="0" labelOnly="1" outline="0" axis="axisCol" fieldPosition="0"/>
    </format>
    <format dxfId="19864">
      <pivotArea type="topRight" dataOnly="0" labelOnly="1" outline="0" fieldPosition="0"/>
    </format>
    <format dxfId="19863">
      <pivotArea type="origin" dataOnly="0" labelOnly="1" outline="0" fieldPosition="0"/>
    </format>
    <format dxfId="19862">
      <pivotArea dataOnly="0" labelOnly="1" grandRow="1" outline="0" fieldPosition="0"/>
    </format>
    <format dxfId="19861">
      <pivotArea type="origin" dataOnly="0" labelOnly="1" outline="0" fieldPosition="0"/>
    </format>
    <format dxfId="19860">
      <pivotArea dataOnly="0" labelOnly="1" grandRow="1" outline="0" fieldPosition="0"/>
    </format>
    <format dxfId="1985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985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9857">
      <pivotArea outline="0" collapsedLevelsAreSubtotals="1" fieldPosition="0">
        <references count="1">
          <reference field="4294967294" count="6" selected="0">
            <x v="2"/>
            <x v="3"/>
            <x v="4"/>
            <x v="5"/>
            <x v="6"/>
            <x v="7"/>
          </reference>
        </references>
      </pivotArea>
    </format>
    <format dxfId="19856">
      <pivotArea dataOnly="0" labelOnly="1" outline="0" fieldPosition="0">
        <references count="1">
          <reference field="4294967294" count="6">
            <x v="2"/>
            <x v="3"/>
            <x v="4"/>
            <x v="5"/>
            <x v="6"/>
            <x v="7"/>
          </reference>
        </references>
      </pivotArea>
    </format>
    <format dxfId="19855">
      <pivotArea outline="0" collapsedLevelsAreSubtotals="1" fieldPosition="0">
        <references count="1">
          <reference field="4294967294" count="6" selected="0">
            <x v="2"/>
            <x v="3"/>
            <x v="4"/>
            <x v="5"/>
            <x v="6"/>
            <x v="7"/>
          </reference>
        </references>
      </pivotArea>
    </format>
    <format dxfId="19854">
      <pivotArea dataOnly="0" labelOnly="1" outline="0" fieldPosition="0">
        <references count="1">
          <reference field="4294967294" count="6">
            <x v="2"/>
            <x v="3"/>
            <x v="4"/>
            <x v="5"/>
            <x v="6"/>
            <x v="7"/>
          </reference>
        </references>
      </pivotArea>
    </format>
    <format dxfId="19853">
      <pivotArea type="all" dataOnly="0" outline="0" fieldPosition="0"/>
    </format>
    <format dxfId="19852">
      <pivotArea outline="0" collapsedLevelsAreSubtotals="1" fieldPosition="0"/>
    </format>
    <format dxfId="19851">
      <pivotArea dataOnly="0" labelOnly="1" grandRow="1" outline="0" fieldPosition="0"/>
    </format>
    <format dxfId="1985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9849">
      <pivotArea field="12" type="button" dataOnly="0" labelOnly="1" outline="0" axis="axisPage" fieldPosition="1"/>
    </format>
    <format dxfId="1984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9847">
      <pivotArea field="12" type="button" dataOnly="0" labelOnly="1" outline="0" axis="axisPage" fieldPosition="1"/>
    </format>
    <format dxfId="1984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9845">
      <pivotArea grandRow="1" outline="0" collapsedLevelsAreSubtotals="1" fieldPosition="0"/>
    </format>
    <format dxfId="19844">
      <pivotArea grandRow="1" outline="0" collapsedLevelsAreSubtotals="1" fieldPosition="0"/>
    </format>
    <format dxfId="19843">
      <pivotArea outline="0" fieldPosition="0">
        <references count="1">
          <reference field="4294967294" count="20" selected="0">
            <x v="5"/>
            <x v="6"/>
            <x v="7"/>
            <x v="8"/>
            <x v="9"/>
            <x v="10"/>
            <x v="11"/>
            <x v="12"/>
            <x v="14"/>
            <x v="15"/>
            <x v="16"/>
            <x v="17"/>
            <x v="18"/>
            <x v="19"/>
            <x v="20"/>
            <x v="21"/>
            <x v="22"/>
            <x v="23"/>
            <x v="25"/>
            <x v="26"/>
          </reference>
        </references>
      </pivotArea>
    </format>
    <format dxfId="19842">
      <pivotArea dataOnly="0" labelOnly="1" outline="0" fieldPosition="0">
        <references count="1">
          <reference field="4294967294" count="20">
            <x v="5"/>
            <x v="6"/>
            <x v="7"/>
            <x v="8"/>
            <x v="9"/>
            <x v="10"/>
            <x v="11"/>
            <x v="12"/>
            <x v="14"/>
            <x v="15"/>
            <x v="16"/>
            <x v="17"/>
            <x v="18"/>
            <x v="19"/>
            <x v="20"/>
            <x v="21"/>
            <x v="22"/>
            <x v="23"/>
            <x v="25"/>
            <x v="26"/>
          </reference>
        </references>
      </pivotArea>
    </format>
    <format dxfId="19841">
      <pivotArea dataOnly="0" labelOnly="1" outline="0" fieldPosition="0">
        <references count="1">
          <reference field="4294967294" count="1">
            <x v="1"/>
          </reference>
        </references>
      </pivotArea>
    </format>
    <format dxfId="1984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9839">
      <pivotArea type="all" dataOnly="0" outline="0" fieldPosition="0"/>
    </format>
    <format dxfId="19838">
      <pivotArea grandRow="1" outline="0" collapsedLevelsAreSubtotals="1" fieldPosition="0"/>
    </format>
    <format dxfId="1983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9836">
      <pivotArea type="all" dataOnly="0" outline="0" fieldPosition="0"/>
    </format>
    <format dxfId="1983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983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983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9832">
      <pivotArea dataOnly="0" labelOnly="1" outline="0" fieldPosition="0">
        <references count="1">
          <reference field="4294967294" count="1">
            <x v="14"/>
          </reference>
        </references>
      </pivotArea>
    </format>
    <format dxfId="19831">
      <pivotArea outline="0" fieldPosition="0">
        <references count="1">
          <reference field="4294967294" count="15" selected="0">
            <x v="0"/>
            <x v="1"/>
            <x v="2"/>
            <x v="3"/>
            <x v="4"/>
            <x v="5"/>
            <x v="6"/>
            <x v="7"/>
            <x v="8"/>
            <x v="9"/>
            <x v="10"/>
            <x v="11"/>
            <x v="12"/>
            <x v="13"/>
            <x v="14"/>
          </reference>
        </references>
      </pivotArea>
    </format>
    <format dxfId="19830">
      <pivotArea dataOnly="0" labelOnly="1" grandRow="1" outline="0" fieldPosition="0"/>
    </format>
    <format dxfId="1982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828">
      <pivotArea outline="0" fieldPosition="0">
        <references count="1">
          <reference field="4294967294" count="1" selected="0">
            <x v="17"/>
          </reference>
        </references>
      </pivotArea>
    </format>
    <format dxfId="19827">
      <pivotArea outline="0" fieldPosition="0">
        <references count="1">
          <reference field="4294967294" count="1" selected="0">
            <x v="17"/>
          </reference>
        </references>
      </pivotArea>
    </format>
    <format dxfId="1982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8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824">
      <pivotArea dataOnly="0" labelOnly="1" grandRow="1" outline="0" fieldPosition="0"/>
    </format>
    <format dxfId="198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82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8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820">
      <pivotArea grandRow="1" outline="0" collapsedLevelsAreSubtotals="1" fieldPosition="0"/>
    </format>
    <format dxfId="19819">
      <pivotArea dataOnly="0" labelOnly="1" grandRow="1" outline="0" fieldPosition="0"/>
    </format>
    <format dxfId="19818">
      <pivotArea outline="0" fieldPosition="0">
        <references count="1">
          <reference field="4294967294" count="1" selected="0">
            <x v="13"/>
          </reference>
        </references>
      </pivotArea>
    </format>
    <format dxfId="19817">
      <pivotArea dataOnly="0" labelOnly="1" outline="0" fieldPosition="0">
        <references count="1">
          <reference field="4294967294" count="1">
            <x v="13"/>
          </reference>
        </references>
      </pivotArea>
    </format>
    <format dxfId="19816">
      <pivotArea dataOnly="0" outline="0" fieldPosition="0">
        <references count="1">
          <reference field="4294967294" count="1">
            <x v="13"/>
          </reference>
        </references>
      </pivotArea>
    </format>
    <format dxfId="19815">
      <pivotArea grandRow="1" outline="0" collapsedLevelsAreSubtotals="1" fieldPosition="0"/>
    </format>
    <format dxfId="19814">
      <pivotArea dataOnly="0" labelOnly="1" grandRow="1" outline="0" fieldPosition="0"/>
    </format>
    <format dxfId="19813">
      <pivotArea dataOnly="0" outline="0" fieldPosition="0">
        <references count="1">
          <reference field="4294967294" count="1">
            <x v="3"/>
          </reference>
        </references>
      </pivotArea>
    </format>
    <format dxfId="19812">
      <pivotArea outline="0" fieldPosition="0">
        <references count="1">
          <reference field="4294967294" count="1" selected="0">
            <x v="3"/>
          </reference>
        </references>
      </pivotArea>
    </format>
    <format dxfId="19811">
      <pivotArea dataOnly="0" labelOnly="1" outline="0" fieldPosition="0">
        <references count="1">
          <reference field="4294967294" count="1">
            <x v="3"/>
          </reference>
        </references>
      </pivotArea>
    </format>
    <format dxfId="19810">
      <pivotArea outline="0" fieldPosition="0">
        <references count="1">
          <reference field="4294967294" count="1" selected="0">
            <x v="4"/>
          </reference>
        </references>
      </pivotArea>
    </format>
    <format dxfId="19809">
      <pivotArea dataOnly="0" labelOnly="1" outline="0" fieldPosition="0">
        <references count="1">
          <reference field="4294967294" count="1">
            <x v="4"/>
          </reference>
        </references>
      </pivotArea>
    </format>
    <format dxfId="19808">
      <pivotArea outline="0" fieldPosition="0">
        <references count="1">
          <reference field="4294967294" count="1" selected="0">
            <x v="4"/>
          </reference>
        </references>
      </pivotArea>
    </format>
    <format dxfId="19807">
      <pivotArea dataOnly="0" labelOnly="1" outline="0" fieldPosition="0">
        <references count="1">
          <reference field="4294967294" count="1">
            <x v="4"/>
          </reference>
        </references>
      </pivotArea>
    </format>
    <format dxfId="19806">
      <pivotArea outline="0" fieldPosition="0">
        <references count="1">
          <reference field="4294967294" count="1" selected="0">
            <x v="18"/>
          </reference>
        </references>
      </pivotArea>
    </format>
    <format dxfId="19805">
      <pivotArea dataOnly="0" labelOnly="1" outline="0" fieldPosition="0">
        <references count="1">
          <reference field="4294967294" count="1">
            <x v="18"/>
          </reference>
        </references>
      </pivotArea>
    </format>
    <format dxfId="19804">
      <pivotArea outline="0" fieldPosition="0">
        <references count="1">
          <reference field="4294967294" count="1" selected="0">
            <x v="18"/>
          </reference>
        </references>
      </pivotArea>
    </format>
    <format dxfId="19803">
      <pivotArea dataOnly="0" labelOnly="1" outline="0" fieldPosition="0">
        <references count="1">
          <reference field="4294967294" count="1">
            <x v="18"/>
          </reference>
        </references>
      </pivotArea>
    </format>
    <format dxfId="19802">
      <pivotArea outline="0" fieldPosition="0">
        <references count="1">
          <reference field="4294967294" count="1" selected="0">
            <x v="16"/>
          </reference>
        </references>
      </pivotArea>
    </format>
    <format dxfId="19801">
      <pivotArea outline="0" fieldPosition="0">
        <references count="1">
          <reference field="4294967294" count="3" selected="0">
            <x v="14"/>
            <x v="15"/>
            <x v="16"/>
          </reference>
        </references>
      </pivotArea>
    </format>
    <format dxfId="19800">
      <pivotArea dataOnly="0" labelOnly="1" outline="0" fieldPosition="0">
        <references count="1">
          <reference field="4294967294" count="1">
            <x v="4"/>
          </reference>
        </references>
      </pivotArea>
    </format>
    <format dxfId="19799">
      <pivotArea dataOnly="0" labelOnly="1" outline="0" fieldPosition="0">
        <references count="1">
          <reference field="4294967294" count="1">
            <x v="4"/>
          </reference>
        </references>
      </pivotArea>
    </format>
    <format dxfId="19798">
      <pivotArea grandRow="1" outline="0" collapsedLevelsAreSubtotals="1" fieldPosition="0"/>
    </format>
    <format dxfId="19797">
      <pivotArea dataOnly="0" labelOnly="1" grandRow="1" outline="0" fieldPosition="0"/>
    </format>
    <format dxfId="19796">
      <pivotArea dataOnly="0" labelOnly="1" outline="0" fieldPosition="0">
        <references count="1">
          <reference field="4294967294" count="1">
            <x v="6"/>
          </reference>
        </references>
      </pivotArea>
    </format>
    <format dxfId="19795">
      <pivotArea dataOnly="0" labelOnly="1" outline="0" fieldPosition="0">
        <references count="1">
          <reference field="4294967294" count="1">
            <x v="6"/>
          </reference>
        </references>
      </pivotArea>
    </format>
    <format dxfId="19794">
      <pivotArea outline="0" fieldPosition="0">
        <references count="1">
          <reference field="4294967294" count="1" selected="0">
            <x v="8"/>
          </reference>
        </references>
      </pivotArea>
    </format>
    <format dxfId="19793">
      <pivotArea dataOnly="0" labelOnly="1" outline="0" fieldPosition="0">
        <references count="1">
          <reference field="4294967294" count="1">
            <x v="8"/>
          </reference>
        </references>
      </pivotArea>
    </format>
    <format dxfId="19792">
      <pivotArea grandRow="1" outline="0" collapsedLevelsAreSubtotals="1" fieldPosition="0"/>
    </format>
    <format dxfId="19791">
      <pivotArea dataOnly="0" labelOnly="1" grandRow="1" outline="0" fieldPosition="0"/>
    </format>
    <format dxfId="19790">
      <pivotArea grandRow="1" outline="0" collapsedLevelsAreSubtotals="1" fieldPosition="0"/>
    </format>
    <format dxfId="19789">
      <pivotArea dataOnly="0" labelOnly="1" grandRow="1" outline="0" fieldPosition="0"/>
    </format>
    <format dxfId="19788">
      <pivotArea grandRow="1" outline="0" collapsedLevelsAreSubtotals="1" fieldPosition="0"/>
    </format>
    <format dxfId="19787">
      <pivotArea dataOnly="0" labelOnly="1" grandRow="1" outline="0" fieldPosition="0"/>
    </format>
    <format dxfId="19786">
      <pivotArea grandRow="1" outline="0" collapsedLevelsAreSubtotals="1" fieldPosition="0"/>
    </format>
    <format dxfId="19785">
      <pivotArea dataOnly="0" labelOnly="1" grandRow="1" outline="0" fieldPosition="0"/>
    </format>
    <format dxfId="19784">
      <pivotArea outline="0" fieldPosition="0">
        <references count="1">
          <reference field="4294967294" count="1" selected="0">
            <x v="6"/>
          </reference>
        </references>
      </pivotArea>
    </format>
    <format dxfId="19783">
      <pivotArea dataOnly="0" labelOnly="1" outline="0" fieldPosition="0">
        <references count="1">
          <reference field="4294967294" count="1">
            <x v="6"/>
          </reference>
        </references>
      </pivotArea>
    </format>
    <format dxfId="19782">
      <pivotArea outline="0" fieldPosition="0">
        <references count="1">
          <reference field="4294967294" count="1" selected="0">
            <x v="6"/>
          </reference>
        </references>
      </pivotArea>
    </format>
    <format dxfId="19781">
      <pivotArea dataOnly="0" labelOnly="1" outline="0" fieldPosition="0">
        <references count="1">
          <reference field="4294967294" count="1">
            <x v="6"/>
          </reference>
        </references>
      </pivotArea>
    </format>
    <format dxfId="19780">
      <pivotArea outline="0" fieldPosition="0">
        <references count="1">
          <reference field="4294967294" count="1" selected="0">
            <x v="8"/>
          </reference>
        </references>
      </pivotArea>
    </format>
    <format dxfId="19779">
      <pivotArea dataOnly="0" labelOnly="1" outline="0" fieldPosition="0">
        <references count="1">
          <reference field="4294967294" count="1">
            <x v="8"/>
          </reference>
        </references>
      </pivotArea>
    </format>
    <format dxfId="19778">
      <pivotArea outline="0" fieldPosition="0">
        <references count="1">
          <reference field="4294967294" count="1" selected="0">
            <x v="12"/>
          </reference>
        </references>
      </pivotArea>
    </format>
    <format dxfId="19777">
      <pivotArea dataOnly="0" labelOnly="1" outline="0" fieldPosition="0">
        <references count="1">
          <reference field="4294967294" count="1">
            <x v="12"/>
          </reference>
        </references>
      </pivotArea>
    </format>
    <format dxfId="19776">
      <pivotArea outline="0" fieldPosition="0">
        <references count="1">
          <reference field="4294967294" count="1" selected="0">
            <x v="12"/>
          </reference>
        </references>
      </pivotArea>
    </format>
    <format dxfId="19775">
      <pivotArea dataOnly="0" labelOnly="1" outline="0" fieldPosition="0">
        <references count="1">
          <reference field="4294967294" count="1">
            <x v="12"/>
          </reference>
        </references>
      </pivotArea>
    </format>
    <format dxfId="19774">
      <pivotArea dataOnly="0" labelOnly="1" grandRow="1" outline="0" fieldPosition="0"/>
    </format>
    <format dxfId="197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772">
      <pivotArea dataOnly="0" labelOnly="1" grandRow="1" outline="0" fieldPosition="0"/>
    </format>
    <format dxfId="197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770">
      <pivotArea dataOnly="0" labelOnly="1" grandRow="1" outline="0" fieldPosition="0"/>
    </format>
    <format dxfId="197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7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7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766">
      <pivotArea dataOnly="0" labelOnly="1" grandRow="1" outline="0" fieldPosition="0"/>
    </format>
    <format dxfId="197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764">
      <pivotArea dataOnly="0" labelOnly="1" grandRow="1" outline="0" fieldPosition="0"/>
    </format>
    <format dxfId="1976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762">
      <pivotArea dataOnly="0" labelOnly="1" grandRow="1" outline="0" fieldPosition="0"/>
    </format>
    <format dxfId="1976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760">
      <pivotArea dataOnly="0" labelOnly="1" grandRow="1" outline="0" fieldPosition="0"/>
    </format>
    <format dxfId="197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55">
      <pivotArea dataOnly="0" labelOnly="1" outline="0" fieldPosition="0">
        <references count="1">
          <reference field="4294967294" count="1">
            <x v="24"/>
          </reference>
        </references>
      </pivotArea>
    </format>
    <format dxfId="19754">
      <pivotArea dataOnly="0" labelOnly="1" grandRow="1" outline="0" fieldPosition="0"/>
    </format>
    <format dxfId="197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52">
      <pivotArea dataOnly="0" labelOnly="1" grandRow="1" outline="0" fieldPosition="0"/>
    </format>
    <format dxfId="197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50">
      <pivotArea dataOnly="0" labelOnly="1" outline="0" fieldPosition="0">
        <references count="1">
          <reference field="4294967294" count="1">
            <x v="0"/>
          </reference>
        </references>
      </pivotArea>
    </format>
    <format dxfId="19749">
      <pivotArea dataOnly="0" labelOnly="1" outline="0" fieldPosition="0">
        <references count="1">
          <reference field="4294967294" count="1">
            <x v="0"/>
          </reference>
        </references>
      </pivotArea>
    </format>
    <format dxfId="197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47">
      <pivotArea grandRow="1" outline="0" collapsedLevelsAreSubtotals="1" fieldPosition="0"/>
    </format>
    <format dxfId="19746">
      <pivotArea dataOnly="0" labelOnly="1" grandRow="1" outline="0" fieldPosition="0"/>
    </format>
    <format dxfId="19745">
      <pivotArea type="origin" dataOnly="0" labelOnly="1" outline="0" fieldPosition="0"/>
    </format>
    <format dxfId="19744">
      <pivotArea field="-2" type="button" dataOnly="0" labelOnly="1" outline="0" axis="axisCol" fieldPosition="0"/>
    </format>
    <format dxfId="19743">
      <pivotArea type="topRight" dataOnly="0" labelOnly="1" outline="0" fieldPosition="0"/>
    </format>
    <format dxfId="19742">
      <pivotArea grandRow="1" outline="0" collapsedLevelsAreSubtotals="1" fieldPosition="0"/>
    </format>
    <format dxfId="19741">
      <pivotArea grandRow="1" outline="0" collapsedLevelsAreSubtotals="1" fieldPosition="0"/>
    </format>
    <format dxfId="19740">
      <pivotArea field="15" type="button" dataOnly="0" labelOnly="1" outline="0" axis="axisRow" fieldPosition="0"/>
    </format>
    <format dxfId="197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38">
      <pivotArea field="15" type="button" dataOnly="0" labelOnly="1" outline="0" axis="axisRow" fieldPosition="0"/>
    </format>
    <format dxfId="197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36">
      <pivotArea field="15" type="button" dataOnly="0" labelOnly="1" outline="0" axis="axisRow" fieldPosition="0"/>
    </format>
    <format dxfId="197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34">
      <pivotArea field="15" type="button" dataOnly="0" labelOnly="1" outline="0" axis="axisRow" fieldPosition="0"/>
    </format>
    <format dxfId="197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32">
      <pivotArea field="15" type="button" dataOnly="0" labelOnly="1" outline="0" axis="axisRow" fieldPosition="0"/>
    </format>
    <format dxfId="1973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30">
      <pivotArea grandRow="1" outline="0" collapsedLevelsAreSubtotals="1" fieldPosition="0"/>
    </format>
    <format dxfId="19729">
      <pivotArea field="15" type="button" dataOnly="0" labelOnly="1" outline="0" axis="axisRow" fieldPosition="0"/>
    </format>
    <format dxfId="197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27">
      <pivotArea field="15" type="button" dataOnly="0" labelOnly="1" outline="0" axis="axisRow" fieldPosition="0"/>
    </format>
    <format dxfId="1972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25">
      <pivotArea outline="0" fieldPosition="0">
        <references count="1">
          <reference field="4294967294" count="3" selected="0">
            <x v="0"/>
            <x v="1"/>
            <x v="2"/>
          </reference>
        </references>
      </pivotArea>
    </format>
    <format dxfId="19724">
      <pivotArea outline="0" collapsedLevelsAreSubtotals="1" fieldPosition="0"/>
    </format>
    <format dxfId="19723">
      <pivotArea field="15" type="button" dataOnly="0" labelOnly="1" outline="0" axis="axisRow" fieldPosition="0"/>
    </format>
    <format dxfId="19722">
      <pivotArea dataOnly="0" labelOnly="1" outline="0" fieldPosition="0">
        <references count="1">
          <reference field="15" count="0"/>
        </references>
      </pivotArea>
    </format>
    <format dxfId="19721">
      <pivotArea dataOnly="0" labelOnly="1" grandRow="1" outline="0" fieldPosition="0"/>
    </format>
    <format dxfId="1972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71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19873">
      <pivotArea field="148" type="button" dataOnly="0" labelOnly="1" outline="0" axis="axisCol" fieldPosition="0"/>
    </format>
    <format dxfId="19872">
      <pivotArea field="148" type="button" dataOnly="0" labelOnly="1" outline="0" axis="axisCol" fieldPosition="0"/>
    </format>
    <format dxfId="19871">
      <pivotArea field="148" type="button" dataOnly="0" labelOnly="1" outline="0" axis="axisCol" fieldPosition="0"/>
    </format>
    <format dxfId="19870">
      <pivotArea field="148" type="button" dataOnly="0" labelOnly="1" outline="0" axis="axisCol" fieldPosition="0"/>
    </format>
    <format dxfId="19869">
      <pivotArea field="148" type="button" dataOnly="0" labelOnly="1" outline="0" axis="axisCol" fieldPosition="0"/>
    </format>
    <format dxfId="19868">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8"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19879">
      <pivotArea field="148" type="button" dataOnly="0" labelOnly="1" outline="0" axis="axisCol" fieldPosition="0"/>
    </format>
    <format dxfId="19878">
      <pivotArea field="148" type="button" dataOnly="0" labelOnly="1" outline="0" axis="axisCol" fieldPosition="0"/>
    </format>
    <format dxfId="19877">
      <pivotArea field="148" type="button" dataOnly="0" labelOnly="1" outline="0" axis="axisCol" fieldPosition="0"/>
    </format>
    <format dxfId="19876">
      <pivotArea field="148" type="button" dataOnly="0" labelOnly="1" outline="0" axis="axisCol" fieldPosition="0"/>
    </format>
    <format dxfId="19875">
      <pivotArea field="148" type="button" dataOnly="0" labelOnly="1" outline="0" axis="axisCol" fieldPosition="0"/>
    </format>
    <format dxfId="19874">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8"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19909">
      <pivotArea outline="0" collapsedLevelsAreSubtotals="1" fieldPosition="0"/>
    </format>
    <format dxfId="19908">
      <pivotArea field="147" type="button" dataOnly="0" labelOnly="1" outline="0" axis="axisCol" fieldPosition="0"/>
    </format>
    <format dxfId="19907">
      <pivotArea type="topRight" dataOnly="0" labelOnly="1" outline="0" fieldPosition="0"/>
    </format>
    <format dxfId="19906">
      <pivotArea dataOnly="0" labelOnly="1" grandCol="1" outline="0" fieldPosition="0"/>
    </format>
    <format dxfId="19905">
      <pivotArea outline="0" collapsedLevelsAreSubtotals="1" fieldPosition="0"/>
    </format>
    <format dxfId="19904">
      <pivotArea field="147" type="button" dataOnly="0" labelOnly="1" outline="0" axis="axisCol" fieldPosition="0"/>
    </format>
    <format dxfId="19903">
      <pivotArea type="topRight" dataOnly="0" labelOnly="1" outline="0" fieldPosition="0"/>
    </format>
    <format dxfId="19902">
      <pivotArea dataOnly="0" labelOnly="1" grandCol="1" outline="0" fieldPosition="0"/>
    </format>
    <format dxfId="19901">
      <pivotArea type="all" dataOnly="0" outline="0" fieldPosition="0"/>
    </format>
    <format dxfId="19900">
      <pivotArea outline="0" collapsedLevelsAreSubtotals="1" fieldPosition="0"/>
    </format>
    <format dxfId="19899">
      <pivotArea dataOnly="0" labelOnly="1" grandRow="1" outline="0" fieldPosition="0"/>
    </format>
    <format dxfId="19898">
      <pivotArea dataOnly="0" labelOnly="1" grandCol="1" outline="0" fieldPosition="0"/>
    </format>
    <format dxfId="19897">
      <pivotArea grandRow="1" outline="0" collapsedLevelsAreSubtotals="1" fieldPosition="0"/>
    </format>
    <format dxfId="19896">
      <pivotArea outline="0" collapsedLevelsAreSubtotals="1" fieldPosition="0"/>
    </format>
    <format dxfId="19895">
      <pivotArea dataOnly="0" labelOnly="1" grandRow="1" outline="0" fieldPosition="0"/>
    </format>
    <format dxfId="19894">
      <pivotArea dataOnly="0" labelOnly="1" fieldPosition="0">
        <references count="1">
          <reference field="147" count="0"/>
        </references>
      </pivotArea>
    </format>
    <format dxfId="19893">
      <pivotArea dataOnly="0" labelOnly="1" grandCol="1" outline="0" fieldPosition="0"/>
    </format>
    <format dxfId="19892">
      <pivotArea outline="0" collapsedLevelsAreSubtotals="1" fieldPosition="0"/>
    </format>
    <format dxfId="19891">
      <pivotArea dataOnly="0" labelOnly="1" grandRow="1" outline="0" fieldPosition="0"/>
    </format>
    <format dxfId="19890">
      <pivotArea type="all" dataOnly="0" outline="0" fieldPosition="0"/>
    </format>
    <format dxfId="19889">
      <pivotArea dataOnly="0" labelOnly="1" fieldPosition="0">
        <references count="1">
          <reference field="147" count="0"/>
        </references>
      </pivotArea>
    </format>
    <format dxfId="19888">
      <pivotArea dataOnly="0" labelOnly="1" grandCol="1" outline="0" fieldPosition="0"/>
    </format>
    <format dxfId="19887">
      <pivotArea outline="0" collapsedLevelsAreSubtotals="1" fieldPosition="0"/>
    </format>
    <format dxfId="19886">
      <pivotArea dataOnly="0" labelOnly="1" grandRow="1" outline="0" fieldPosition="0"/>
    </format>
    <format dxfId="19885">
      <pivotArea dataOnly="0" labelOnly="1" fieldPosition="0">
        <references count="1">
          <reference field="147" count="0"/>
        </references>
      </pivotArea>
    </format>
    <format dxfId="19884">
      <pivotArea dataOnly="0" labelOnly="1" grandCol="1" outline="0" fieldPosition="0"/>
    </format>
    <format dxfId="19883">
      <pivotArea outline="0" collapsedLevelsAreSubtotals="1" fieldPosition="0"/>
    </format>
    <format dxfId="19882">
      <pivotArea dataOnly="0" labelOnly="1" grandRow="1" outline="0" fieldPosition="0"/>
    </format>
    <format dxfId="19881">
      <pivotArea dataOnly="0" labelOnly="1" fieldPosition="0">
        <references count="1">
          <reference field="147" count="0"/>
        </references>
      </pivotArea>
    </format>
    <format dxfId="1988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8"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0058">
      <pivotArea type="all" dataOnly="0" outline="0" fieldPosition="0"/>
    </format>
    <format dxfId="20057">
      <pivotArea outline="0" collapsedLevelsAreSubtotals="1" fieldPosition="0"/>
    </format>
    <format dxfId="20056">
      <pivotArea field="-2" type="button" dataOnly="0" labelOnly="1" outline="0" axis="axisCol" fieldPosition="0"/>
    </format>
    <format dxfId="20055">
      <pivotArea type="topRight" dataOnly="0" labelOnly="1" outline="0" fieldPosition="0"/>
    </format>
    <format dxfId="20054">
      <pivotArea type="origin" dataOnly="0" labelOnly="1" outline="0" fieldPosition="0"/>
    </format>
    <format dxfId="20053">
      <pivotArea dataOnly="0" labelOnly="1" grandRow="1" outline="0" fieldPosition="0"/>
    </format>
    <format dxfId="20052">
      <pivotArea type="origin" dataOnly="0" labelOnly="1" outline="0" fieldPosition="0"/>
    </format>
    <format dxfId="20051">
      <pivotArea dataOnly="0" labelOnly="1" grandRow="1" outline="0" fieldPosition="0"/>
    </format>
    <format dxfId="2005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04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048">
      <pivotArea outline="0" collapsedLevelsAreSubtotals="1" fieldPosition="0">
        <references count="1">
          <reference field="4294967294" count="6" selected="0">
            <x v="2"/>
            <x v="3"/>
            <x v="4"/>
            <x v="5"/>
            <x v="6"/>
            <x v="7"/>
          </reference>
        </references>
      </pivotArea>
    </format>
    <format dxfId="20047">
      <pivotArea dataOnly="0" labelOnly="1" outline="0" fieldPosition="0">
        <references count="1">
          <reference field="4294967294" count="6">
            <x v="2"/>
            <x v="3"/>
            <x v="4"/>
            <x v="5"/>
            <x v="6"/>
            <x v="7"/>
          </reference>
        </references>
      </pivotArea>
    </format>
    <format dxfId="20046">
      <pivotArea outline="0" collapsedLevelsAreSubtotals="1" fieldPosition="0">
        <references count="1">
          <reference field="4294967294" count="6" selected="0">
            <x v="2"/>
            <x v="3"/>
            <x v="4"/>
            <x v="5"/>
            <x v="6"/>
            <x v="7"/>
          </reference>
        </references>
      </pivotArea>
    </format>
    <format dxfId="20045">
      <pivotArea dataOnly="0" labelOnly="1" outline="0" fieldPosition="0">
        <references count="1">
          <reference field="4294967294" count="6">
            <x v="2"/>
            <x v="3"/>
            <x v="4"/>
            <x v="5"/>
            <x v="6"/>
            <x v="7"/>
          </reference>
        </references>
      </pivotArea>
    </format>
    <format dxfId="20044">
      <pivotArea type="all" dataOnly="0" outline="0" fieldPosition="0"/>
    </format>
    <format dxfId="20043">
      <pivotArea outline="0" collapsedLevelsAreSubtotals="1" fieldPosition="0"/>
    </format>
    <format dxfId="20042">
      <pivotArea dataOnly="0" labelOnly="1" grandRow="1" outline="0" fieldPosition="0"/>
    </format>
    <format dxfId="2004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040">
      <pivotArea field="12" type="button" dataOnly="0" labelOnly="1" outline="0"/>
    </format>
    <format dxfId="2003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038">
      <pivotArea field="12" type="button" dataOnly="0" labelOnly="1" outline="0"/>
    </format>
    <format dxfId="2003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036">
      <pivotArea grandRow="1" outline="0" collapsedLevelsAreSubtotals="1" fieldPosition="0"/>
    </format>
    <format dxfId="20035">
      <pivotArea grandRow="1" outline="0" collapsedLevelsAreSubtotals="1" fieldPosition="0"/>
    </format>
    <format dxfId="20034">
      <pivotArea outline="0" fieldPosition="0">
        <references count="1">
          <reference field="4294967294" count="20" selected="0">
            <x v="5"/>
            <x v="6"/>
            <x v="7"/>
            <x v="8"/>
            <x v="9"/>
            <x v="10"/>
            <x v="11"/>
            <x v="12"/>
            <x v="14"/>
            <x v="15"/>
            <x v="16"/>
            <x v="17"/>
            <x v="18"/>
            <x v="19"/>
            <x v="20"/>
            <x v="21"/>
            <x v="22"/>
            <x v="23"/>
            <x v="25"/>
            <x v="26"/>
          </reference>
        </references>
      </pivotArea>
    </format>
    <format dxfId="20033">
      <pivotArea dataOnly="0" labelOnly="1" outline="0" fieldPosition="0">
        <references count="1">
          <reference field="4294967294" count="20">
            <x v="5"/>
            <x v="6"/>
            <x v="7"/>
            <x v="8"/>
            <x v="9"/>
            <x v="10"/>
            <x v="11"/>
            <x v="12"/>
            <x v="14"/>
            <x v="15"/>
            <x v="16"/>
            <x v="17"/>
            <x v="18"/>
            <x v="19"/>
            <x v="20"/>
            <x v="21"/>
            <x v="22"/>
            <x v="23"/>
            <x v="25"/>
            <x v="26"/>
          </reference>
        </references>
      </pivotArea>
    </format>
    <format dxfId="20032">
      <pivotArea dataOnly="0" labelOnly="1" outline="0" fieldPosition="0">
        <references count="1">
          <reference field="4294967294" count="1">
            <x v="1"/>
          </reference>
        </references>
      </pivotArea>
    </format>
    <format dxfId="2003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0030">
      <pivotArea type="all" dataOnly="0" outline="0" fieldPosition="0"/>
    </format>
    <format dxfId="20029">
      <pivotArea grandRow="1" outline="0" collapsedLevelsAreSubtotals="1" fieldPosition="0"/>
    </format>
    <format dxfId="2002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0027">
      <pivotArea type="all" dataOnly="0" outline="0" fieldPosition="0"/>
    </format>
    <format dxfId="2002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002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002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0023">
      <pivotArea dataOnly="0" labelOnly="1" outline="0" fieldPosition="0">
        <references count="1">
          <reference field="4294967294" count="1">
            <x v="14"/>
          </reference>
        </references>
      </pivotArea>
    </format>
    <format dxfId="20022">
      <pivotArea outline="0" fieldPosition="0">
        <references count="1">
          <reference field="4294967294" count="15" selected="0">
            <x v="0"/>
            <x v="1"/>
            <x v="2"/>
            <x v="3"/>
            <x v="4"/>
            <x v="5"/>
            <x v="6"/>
            <x v="7"/>
            <x v="8"/>
            <x v="9"/>
            <x v="10"/>
            <x v="11"/>
            <x v="12"/>
            <x v="13"/>
            <x v="14"/>
          </reference>
        </references>
      </pivotArea>
    </format>
    <format dxfId="20021">
      <pivotArea dataOnly="0" labelOnly="1" grandRow="1" outline="0" fieldPosition="0"/>
    </format>
    <format dxfId="200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19">
      <pivotArea outline="0" fieldPosition="0">
        <references count="1">
          <reference field="4294967294" count="1" selected="0">
            <x v="17"/>
          </reference>
        </references>
      </pivotArea>
    </format>
    <format dxfId="20018">
      <pivotArea outline="0" fieldPosition="0">
        <references count="1">
          <reference field="4294967294" count="1" selected="0">
            <x v="17"/>
          </reference>
        </references>
      </pivotArea>
    </format>
    <format dxfId="200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15">
      <pivotArea dataOnly="0" labelOnly="1" grandRow="1" outline="0" fieldPosition="0"/>
    </format>
    <format dxfId="200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11">
      <pivotArea grandRow="1" outline="0" collapsedLevelsAreSubtotals="1" fieldPosition="0"/>
    </format>
    <format dxfId="20010">
      <pivotArea dataOnly="0" labelOnly="1" grandRow="1" outline="0" fieldPosition="0"/>
    </format>
    <format dxfId="20009">
      <pivotArea outline="0" fieldPosition="0">
        <references count="1">
          <reference field="4294967294" count="1" selected="0">
            <x v="13"/>
          </reference>
        </references>
      </pivotArea>
    </format>
    <format dxfId="20008">
      <pivotArea dataOnly="0" labelOnly="1" outline="0" fieldPosition="0">
        <references count="1">
          <reference field="4294967294" count="1">
            <x v="13"/>
          </reference>
        </references>
      </pivotArea>
    </format>
    <format dxfId="20007">
      <pivotArea dataOnly="0" outline="0" fieldPosition="0">
        <references count="1">
          <reference field="4294967294" count="1">
            <x v="13"/>
          </reference>
        </references>
      </pivotArea>
    </format>
    <format dxfId="20006">
      <pivotArea grandRow="1" outline="0" collapsedLevelsAreSubtotals="1" fieldPosition="0"/>
    </format>
    <format dxfId="20005">
      <pivotArea dataOnly="0" labelOnly="1" grandRow="1" outline="0" fieldPosition="0"/>
    </format>
    <format dxfId="20004">
      <pivotArea dataOnly="0" outline="0" fieldPosition="0">
        <references count="1">
          <reference field="4294967294" count="1">
            <x v="3"/>
          </reference>
        </references>
      </pivotArea>
    </format>
    <format dxfId="20003">
      <pivotArea outline="0" fieldPosition="0">
        <references count="1">
          <reference field="4294967294" count="1" selected="0">
            <x v="3"/>
          </reference>
        </references>
      </pivotArea>
    </format>
    <format dxfId="20002">
      <pivotArea dataOnly="0" labelOnly="1" outline="0" fieldPosition="0">
        <references count="1">
          <reference field="4294967294" count="1">
            <x v="3"/>
          </reference>
        </references>
      </pivotArea>
    </format>
    <format dxfId="20001">
      <pivotArea outline="0" fieldPosition="0">
        <references count="1">
          <reference field="4294967294" count="1" selected="0">
            <x v="4"/>
          </reference>
        </references>
      </pivotArea>
    </format>
    <format dxfId="20000">
      <pivotArea dataOnly="0" labelOnly="1" outline="0" fieldPosition="0">
        <references count="1">
          <reference field="4294967294" count="1">
            <x v="4"/>
          </reference>
        </references>
      </pivotArea>
    </format>
    <format dxfId="19999">
      <pivotArea outline="0" fieldPosition="0">
        <references count="1">
          <reference field="4294967294" count="1" selected="0">
            <x v="4"/>
          </reference>
        </references>
      </pivotArea>
    </format>
    <format dxfId="19998">
      <pivotArea dataOnly="0" labelOnly="1" outline="0" fieldPosition="0">
        <references count="1">
          <reference field="4294967294" count="1">
            <x v="4"/>
          </reference>
        </references>
      </pivotArea>
    </format>
    <format dxfId="19997">
      <pivotArea outline="0" fieldPosition="0">
        <references count="1">
          <reference field="4294967294" count="1" selected="0">
            <x v="18"/>
          </reference>
        </references>
      </pivotArea>
    </format>
    <format dxfId="19996">
      <pivotArea dataOnly="0" labelOnly="1" outline="0" fieldPosition="0">
        <references count="1">
          <reference field="4294967294" count="1">
            <x v="18"/>
          </reference>
        </references>
      </pivotArea>
    </format>
    <format dxfId="19995">
      <pivotArea outline="0" fieldPosition="0">
        <references count="1">
          <reference field="4294967294" count="1" selected="0">
            <x v="18"/>
          </reference>
        </references>
      </pivotArea>
    </format>
    <format dxfId="19994">
      <pivotArea dataOnly="0" labelOnly="1" outline="0" fieldPosition="0">
        <references count="1">
          <reference field="4294967294" count="1">
            <x v="18"/>
          </reference>
        </references>
      </pivotArea>
    </format>
    <format dxfId="19993">
      <pivotArea outline="0" fieldPosition="0">
        <references count="1">
          <reference field="4294967294" count="1" selected="0">
            <x v="16"/>
          </reference>
        </references>
      </pivotArea>
    </format>
    <format dxfId="19992">
      <pivotArea outline="0" fieldPosition="0">
        <references count="1">
          <reference field="4294967294" count="3" selected="0">
            <x v="14"/>
            <x v="15"/>
            <x v="16"/>
          </reference>
        </references>
      </pivotArea>
    </format>
    <format dxfId="19991">
      <pivotArea dataOnly="0" labelOnly="1" outline="0" fieldPosition="0">
        <references count="1">
          <reference field="4294967294" count="1">
            <x v="4"/>
          </reference>
        </references>
      </pivotArea>
    </format>
    <format dxfId="19990">
      <pivotArea dataOnly="0" labelOnly="1" outline="0" fieldPosition="0">
        <references count="1">
          <reference field="4294967294" count="1">
            <x v="4"/>
          </reference>
        </references>
      </pivotArea>
    </format>
    <format dxfId="19989">
      <pivotArea grandRow="1" outline="0" collapsedLevelsAreSubtotals="1" fieldPosition="0"/>
    </format>
    <format dxfId="19988">
      <pivotArea dataOnly="0" labelOnly="1" grandRow="1" outline="0" fieldPosition="0"/>
    </format>
    <format dxfId="19987">
      <pivotArea dataOnly="0" labelOnly="1" outline="0" fieldPosition="0">
        <references count="1">
          <reference field="4294967294" count="1">
            <x v="6"/>
          </reference>
        </references>
      </pivotArea>
    </format>
    <format dxfId="19986">
      <pivotArea dataOnly="0" labelOnly="1" outline="0" fieldPosition="0">
        <references count="1">
          <reference field="4294967294" count="1">
            <x v="6"/>
          </reference>
        </references>
      </pivotArea>
    </format>
    <format dxfId="19985">
      <pivotArea outline="0" fieldPosition="0">
        <references count="1">
          <reference field="4294967294" count="1" selected="0">
            <x v="8"/>
          </reference>
        </references>
      </pivotArea>
    </format>
    <format dxfId="19984">
      <pivotArea dataOnly="0" labelOnly="1" outline="0" fieldPosition="0">
        <references count="1">
          <reference field="4294967294" count="1">
            <x v="8"/>
          </reference>
        </references>
      </pivotArea>
    </format>
    <format dxfId="19983">
      <pivotArea grandRow="1" outline="0" collapsedLevelsAreSubtotals="1" fieldPosition="0"/>
    </format>
    <format dxfId="19982">
      <pivotArea dataOnly="0" labelOnly="1" grandRow="1" outline="0" fieldPosition="0"/>
    </format>
    <format dxfId="19981">
      <pivotArea grandRow="1" outline="0" collapsedLevelsAreSubtotals="1" fieldPosition="0"/>
    </format>
    <format dxfId="19980">
      <pivotArea dataOnly="0" labelOnly="1" grandRow="1" outline="0" fieldPosition="0"/>
    </format>
    <format dxfId="19979">
      <pivotArea grandRow="1" outline="0" collapsedLevelsAreSubtotals="1" fieldPosition="0"/>
    </format>
    <format dxfId="19978">
      <pivotArea dataOnly="0" labelOnly="1" grandRow="1" outline="0" fieldPosition="0"/>
    </format>
    <format dxfId="19977">
      <pivotArea grandRow="1" outline="0" collapsedLevelsAreSubtotals="1" fieldPosition="0"/>
    </format>
    <format dxfId="19976">
      <pivotArea dataOnly="0" labelOnly="1" grandRow="1" outline="0" fieldPosition="0"/>
    </format>
    <format dxfId="19975">
      <pivotArea outline="0" fieldPosition="0">
        <references count="1">
          <reference field="4294967294" count="1" selected="0">
            <x v="6"/>
          </reference>
        </references>
      </pivotArea>
    </format>
    <format dxfId="19974">
      <pivotArea dataOnly="0" labelOnly="1" outline="0" fieldPosition="0">
        <references count="1">
          <reference field="4294967294" count="1">
            <x v="6"/>
          </reference>
        </references>
      </pivotArea>
    </format>
    <format dxfId="19973">
      <pivotArea outline="0" fieldPosition="0">
        <references count="1">
          <reference field="4294967294" count="1" selected="0">
            <x v="6"/>
          </reference>
        </references>
      </pivotArea>
    </format>
    <format dxfId="19972">
      <pivotArea dataOnly="0" labelOnly="1" outline="0" fieldPosition="0">
        <references count="1">
          <reference field="4294967294" count="1">
            <x v="6"/>
          </reference>
        </references>
      </pivotArea>
    </format>
    <format dxfId="19971">
      <pivotArea outline="0" fieldPosition="0">
        <references count="1">
          <reference field="4294967294" count="1" selected="0">
            <x v="8"/>
          </reference>
        </references>
      </pivotArea>
    </format>
    <format dxfId="19970">
      <pivotArea dataOnly="0" labelOnly="1" outline="0" fieldPosition="0">
        <references count="1">
          <reference field="4294967294" count="1">
            <x v="8"/>
          </reference>
        </references>
      </pivotArea>
    </format>
    <format dxfId="19969">
      <pivotArea outline="0" fieldPosition="0">
        <references count="1">
          <reference field="4294967294" count="1" selected="0">
            <x v="12"/>
          </reference>
        </references>
      </pivotArea>
    </format>
    <format dxfId="19968">
      <pivotArea dataOnly="0" labelOnly="1" outline="0" fieldPosition="0">
        <references count="1">
          <reference field="4294967294" count="1">
            <x v="12"/>
          </reference>
        </references>
      </pivotArea>
    </format>
    <format dxfId="19967">
      <pivotArea outline="0" fieldPosition="0">
        <references count="1">
          <reference field="4294967294" count="1" selected="0">
            <x v="12"/>
          </reference>
        </references>
      </pivotArea>
    </format>
    <format dxfId="19966">
      <pivotArea dataOnly="0" labelOnly="1" outline="0" fieldPosition="0">
        <references count="1">
          <reference field="4294967294" count="1">
            <x v="12"/>
          </reference>
        </references>
      </pivotArea>
    </format>
    <format dxfId="19965">
      <pivotArea dataOnly="0" labelOnly="1" grandRow="1" outline="0" fieldPosition="0"/>
    </format>
    <format dxfId="199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63">
      <pivotArea dataOnly="0" labelOnly="1" grandRow="1" outline="0" fieldPosition="0"/>
    </format>
    <format dxfId="1996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61">
      <pivotArea dataOnly="0" labelOnly="1" grandRow="1" outline="0" fieldPosition="0"/>
    </format>
    <format dxfId="1996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5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5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57">
      <pivotArea dataOnly="0" labelOnly="1" grandRow="1" outline="0" fieldPosition="0"/>
    </format>
    <format dxfId="1995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55">
      <pivotArea dataOnly="0" labelOnly="1" grandRow="1" outline="0" fieldPosition="0"/>
    </format>
    <format dxfId="199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53">
      <pivotArea dataOnly="0" labelOnly="1" grandRow="1" outline="0" fieldPosition="0"/>
    </format>
    <format dxfId="199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51">
      <pivotArea dataOnly="0" labelOnly="1" grandRow="1" outline="0" fieldPosition="0"/>
    </format>
    <format dxfId="199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46">
      <pivotArea dataOnly="0" labelOnly="1" outline="0" fieldPosition="0">
        <references count="1">
          <reference field="4294967294" count="1">
            <x v="24"/>
          </reference>
        </references>
      </pivotArea>
    </format>
    <format dxfId="19945">
      <pivotArea dataOnly="0" labelOnly="1" grandRow="1" outline="0" fieldPosition="0"/>
    </format>
    <format dxfId="1994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43">
      <pivotArea dataOnly="0" labelOnly="1" grandRow="1" outline="0" fieldPosition="0"/>
    </format>
    <format dxfId="199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41">
      <pivotArea dataOnly="0" labelOnly="1" outline="0" fieldPosition="0">
        <references count="1">
          <reference field="4294967294" count="1">
            <x v="0"/>
          </reference>
        </references>
      </pivotArea>
    </format>
    <format dxfId="19940">
      <pivotArea dataOnly="0" labelOnly="1" outline="0" fieldPosition="0">
        <references count="1">
          <reference field="4294967294" count="1">
            <x v="0"/>
          </reference>
        </references>
      </pivotArea>
    </format>
    <format dxfId="199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38">
      <pivotArea grandRow="1" outline="0" collapsedLevelsAreSubtotals="1" fieldPosition="0"/>
    </format>
    <format dxfId="19937">
      <pivotArea dataOnly="0" labelOnly="1" grandRow="1" outline="0" fieldPosition="0"/>
    </format>
    <format dxfId="19936">
      <pivotArea type="origin" dataOnly="0" labelOnly="1" outline="0" fieldPosition="0"/>
    </format>
    <format dxfId="19935">
      <pivotArea field="-2" type="button" dataOnly="0" labelOnly="1" outline="0" axis="axisCol" fieldPosition="0"/>
    </format>
    <format dxfId="19934">
      <pivotArea type="topRight" dataOnly="0" labelOnly="1" outline="0" fieldPosition="0"/>
    </format>
    <format dxfId="19933">
      <pivotArea grandRow="1" outline="0" collapsedLevelsAreSubtotals="1" fieldPosition="0"/>
    </format>
    <format dxfId="19932">
      <pivotArea grandRow="1" outline="0" collapsedLevelsAreSubtotals="1" fieldPosition="0"/>
    </format>
    <format dxfId="19931">
      <pivotArea field="15" type="button" dataOnly="0" labelOnly="1" outline="0" axis="axisRow" fieldPosition="0"/>
    </format>
    <format dxfId="199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29">
      <pivotArea field="15" type="button" dataOnly="0" labelOnly="1" outline="0" axis="axisRow" fieldPosition="0"/>
    </format>
    <format dxfId="199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27">
      <pivotArea field="15" type="button" dataOnly="0" labelOnly="1" outline="0" axis="axisRow" fieldPosition="0"/>
    </format>
    <format dxfId="1992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25">
      <pivotArea field="15" type="button" dataOnly="0" labelOnly="1" outline="0" axis="axisRow" fieldPosition="0"/>
    </format>
    <format dxfId="1992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23">
      <pivotArea field="15" type="button" dataOnly="0" labelOnly="1" outline="0" axis="axisRow" fieldPosition="0"/>
    </format>
    <format dxfId="1992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21">
      <pivotArea grandRow="1" outline="0" collapsedLevelsAreSubtotals="1" fieldPosition="0"/>
    </format>
    <format dxfId="19920">
      <pivotArea field="15" type="button" dataOnly="0" labelOnly="1" outline="0" axis="axisRow" fieldPosition="0"/>
    </format>
    <format dxfId="1991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18">
      <pivotArea field="15" type="button" dataOnly="0" labelOnly="1" outline="0" axis="axisRow" fieldPosition="0"/>
    </format>
    <format dxfId="1991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16">
      <pivotArea outline="0" fieldPosition="0">
        <references count="1">
          <reference field="4294967294" count="3" selected="0">
            <x v="0"/>
            <x v="1"/>
            <x v="2"/>
          </reference>
        </references>
      </pivotArea>
    </format>
    <format dxfId="19915">
      <pivotArea outline="0" collapsedLevelsAreSubtotals="1" fieldPosition="0"/>
    </format>
    <format dxfId="19914">
      <pivotArea field="15" type="button" dataOnly="0" labelOnly="1" outline="0" axis="axisRow" fieldPosition="0"/>
    </format>
    <format dxfId="19913">
      <pivotArea dataOnly="0" labelOnly="1" outline="0" fieldPosition="0">
        <references count="1">
          <reference field="15" count="0"/>
        </references>
      </pivotArea>
    </format>
    <format dxfId="19912">
      <pivotArea dataOnly="0" labelOnly="1" grandRow="1" outline="0" fieldPosition="0"/>
    </format>
    <format dxfId="1991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10">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14562">
      <pivotArea outline="0" collapsedLevelsAreSubtotals="1" fieldPosition="0"/>
    </format>
    <format dxfId="14561">
      <pivotArea dataOnly="0" labelOnly="1" grandCol="1" outline="0" fieldPosition="0"/>
    </format>
    <format dxfId="14560">
      <pivotArea outline="0" collapsedLevelsAreSubtotals="1" fieldPosition="0"/>
    </format>
    <format dxfId="14559">
      <pivotArea dataOnly="0" labelOnly="1" grandCol="1" outline="0" fieldPosition="0"/>
    </format>
    <format dxfId="14558">
      <pivotArea dataOnly="0" labelOnly="1" grandRow="1" outline="0" fieldPosition="0"/>
    </format>
    <format dxfId="14557">
      <pivotArea dataOnly="0" labelOnly="1" grandCol="1" outline="0" fieldPosition="0"/>
    </format>
    <format dxfId="14556">
      <pivotArea dataOnly="0" labelOnly="1" grandCol="1" outline="0" fieldPosition="0"/>
    </format>
    <format dxfId="14555">
      <pivotArea dataOnly="0" labelOnly="1" outline="0" fieldPosition="0">
        <references count="1">
          <reference field="12" count="0"/>
        </references>
      </pivotArea>
    </format>
    <format dxfId="14554">
      <pivotArea dataOnly="0" labelOnly="1" grandCol="1" outline="0" fieldPosition="0"/>
    </format>
    <format dxfId="14553">
      <pivotArea dataOnly="0" labelOnly="1" outline="0" fieldPosition="0">
        <references count="1">
          <reference field="12" count="0"/>
        </references>
      </pivotArea>
    </format>
    <format dxfId="14552">
      <pivotArea dataOnly="0" labelOnly="1" grandCol="1" outline="0" fieldPosition="0"/>
    </format>
    <format dxfId="14551">
      <pivotArea grandRow="1" outline="0" collapsedLevelsAreSubtotals="1" fieldPosition="0"/>
    </format>
    <format dxfId="14550">
      <pivotArea dataOnly="0" labelOnly="1" grandRow="1" outline="0" fieldPosition="0"/>
    </format>
    <format dxfId="14549">
      <pivotArea dataOnly="0" labelOnly="1" grandRow="1" outline="0" fieldPosition="0"/>
    </format>
    <format dxfId="14548">
      <pivotArea grandRow="1" outline="0" collapsedLevelsAreSubtotals="1" fieldPosition="0"/>
    </format>
    <format dxfId="14547">
      <pivotArea dataOnly="0" labelOnly="1" grandRow="1" outline="0" fieldPosition="0"/>
    </format>
    <format dxfId="14546">
      <pivotArea grandRow="1" outline="0" collapsedLevelsAreSubtotals="1" fieldPosition="0"/>
    </format>
    <format dxfId="14545">
      <pivotArea dataOnly="0" labelOnly="1" grandRow="1" outline="0" fieldPosition="0"/>
    </format>
    <format dxfId="14544">
      <pivotArea grandRow="1" outline="0" collapsedLevelsAreSubtotals="1" fieldPosition="0"/>
    </format>
    <format dxfId="14543">
      <pivotArea grandRow="1" outline="0" collapsedLevelsAreSubtotals="1" fieldPosition="0"/>
    </format>
    <format dxfId="14542">
      <pivotArea dataOnly="0" labelOnly="1" grandRow="1" outline="0" fieldPosition="0"/>
    </format>
    <format dxfId="14541">
      <pivotArea dataOnly="0" labelOnly="1" grandRow="1" outline="0" fieldPosition="0"/>
    </format>
    <format dxfId="14540">
      <pivotArea dataOnly="0" labelOnly="1" grandRow="1" outline="0" fieldPosition="0"/>
    </format>
    <format dxfId="14539">
      <pivotArea dataOnly="0" labelOnly="1" grandRow="1" outline="0" fieldPosition="0"/>
    </format>
    <format dxfId="14538">
      <pivotArea grandRow="1" outline="0" collapsedLevelsAreSubtotals="1" fieldPosition="0"/>
    </format>
    <format dxfId="14537">
      <pivotArea dataOnly="0" labelOnly="1" grandRow="1" outline="0" fieldPosition="0"/>
    </format>
    <format dxfId="14536">
      <pivotArea dataOnly="0" labelOnly="1" outline="0" fieldPosition="0">
        <references count="1">
          <reference field="12" count="0"/>
        </references>
      </pivotArea>
    </format>
    <format dxfId="14535">
      <pivotArea dataOnly="0" labelOnly="1" grandCol="1" outline="0" fieldPosition="0"/>
    </format>
    <format dxfId="14534">
      <pivotArea grandRow="1" outline="0" collapsedLevelsAreSubtotals="1" fieldPosition="0"/>
    </format>
    <format dxfId="14533">
      <pivotArea dataOnly="0" labelOnly="1" grandRow="1" outline="0" fieldPosition="0"/>
    </format>
    <format dxfId="14532">
      <pivotArea grandRow="1" outline="0" collapsedLevelsAreSubtotals="1" fieldPosition="0"/>
    </format>
    <format dxfId="14531">
      <pivotArea dataOnly="0" labelOnly="1" grandRow="1" outline="0" fieldPosition="0"/>
    </format>
    <format dxfId="14530">
      <pivotArea dataOnly="0" labelOnly="1" outline="0" fieldPosition="0">
        <references count="1">
          <reference field="12" count="0"/>
        </references>
      </pivotArea>
    </format>
    <format dxfId="14529">
      <pivotArea dataOnly="0" labelOnly="1" grandCol="1" outline="0" fieldPosition="0"/>
    </format>
    <format dxfId="14528">
      <pivotArea dataOnly="0" labelOnly="1" grandCol="1" outline="0" fieldPosition="0"/>
    </format>
    <format dxfId="14527">
      <pivotArea grandRow="1" grandCol="1" outline="0" collapsedLevelsAreSubtotals="1" fieldPosition="0"/>
    </format>
    <format dxfId="14526">
      <pivotArea dataOnly="0" labelOnly="1" outline="0" fieldPosition="0">
        <references count="1">
          <reference field="12" count="0"/>
        </references>
      </pivotArea>
    </format>
    <format dxfId="14525">
      <pivotArea dataOnly="0" labelOnly="1" grandCol="1" outline="0" fieldPosition="0"/>
    </format>
    <format dxfId="14524">
      <pivotArea dataOnly="0" labelOnly="1" outline="0" fieldPosition="0">
        <references count="1">
          <reference field="12" count="0"/>
        </references>
      </pivotArea>
    </format>
    <format dxfId="14523">
      <pivotArea dataOnly="0" labelOnly="1" grandCol="1" outline="0" fieldPosition="0"/>
    </format>
    <format dxfId="14522">
      <pivotArea grandRow="1" outline="0" collapsedLevelsAreSubtotals="1" fieldPosition="0"/>
    </format>
    <format dxfId="14521">
      <pivotArea grandRow="1" outline="0" collapsedLevelsAreSubtotals="1" fieldPosition="0"/>
    </format>
    <format dxfId="14520">
      <pivotArea type="origin" dataOnly="0" labelOnly="1" outline="0" fieldPosition="0"/>
    </format>
    <format dxfId="14519">
      <pivotArea type="origin" dataOnly="0" labelOnly="1" outline="0" fieldPosition="0"/>
    </format>
    <format dxfId="14518">
      <pivotArea type="origin" dataOnly="0" labelOnly="1" outline="0" fieldPosition="0"/>
    </format>
    <format dxfId="14517">
      <pivotArea type="topRight" dataOnly="0" labelOnly="1" outline="0" fieldPosition="0"/>
    </format>
    <format dxfId="14516">
      <pivotArea dataOnly="0" labelOnly="1" grandRow="1" outline="0" fieldPosition="0"/>
    </format>
    <format dxfId="14515">
      <pivotArea grandRow="1" outline="0" collapsedLevelsAreSubtotals="1" fieldPosition="0"/>
    </format>
    <format dxfId="14514">
      <pivotArea dataOnly="0" labelOnly="1" grandRow="1" outline="0" fieldPosition="0"/>
    </format>
    <format dxfId="14513">
      <pivotArea dataOnly="0" labelOnly="1" grandRow="1" outline="0" fieldPosition="0"/>
    </format>
    <format dxfId="14512">
      <pivotArea grandRow="1" outline="0" collapsedLevelsAreSubtotals="1" fieldPosition="0"/>
    </format>
    <format dxfId="14511">
      <pivotArea dataOnly="0" labelOnly="1" grandRow="1" outline="0" fieldPosition="0"/>
    </format>
    <format dxfId="14510">
      <pivotArea grandRow="1" outline="0" collapsedLevelsAreSubtotals="1" fieldPosition="0"/>
    </format>
    <format dxfId="14509">
      <pivotArea dataOnly="0" labelOnly="1" grandRow="1" outline="0" fieldPosition="0"/>
    </format>
    <format dxfId="14508">
      <pivotArea grandRow="1" outline="0" collapsedLevelsAreSubtotals="1" fieldPosition="0"/>
    </format>
    <format dxfId="14507">
      <pivotArea dataOnly="0" labelOnly="1" grandRow="1" outline="0" fieldPosition="0"/>
    </format>
    <format dxfId="14506">
      <pivotArea grandRow="1" outline="0" collapsedLevelsAreSubtotals="1" fieldPosition="0"/>
    </format>
    <format dxfId="14505">
      <pivotArea dataOnly="0" labelOnly="1" grandRow="1" outline="0" fieldPosition="0"/>
    </format>
    <format dxfId="14504">
      <pivotArea dataOnly="0" labelOnly="1" grandRow="1" outline="0" fieldPosition="0"/>
    </format>
    <format dxfId="14503">
      <pivotArea field="10" type="button" dataOnly="0" labelOnly="1" outline="0" axis="axisPage" fieldPosition="0"/>
    </format>
    <format dxfId="14502">
      <pivotArea type="origin" dataOnly="0" labelOnly="1" outline="0" fieldPosition="0"/>
    </format>
    <format dxfId="14501">
      <pivotArea dataOnly="0" labelOnly="1" grandRow="1" outline="0" fieldPosition="0"/>
    </format>
    <format dxfId="14500">
      <pivotArea field="10" type="button" dataOnly="0" labelOnly="1" outline="0" axis="axisPage" fieldPosition="0"/>
    </format>
    <format dxfId="14499">
      <pivotArea type="origin" dataOnly="0" labelOnly="1" outline="0" fieldPosition="0"/>
    </format>
    <format dxfId="14498">
      <pivotArea dataOnly="0" labelOnly="1" grandRow="1" outline="0" fieldPosition="0"/>
    </format>
    <format dxfId="14497">
      <pivotArea field="10" type="button" dataOnly="0" labelOnly="1" outline="0" axis="axisPage" fieldPosition="0"/>
    </format>
    <format dxfId="14496">
      <pivotArea type="origin" dataOnly="0" labelOnly="1" outline="0" fieldPosition="0"/>
    </format>
    <format dxfId="14495">
      <pivotArea dataOnly="0" labelOnly="1" grandRow="1" outline="0" fieldPosition="0"/>
    </format>
    <format dxfId="14494">
      <pivotArea field="10" type="button" dataOnly="0" labelOnly="1" outline="0" axis="axisPage" fieldPosition="0"/>
    </format>
    <format dxfId="14493">
      <pivotArea type="origin" dataOnly="0" labelOnly="1" outline="0" fieldPosition="0"/>
    </format>
    <format dxfId="14492">
      <pivotArea dataOnly="0" labelOnly="1" grandRow="1" outline="0" fieldPosition="0"/>
    </format>
    <format dxfId="14491">
      <pivotArea grandRow="1" outline="0" collapsedLevelsAreSubtotals="1" fieldPosition="0"/>
    </format>
    <format dxfId="14490">
      <pivotArea dataOnly="0" labelOnly="1" grandRow="1" outline="0" fieldPosition="0"/>
    </format>
    <format dxfId="14489">
      <pivotArea grandRow="1" outline="0" collapsedLevelsAreSubtotals="1" fieldPosition="0"/>
    </format>
    <format dxfId="14488">
      <pivotArea dataOnly="0" labelOnly="1" grandRow="1" outline="0" fieldPosition="0"/>
    </format>
    <format dxfId="14487">
      <pivotArea dataOnly="0" labelOnly="1" grandRow="1" outline="0" fieldPosition="0"/>
    </format>
    <format dxfId="14486">
      <pivotArea dataOnly="0" labelOnly="1" grandRow="1" outline="0" fieldPosition="0"/>
    </format>
    <format dxfId="14485">
      <pivotArea outline="0" fieldPosition="0">
        <references count="1">
          <reference field="12" count="0" selected="0"/>
        </references>
      </pivotArea>
    </format>
    <format dxfId="14484">
      <pivotArea type="origin" dataOnly="0" labelOnly="1" outline="0" fieldPosition="0"/>
    </format>
    <format dxfId="14483">
      <pivotArea field="12" type="button" dataOnly="0" labelOnly="1" outline="0" axis="axisCol" fieldPosition="0"/>
    </format>
    <format dxfId="14482">
      <pivotArea type="topRight" dataOnly="0" labelOnly="1" outline="0" offset="A1" fieldPosition="0"/>
    </format>
    <format dxfId="14481">
      <pivotArea dataOnly="0" labelOnly="1" grandRow="1" outline="0" fieldPosition="0"/>
    </format>
    <format dxfId="14480">
      <pivotArea grandRow="1" outline="0" collapsedLevelsAreSubtotals="1" fieldPosition="0"/>
    </format>
    <format dxfId="14479">
      <pivotArea dataOnly="0" labelOnly="1" grandRow="1" outline="0" fieldPosition="0"/>
    </format>
    <format dxfId="14478">
      <pivotArea dataOnly="0" labelOnly="1" grandRow="1" outline="0" fieldPosition="0"/>
    </format>
    <format dxfId="14477">
      <pivotArea dataOnly="0" labelOnly="1" grandRow="1" outline="0" fieldPosition="0"/>
    </format>
    <format dxfId="14476">
      <pivotArea dataOnly="0" labelOnly="1" grandRow="1" outline="0" fieldPosition="0"/>
    </format>
    <format dxfId="14475">
      <pivotArea grandRow="1" outline="0" collapsedLevelsAreSubtotals="1" fieldPosition="0"/>
    </format>
    <format dxfId="14474">
      <pivotArea dataOnly="0" labelOnly="1" grandRow="1" outline="0" fieldPosition="0"/>
    </format>
    <format dxfId="14473">
      <pivotArea dataOnly="0" labelOnly="1" grandRow="1" outline="0" fieldPosition="0"/>
    </format>
    <format dxfId="14472">
      <pivotArea dataOnly="0" labelOnly="1" outline="0" fieldPosition="0">
        <references count="1">
          <reference field="13" count="0"/>
        </references>
      </pivotArea>
    </format>
    <format dxfId="14471">
      <pivotArea dataOnly="0" labelOnly="1" grandRow="1" outline="0" fieldPosition="0"/>
    </format>
    <format dxfId="14470">
      <pivotArea dataOnly="0" labelOnly="1" outline="0" fieldPosition="0">
        <references count="1">
          <reference field="13" count="0"/>
        </references>
      </pivotArea>
    </format>
    <format dxfId="14469">
      <pivotArea dataOnly="0" labelOnly="1" grandRow="1" outline="0" fieldPosition="0"/>
    </format>
    <format dxfId="14468">
      <pivotArea dataOnly="0" labelOnly="1" outline="0" fieldPosition="0">
        <references count="1">
          <reference field="13" count="0"/>
        </references>
      </pivotArea>
    </format>
    <format dxfId="14467">
      <pivotArea dataOnly="0" labelOnly="1" grandRow="1" outline="0" fieldPosition="0"/>
    </format>
    <format dxfId="14466">
      <pivotArea dataOnly="0" labelOnly="1" outline="0" fieldPosition="0">
        <references count="1">
          <reference field="13" count="0"/>
        </references>
      </pivotArea>
    </format>
    <format dxfId="14465">
      <pivotArea dataOnly="0" labelOnly="1" grandRow="1" outline="0" fieldPosition="0"/>
    </format>
    <format dxfId="14464">
      <pivotArea grandRow="1" outline="0" collapsedLevelsAreSubtotals="1" fieldPosition="0"/>
    </format>
    <format dxfId="14463">
      <pivotArea dataOnly="0" labelOnly="1" grandRow="1" outline="0" fieldPosition="0"/>
    </format>
    <format dxfId="14462">
      <pivotArea grandRow="1" outline="0" collapsedLevelsAreSubtotals="1" fieldPosition="0"/>
    </format>
    <format dxfId="14461">
      <pivotArea dataOnly="0" labelOnly="1" grandRow="1" outline="0" fieldPosition="0"/>
    </format>
    <format dxfId="14460">
      <pivotArea dataOnly="0" labelOnly="1" outline="0" fieldPosition="0">
        <references count="1">
          <reference field="13" count="19">
            <x v="0"/>
            <x v="1"/>
            <x v="2"/>
            <x v="3"/>
            <x v="4"/>
            <x v="5"/>
            <x v="6"/>
            <x v="7"/>
            <x v="8"/>
            <x v="9"/>
            <x v="10"/>
            <x v="11"/>
            <x v="12"/>
            <x v="13"/>
            <x v="15"/>
            <x v="16"/>
            <x v="17"/>
            <x v="18"/>
            <x v="19"/>
          </reference>
        </references>
      </pivotArea>
    </format>
    <format dxfId="14459">
      <pivotArea dataOnly="0" labelOnly="1" grandRow="1" outline="0" fieldPosition="0"/>
    </format>
    <format dxfId="14458">
      <pivotArea dataOnly="0" labelOnly="1" outline="0" fieldPosition="0">
        <references count="1">
          <reference field="13" count="19">
            <x v="0"/>
            <x v="1"/>
            <x v="2"/>
            <x v="3"/>
            <x v="4"/>
            <x v="5"/>
            <x v="6"/>
            <x v="7"/>
            <x v="8"/>
            <x v="9"/>
            <x v="10"/>
            <x v="11"/>
            <x v="12"/>
            <x v="13"/>
            <x v="15"/>
            <x v="16"/>
            <x v="17"/>
            <x v="18"/>
            <x v="19"/>
          </reference>
        </references>
      </pivotArea>
    </format>
    <format dxfId="14457">
      <pivotArea dataOnly="0" labelOnly="1" grandRow="1" outline="0" fieldPosition="0"/>
    </format>
    <format dxfId="14456">
      <pivotArea grandRow="1" outline="0" collapsedLevelsAreSubtotals="1" fieldPosition="0"/>
    </format>
    <format dxfId="14455">
      <pivotArea dataOnly="0" labelOnly="1" grandRow="1" outline="0" fieldPosition="0"/>
    </format>
    <format dxfId="14454">
      <pivotArea dataOnly="0" labelOnly="1" grandRow="1" outline="0" fieldPosition="0"/>
    </format>
    <format dxfId="14453">
      <pivotArea dataOnly="0" labelOnly="1" outline="0" fieldPosition="0">
        <references count="1">
          <reference field="13" count="11">
            <x v="1"/>
            <x v="2"/>
            <x v="3"/>
            <x v="4"/>
            <x v="5"/>
            <x v="6"/>
            <x v="7"/>
            <x v="9"/>
            <x v="10"/>
            <x v="13"/>
            <x v="18"/>
          </reference>
        </references>
      </pivotArea>
    </format>
    <format dxfId="14452">
      <pivotArea dataOnly="0" labelOnly="1" grandRow="1" outline="0" fieldPosition="0"/>
    </format>
    <format dxfId="14451">
      <pivotArea dataOnly="0" labelOnly="1" outline="0" fieldPosition="0">
        <references count="1">
          <reference field="13" count="11">
            <x v="1"/>
            <x v="2"/>
            <x v="3"/>
            <x v="4"/>
            <x v="5"/>
            <x v="6"/>
            <x v="7"/>
            <x v="9"/>
            <x v="10"/>
            <x v="13"/>
            <x v="18"/>
          </reference>
        </references>
      </pivotArea>
    </format>
    <format dxfId="14450">
      <pivotArea dataOnly="0" labelOnly="1" grandRow="1" outline="0" fieldPosition="0"/>
    </format>
    <format dxfId="14449">
      <pivotArea grandRow="1" outline="0" collapsedLevelsAreSubtotals="1" fieldPosition="0"/>
    </format>
    <format dxfId="14448">
      <pivotArea dataOnly="0" labelOnly="1" grandRow="1" outline="0" fieldPosition="0"/>
    </format>
    <format dxfId="14447">
      <pivotArea outline="0" fieldPosition="0">
        <references count="1">
          <reference field="13" count="1" selected="0">
            <x v="18"/>
          </reference>
        </references>
      </pivotArea>
    </format>
    <format dxfId="14446">
      <pivotArea grandRow="1" outline="0" collapsedLevelsAreSubtotals="1" fieldPosition="0"/>
    </format>
    <format dxfId="14445">
      <pivotArea dataOnly="0" labelOnly="1" outline="0" fieldPosition="0">
        <references count="1">
          <reference field="13" count="12">
            <x v="1"/>
            <x v="2"/>
            <x v="3"/>
            <x v="4"/>
            <x v="5"/>
            <x v="6"/>
            <x v="7"/>
            <x v="9"/>
            <x v="10"/>
            <x v="13"/>
            <x v="17"/>
            <x v="18"/>
          </reference>
        </references>
      </pivotArea>
    </format>
    <format dxfId="14444">
      <pivotArea dataOnly="0" labelOnly="1" grandRow="1" outline="0" fieldPosition="0"/>
    </format>
    <format dxfId="14443">
      <pivotArea grandRow="1" outline="0" collapsedLevelsAreSubtotals="1" fieldPosition="0"/>
    </format>
    <format dxfId="14442">
      <pivotArea dataOnly="0" labelOnly="1" grandRow="1" outline="0" fieldPosition="0"/>
    </format>
    <format dxfId="14441">
      <pivotArea dataOnly="0" labelOnly="1" outline="0" fieldPosition="0">
        <references count="1">
          <reference field="13" count="12">
            <x v="1"/>
            <x v="2"/>
            <x v="3"/>
            <x v="4"/>
            <x v="5"/>
            <x v="6"/>
            <x v="7"/>
            <x v="9"/>
            <x v="10"/>
            <x v="13"/>
            <x v="17"/>
            <x v="18"/>
          </reference>
        </references>
      </pivotArea>
    </format>
    <format dxfId="14440">
      <pivotArea dataOnly="0" labelOnly="1" grandRow="1" outline="0" fieldPosition="0"/>
    </format>
    <format dxfId="14439">
      <pivotArea dataOnly="0" labelOnly="1" outline="0" fieldPosition="0">
        <references count="1">
          <reference field="13" count="12">
            <x v="1"/>
            <x v="2"/>
            <x v="3"/>
            <x v="4"/>
            <x v="5"/>
            <x v="6"/>
            <x v="7"/>
            <x v="9"/>
            <x v="10"/>
            <x v="13"/>
            <x v="17"/>
            <x v="18"/>
          </reference>
        </references>
      </pivotArea>
    </format>
    <format dxfId="14438">
      <pivotArea dataOnly="0" labelOnly="1" grandRow="1" outline="0" fieldPosition="0"/>
    </format>
    <format dxfId="14437">
      <pivotArea dataOnly="0" labelOnly="1" outline="0" fieldPosition="0">
        <references count="1">
          <reference field="13" count="12">
            <x v="1"/>
            <x v="2"/>
            <x v="3"/>
            <x v="4"/>
            <x v="5"/>
            <x v="6"/>
            <x v="7"/>
            <x v="9"/>
            <x v="10"/>
            <x v="13"/>
            <x v="17"/>
            <x v="18"/>
          </reference>
        </references>
      </pivotArea>
    </format>
    <format dxfId="14436">
      <pivotArea dataOnly="0" labelOnly="1" grandRow="1" outline="0" fieldPosition="0"/>
    </format>
    <format dxfId="14435">
      <pivotArea dataOnly="0" labelOnly="1" outline="0" fieldPosition="0">
        <references count="1">
          <reference field="13" count="12">
            <x v="1"/>
            <x v="2"/>
            <x v="3"/>
            <x v="4"/>
            <x v="5"/>
            <x v="6"/>
            <x v="7"/>
            <x v="9"/>
            <x v="10"/>
            <x v="13"/>
            <x v="17"/>
            <x v="18"/>
          </reference>
        </references>
      </pivotArea>
    </format>
    <format dxfId="14434">
      <pivotArea dataOnly="0" labelOnly="1" outline="0" fieldPosition="0">
        <references count="1">
          <reference field="13" count="0"/>
        </references>
      </pivotArea>
    </format>
    <format dxfId="14433">
      <pivotArea dataOnly="0" labelOnly="1" grandRow="1" outline="0" fieldPosition="0"/>
    </format>
    <format dxfId="14432">
      <pivotArea outline="0" collapsedLevelsAreSubtotals="1" fieldPosition="0"/>
    </format>
    <format dxfId="14431">
      <pivotArea field="13" type="button" dataOnly="0" labelOnly="1" outline="0" axis="axisRow" fieldPosition="0"/>
    </format>
    <format dxfId="14430">
      <pivotArea dataOnly="0" labelOnly="1" outline="0" fieldPosition="0">
        <references count="1">
          <reference field="13" count="12">
            <x v="1"/>
            <x v="2"/>
            <x v="3"/>
            <x v="4"/>
            <x v="5"/>
            <x v="6"/>
            <x v="8"/>
            <x v="9"/>
            <x v="10"/>
            <x v="13"/>
            <x v="17"/>
            <x v="18"/>
          </reference>
        </references>
      </pivotArea>
    </format>
    <format dxfId="14429">
      <pivotArea dataOnly="0" labelOnly="1" grandRow="1" outline="0" fieldPosition="0"/>
    </format>
    <format dxfId="14428">
      <pivotArea dataOnly="0" labelOnly="1" outline="0" fieldPosition="0">
        <references count="1">
          <reference field="12" count="0"/>
        </references>
      </pivotArea>
    </format>
    <format dxfId="14427">
      <pivotArea dataOnly="0" labelOnly="1" grandCol="1" outline="0" fieldPosition="0"/>
    </format>
    <format dxfId="14426">
      <pivotArea field="13" type="button" dataOnly="0" labelOnly="1" outline="0" axis="axisRow" fieldPosition="0"/>
    </format>
    <format dxfId="14425">
      <pivotArea dataOnly="0" labelOnly="1" outline="0" fieldPosition="0">
        <references count="1">
          <reference field="12" count="0"/>
        </references>
      </pivotArea>
    </format>
    <format dxfId="14424">
      <pivotArea dataOnly="0" labelOnly="1" grandCol="1" outline="0" fieldPosition="0"/>
    </format>
    <format dxfId="14423">
      <pivotArea grandRow="1" outline="0" collapsedLevelsAreSubtotals="1" fieldPosition="0"/>
    </format>
    <format dxfId="1442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9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14873">
      <pivotArea outline="0" collapsedLevelsAreSubtotals="1" fieldPosition="0"/>
    </format>
    <format dxfId="14872">
      <pivotArea dataOnly="0" labelOnly="1" grandRow="1" outline="0" fieldPosition="0"/>
    </format>
    <format dxfId="14871">
      <pivotArea dataOnly="0" labelOnly="1" outline="0" fieldPosition="0">
        <references count="1">
          <reference field="13" count="0"/>
        </references>
      </pivotArea>
    </format>
    <format dxfId="14870">
      <pivotArea dataOnly="0" labelOnly="1" grandCol="1" outline="0" fieldPosition="0"/>
    </format>
    <format dxfId="14869">
      <pivotArea outline="0" collapsedLevelsAreSubtotals="1" fieldPosition="0"/>
    </format>
    <format dxfId="14868">
      <pivotArea dataOnly="0" labelOnly="1" grandRow="1" outline="0" fieldPosition="0"/>
    </format>
    <format dxfId="14867">
      <pivotArea dataOnly="0" labelOnly="1" outline="0" fieldPosition="0">
        <references count="1">
          <reference field="13" count="0"/>
        </references>
      </pivotArea>
    </format>
    <format dxfId="14866">
      <pivotArea dataOnly="0" labelOnly="1" grandCol="1" outline="0" fieldPosition="0"/>
    </format>
    <format dxfId="14865">
      <pivotArea type="all" dataOnly="0" outline="0" fieldPosition="0"/>
    </format>
    <format dxfId="14864">
      <pivotArea outline="0" collapsedLevelsAreSubtotals="1" fieldPosition="0"/>
    </format>
    <format dxfId="14863">
      <pivotArea outline="0" collapsedLevelsAreSubtotals="1" fieldPosition="0"/>
    </format>
    <format dxfId="14862">
      <pivotArea type="origin" dataOnly="0" labelOnly="1" outline="0" fieldPosition="0"/>
    </format>
    <format dxfId="14861">
      <pivotArea type="origin" dataOnly="0" labelOnly="1" outline="0" fieldPosition="0"/>
    </format>
    <format dxfId="14860">
      <pivotArea type="origin" dataOnly="0" labelOnly="1" outline="0" fieldPosition="0"/>
    </format>
    <format dxfId="14859">
      <pivotArea field="13" type="button" dataOnly="0" labelOnly="1" outline="0" axis="axisCol" fieldPosition="0"/>
    </format>
    <format dxfId="14858">
      <pivotArea type="topRight" dataOnly="0" labelOnly="1" outline="0" fieldPosition="0"/>
    </format>
    <format dxfId="14857">
      <pivotArea dataOnly="0" labelOnly="1" outline="0" fieldPosition="0">
        <references count="1">
          <reference field="13" count="0"/>
        </references>
      </pivotArea>
    </format>
    <format dxfId="14856">
      <pivotArea dataOnly="0" labelOnly="1" grandCol="1" outline="0" fieldPosition="0"/>
    </format>
    <format dxfId="14855">
      <pivotArea outline="0" collapsedLevelsAreSubtotals="1" fieldPosition="0"/>
    </format>
    <format dxfId="14854">
      <pivotArea dataOnly="0" labelOnly="1" outline="0" fieldPosition="0">
        <references count="1">
          <reference field="13" count="0"/>
        </references>
      </pivotArea>
    </format>
    <format dxfId="14853">
      <pivotArea dataOnly="0" labelOnly="1" grandCol="1" outline="0" fieldPosition="0"/>
    </format>
    <format dxfId="14852">
      <pivotArea outline="0" collapsedLevelsAreSubtotals="1" fieldPosition="0"/>
    </format>
    <format dxfId="14851">
      <pivotArea dataOnly="0" labelOnly="1" outline="0" fieldPosition="0">
        <references count="1">
          <reference field="13" count="0"/>
        </references>
      </pivotArea>
    </format>
    <format dxfId="14850">
      <pivotArea dataOnly="0" labelOnly="1" grandCol="1" outline="0" fieldPosition="0"/>
    </format>
    <format dxfId="14849">
      <pivotArea outline="0" collapsedLevelsAreSubtotals="1" fieldPosition="0"/>
    </format>
    <format dxfId="14848">
      <pivotArea dataOnly="0" labelOnly="1" grandRow="1" outline="0" fieldPosition="0"/>
    </format>
    <format dxfId="14847">
      <pivotArea dataOnly="0" labelOnly="1" outline="0" fieldPosition="0">
        <references count="1">
          <reference field="13" count="0"/>
        </references>
      </pivotArea>
    </format>
    <format dxfId="14846">
      <pivotArea dataOnly="0" labelOnly="1" grandCol="1" outline="0" fieldPosition="0"/>
    </format>
    <format dxfId="14845">
      <pivotArea dataOnly="0" labelOnly="1" outline="0" fieldPosition="0">
        <references count="1">
          <reference field="13" count="0"/>
        </references>
      </pivotArea>
    </format>
    <format dxfId="14844">
      <pivotArea dataOnly="0" labelOnly="1" grandCol="1" outline="0" fieldPosition="0"/>
    </format>
    <format dxfId="14843">
      <pivotArea dataOnly="0" labelOnly="1" outline="0" fieldPosition="0">
        <references count="1">
          <reference field="13" count="0"/>
        </references>
      </pivotArea>
    </format>
    <format dxfId="14842">
      <pivotArea dataOnly="0" labelOnly="1" grandCol="1" outline="0" fieldPosition="0"/>
    </format>
    <format dxfId="14841">
      <pivotArea outline="0" collapsedLevelsAreSubtotals="1" fieldPosition="0"/>
    </format>
    <format dxfId="14840">
      <pivotArea dataOnly="0" labelOnly="1" outline="0" fieldPosition="0">
        <references count="1">
          <reference field="13" count="0"/>
        </references>
      </pivotArea>
    </format>
    <format dxfId="14839">
      <pivotArea dataOnly="0" labelOnly="1" grandCol="1" outline="0" fieldPosition="0"/>
    </format>
    <format dxfId="14838">
      <pivotArea grandRow="1" outline="0" collapsedLevelsAreSubtotals="1" fieldPosition="0"/>
    </format>
    <format dxfId="14837">
      <pivotArea dataOnly="0" labelOnly="1" grandRow="1" outline="0" fieldPosition="0"/>
    </format>
    <format dxfId="14836">
      <pivotArea dataOnly="0" labelOnly="1" outline="0" fieldPosition="0">
        <references count="1">
          <reference field="13" count="0"/>
        </references>
      </pivotArea>
    </format>
    <format dxfId="14835">
      <pivotArea outline="0" collapsedLevelsAreSubtotals="1" fieldPosition="0"/>
    </format>
    <format dxfId="14834">
      <pivotArea dataOnly="0" labelOnly="1" grandRow="1" outline="0" fieldPosition="0"/>
    </format>
    <format dxfId="14833">
      <pivotArea dataOnly="0" labelOnly="1" outline="0" fieldPosition="0">
        <references count="1">
          <reference field="13" count="0"/>
        </references>
      </pivotArea>
    </format>
    <format dxfId="14832">
      <pivotArea dataOnly="0" labelOnly="1" grandCol="1" outline="0" fieldPosition="0"/>
    </format>
    <format dxfId="14831">
      <pivotArea outline="0" collapsedLevelsAreSubtotals="1" fieldPosition="0"/>
    </format>
    <format dxfId="14830">
      <pivotArea dataOnly="0" labelOnly="1" grandRow="1" outline="0" fieldPosition="0"/>
    </format>
    <format dxfId="14829">
      <pivotArea dataOnly="0" labelOnly="1" outline="0" fieldPosition="0">
        <references count="1">
          <reference field="13" count="0"/>
        </references>
      </pivotArea>
    </format>
    <format dxfId="14828">
      <pivotArea dataOnly="0" labelOnly="1" grandCol="1" outline="0" fieldPosition="0"/>
    </format>
    <format dxfId="14827">
      <pivotArea outline="0" collapsedLevelsAreSubtotals="1" fieldPosition="0"/>
    </format>
    <format dxfId="14826">
      <pivotArea dataOnly="0" labelOnly="1" grandRow="1" outline="0" fieldPosition="0"/>
    </format>
    <format dxfId="14825">
      <pivotArea dataOnly="0" labelOnly="1" outline="0" fieldPosition="0">
        <references count="1">
          <reference field="13" count="0"/>
        </references>
      </pivotArea>
    </format>
    <format dxfId="14824">
      <pivotArea dataOnly="0" labelOnly="1" grandCol="1" outline="0" fieldPosition="0"/>
    </format>
    <format dxfId="14823">
      <pivotArea dataOnly="0" labelOnly="1" outline="0" fieldPosition="0">
        <references count="1">
          <reference field="13" count="0"/>
        </references>
      </pivotArea>
    </format>
    <format dxfId="14822">
      <pivotArea dataOnly="0" labelOnly="1" grandCol="1" outline="0" fieldPosition="0"/>
    </format>
    <format dxfId="14821">
      <pivotArea grandRow="1" outline="0" collapsedLevelsAreSubtotals="1" fieldPosition="0"/>
    </format>
    <format dxfId="14820">
      <pivotArea dataOnly="0" labelOnly="1" grandRow="1" outline="0" fieldPosition="0"/>
    </format>
    <format dxfId="14819">
      <pivotArea outline="0" collapsedLevelsAreSubtotals="1" fieldPosition="0"/>
    </format>
    <format dxfId="14818">
      <pivotArea dataOnly="0" labelOnly="1" grandRow="1" outline="0" fieldPosition="0"/>
    </format>
    <format dxfId="14817">
      <pivotArea dataOnly="0" labelOnly="1" outline="0" fieldPosition="0">
        <references count="1">
          <reference field="13" count="0"/>
        </references>
      </pivotArea>
    </format>
    <format dxfId="14816">
      <pivotArea dataOnly="0" labelOnly="1" grandCol="1" outline="0" fieldPosition="0"/>
    </format>
    <format dxfId="14815">
      <pivotArea outline="0" fieldPosition="0">
        <references count="1">
          <reference field="13" count="1" selected="0">
            <x v="1"/>
          </reference>
        </references>
      </pivotArea>
    </format>
    <format dxfId="14814">
      <pivotArea grandCol="1" outline="0" collapsedLevelsAreSubtotals="1" fieldPosition="0"/>
    </format>
    <format dxfId="14813">
      <pivotArea type="topRight" dataOnly="0" labelOnly="1" outline="0" fieldPosition="0"/>
    </format>
    <format dxfId="14812">
      <pivotArea dataOnly="0" labelOnly="1" outline="0" fieldPosition="0">
        <references count="1">
          <reference field="13" count="1">
            <x v="1"/>
          </reference>
        </references>
      </pivotArea>
    </format>
    <format dxfId="14811">
      <pivotArea dataOnly="0" labelOnly="1" grandCol="1" outline="0" fieldPosition="0"/>
    </format>
    <format dxfId="14810">
      <pivotArea outline="0" fieldPosition="0">
        <references count="1">
          <reference field="13" count="1" selected="0">
            <x v="1"/>
          </reference>
        </references>
      </pivotArea>
    </format>
    <format dxfId="14809">
      <pivotArea grandCol="1" outline="0" collapsedLevelsAreSubtotals="1" fieldPosition="0"/>
    </format>
    <format dxfId="14808">
      <pivotArea type="topRight" dataOnly="0" labelOnly="1" outline="0" fieldPosition="0"/>
    </format>
    <format dxfId="14807">
      <pivotArea dataOnly="0" labelOnly="1" outline="0" fieldPosition="0">
        <references count="1">
          <reference field="13" count="1">
            <x v="1"/>
          </reference>
        </references>
      </pivotArea>
    </format>
    <format dxfId="14806">
      <pivotArea dataOnly="0" labelOnly="1" grandCol="1" outline="0" fieldPosition="0"/>
    </format>
    <format dxfId="14805">
      <pivotArea dataOnly="0" labelOnly="1" outline="0" fieldPosition="0">
        <references count="1">
          <reference field="13" count="0"/>
        </references>
      </pivotArea>
    </format>
    <format dxfId="14804">
      <pivotArea dataOnly="0" labelOnly="1" grandCol="1" outline="0" fieldPosition="0"/>
    </format>
    <format dxfId="14803">
      <pivotArea dataOnly="0" labelOnly="1" outline="0" fieldPosition="0">
        <references count="1">
          <reference field="13" count="0"/>
        </references>
      </pivotArea>
    </format>
    <format dxfId="14802">
      <pivotArea dataOnly="0" labelOnly="1" grandCol="1" outline="0" fieldPosition="0"/>
    </format>
    <format dxfId="14801">
      <pivotArea dataOnly="0" labelOnly="1" outline="0" fieldPosition="0">
        <references count="1">
          <reference field="13" count="0"/>
        </references>
      </pivotArea>
    </format>
    <format dxfId="14800">
      <pivotArea dataOnly="0" labelOnly="1" grandCol="1" outline="0" fieldPosition="0"/>
    </format>
    <format dxfId="14799">
      <pivotArea dataOnly="0" labelOnly="1" outline="0" fieldPosition="0">
        <references count="1">
          <reference field="13" count="0"/>
        </references>
      </pivotArea>
    </format>
    <format dxfId="14798">
      <pivotArea dataOnly="0" labelOnly="1" grandCol="1" outline="0" fieldPosition="0"/>
    </format>
    <format dxfId="14797">
      <pivotArea dataOnly="0" labelOnly="1" outline="0" fieldPosition="0">
        <references count="1">
          <reference field="13" count="0"/>
        </references>
      </pivotArea>
    </format>
    <format dxfId="14796">
      <pivotArea dataOnly="0" labelOnly="1" grandCol="1" outline="0" fieldPosition="0"/>
    </format>
    <format dxfId="14795">
      <pivotArea dataOnly="0" labelOnly="1" outline="0" fieldPosition="0">
        <references count="1">
          <reference field="13" count="0"/>
        </references>
      </pivotArea>
    </format>
    <format dxfId="14794">
      <pivotArea dataOnly="0" labelOnly="1" grandCol="1" outline="0" fieldPosition="0"/>
    </format>
    <format dxfId="14793">
      <pivotArea dataOnly="0" labelOnly="1" outline="0" fieldPosition="0">
        <references count="1">
          <reference field="13" count="0"/>
        </references>
      </pivotArea>
    </format>
    <format dxfId="14792">
      <pivotArea dataOnly="0" labelOnly="1" grandCol="1" outline="0" fieldPosition="0"/>
    </format>
    <format dxfId="14791">
      <pivotArea dataOnly="0" labelOnly="1" outline="0" fieldPosition="0">
        <references count="1">
          <reference field="13" count="0"/>
        </references>
      </pivotArea>
    </format>
    <format dxfId="14790">
      <pivotArea dataOnly="0" labelOnly="1" grandCol="1" outline="0" fieldPosition="0"/>
    </format>
    <format dxfId="14789">
      <pivotArea grandRow="1" outline="0" collapsedLevelsAreSubtotals="1" fieldPosition="0"/>
    </format>
    <format dxfId="14788">
      <pivotArea dataOnly="0" labelOnly="1" grandRow="1" outline="0" fieldPosition="0"/>
    </format>
    <format dxfId="14787">
      <pivotArea outline="0" collapsedLevelsAreSubtotals="1" fieldPosition="0"/>
    </format>
    <format dxfId="14786">
      <pivotArea dataOnly="0" labelOnly="1" grandRow="1" outline="0" fieldPosition="0"/>
    </format>
    <format dxfId="14785">
      <pivotArea dataOnly="0" labelOnly="1" outline="0" fieldPosition="0">
        <references count="1">
          <reference field="13" count="0"/>
        </references>
      </pivotArea>
    </format>
    <format dxfId="14784">
      <pivotArea dataOnly="0" labelOnly="1" grandCol="1" outline="0" fieldPosition="0"/>
    </format>
    <format dxfId="14783">
      <pivotArea outline="0" collapsedLevelsAreSubtotals="1" fieldPosition="0"/>
    </format>
    <format dxfId="14782">
      <pivotArea dataOnly="0" labelOnly="1" grandRow="1" outline="0" fieldPosition="0"/>
    </format>
    <format dxfId="14781">
      <pivotArea dataOnly="0" labelOnly="1" outline="0" fieldPosition="0">
        <references count="1">
          <reference field="13" count="0"/>
        </references>
      </pivotArea>
    </format>
    <format dxfId="14780">
      <pivotArea dataOnly="0" labelOnly="1" grandCol="1" outline="0" fieldPosition="0"/>
    </format>
    <format dxfId="14779">
      <pivotArea outline="0" collapsedLevelsAreSubtotals="1" fieldPosition="0"/>
    </format>
    <format dxfId="14778">
      <pivotArea dataOnly="0" labelOnly="1" grandRow="1" outline="0" fieldPosition="0"/>
    </format>
    <format dxfId="14777">
      <pivotArea dataOnly="0" labelOnly="1" outline="0" fieldPosition="0">
        <references count="1">
          <reference field="13" count="0"/>
        </references>
      </pivotArea>
    </format>
    <format dxfId="14776">
      <pivotArea dataOnly="0" labelOnly="1" grandCol="1" outline="0" fieldPosition="0"/>
    </format>
    <format dxfId="14775">
      <pivotArea dataOnly="0" labelOnly="1" outline="0" fieldPosition="0">
        <references count="1">
          <reference field="13" count="0"/>
        </references>
      </pivotArea>
    </format>
    <format dxfId="14774">
      <pivotArea dataOnly="0" labelOnly="1" grandCol="1" outline="0" fieldPosition="0"/>
    </format>
    <format dxfId="14773">
      <pivotArea dataOnly="0" labelOnly="1" outline="0" fieldPosition="0">
        <references count="1">
          <reference field="13" count="0"/>
        </references>
      </pivotArea>
    </format>
    <format dxfId="14772">
      <pivotArea dataOnly="0" labelOnly="1" grandCol="1" outline="0" fieldPosition="0"/>
    </format>
    <format dxfId="14771">
      <pivotArea outline="0" collapsedLevelsAreSubtotals="1" fieldPosition="0"/>
    </format>
    <format dxfId="14770">
      <pivotArea dataOnly="0" labelOnly="1" grandRow="1" outline="0" fieldPosition="0"/>
    </format>
    <format dxfId="14769">
      <pivotArea dataOnly="0" labelOnly="1" outline="0" fieldPosition="0">
        <references count="1">
          <reference field="13" count="0"/>
        </references>
      </pivotArea>
    </format>
    <format dxfId="14768">
      <pivotArea dataOnly="0" labelOnly="1" grandCol="1" outline="0" fieldPosition="0"/>
    </format>
    <format dxfId="14767">
      <pivotArea outline="0" collapsedLevelsAreSubtotals="1" fieldPosition="0"/>
    </format>
    <format dxfId="14766">
      <pivotArea dataOnly="0" labelOnly="1" grandRow="1" outline="0" fieldPosition="0"/>
    </format>
    <format dxfId="14765">
      <pivotArea dataOnly="0" labelOnly="1" outline="0" fieldPosition="0">
        <references count="1">
          <reference field="13" count="0"/>
        </references>
      </pivotArea>
    </format>
    <format dxfId="14764">
      <pivotArea dataOnly="0" labelOnly="1" grandCol="1" outline="0" fieldPosition="0"/>
    </format>
    <format dxfId="14763">
      <pivotArea outline="0" collapsedLevelsAreSubtotals="1" fieldPosition="0"/>
    </format>
    <format dxfId="14762">
      <pivotArea dataOnly="0" labelOnly="1" grandRow="1" outline="0" fieldPosition="0"/>
    </format>
    <format dxfId="14761">
      <pivotArea dataOnly="0" labelOnly="1" outline="0" fieldPosition="0">
        <references count="1">
          <reference field="13" count="0"/>
        </references>
      </pivotArea>
    </format>
    <format dxfId="14760">
      <pivotArea dataOnly="0" labelOnly="1" grandCol="1" outline="0" fieldPosition="0"/>
    </format>
    <format dxfId="14759">
      <pivotArea type="topRight" dataOnly="0" labelOnly="1" outline="0" fieldPosition="0"/>
    </format>
    <format dxfId="14758">
      <pivotArea type="topRight" dataOnly="0" labelOnly="1" outline="0" fieldPosition="0"/>
    </format>
    <format dxfId="14757">
      <pivotArea dataOnly="0" labelOnly="1" outline="0" fieldPosition="0">
        <references count="1">
          <reference field="13" count="0"/>
        </references>
      </pivotArea>
    </format>
    <format dxfId="14756">
      <pivotArea dataOnly="0" labelOnly="1" grandCol="1" outline="0" fieldPosition="0"/>
    </format>
    <format dxfId="14755">
      <pivotArea outline="0" collapsedLevelsAreSubtotals="1" fieldPosition="0"/>
    </format>
    <format dxfId="14754">
      <pivotArea dataOnly="0" labelOnly="1" grandRow="1" outline="0" fieldPosition="0"/>
    </format>
    <format dxfId="14753">
      <pivotArea dataOnly="0" labelOnly="1" outline="0" fieldPosition="0">
        <references count="1">
          <reference field="13" count="0"/>
        </references>
      </pivotArea>
    </format>
    <format dxfId="14752">
      <pivotArea dataOnly="0" labelOnly="1" grandCol="1" outline="0" fieldPosition="0"/>
    </format>
    <format dxfId="14751">
      <pivotArea outline="0" collapsedLevelsAreSubtotals="1" fieldPosition="0"/>
    </format>
    <format dxfId="14750">
      <pivotArea dataOnly="0" labelOnly="1" grandRow="1" outline="0" fieldPosition="0"/>
    </format>
    <format dxfId="14749">
      <pivotArea dataOnly="0" labelOnly="1" outline="0" fieldPosition="0">
        <references count="1">
          <reference field="13" count="0"/>
        </references>
      </pivotArea>
    </format>
    <format dxfId="14748">
      <pivotArea dataOnly="0" labelOnly="1" grandCol="1" outline="0" fieldPosition="0"/>
    </format>
    <format dxfId="14747">
      <pivotArea outline="0" collapsedLevelsAreSubtotals="1" fieldPosition="0"/>
    </format>
    <format dxfId="14746">
      <pivotArea dataOnly="0" labelOnly="1" grandRow="1" outline="0" fieldPosition="0"/>
    </format>
    <format dxfId="14745">
      <pivotArea dataOnly="0" labelOnly="1" outline="0" fieldPosition="0">
        <references count="1">
          <reference field="13" count="0"/>
        </references>
      </pivotArea>
    </format>
    <format dxfId="14744">
      <pivotArea dataOnly="0" labelOnly="1" grandCol="1" outline="0" fieldPosition="0"/>
    </format>
    <format dxfId="14743">
      <pivotArea dataOnly="0" labelOnly="1" outline="0" fieldPosition="0">
        <references count="1">
          <reference field="13" count="0"/>
        </references>
      </pivotArea>
    </format>
    <format dxfId="14742">
      <pivotArea dataOnly="0" labelOnly="1" grandCol="1" outline="0" fieldPosition="0"/>
    </format>
    <format dxfId="14741">
      <pivotArea grandRow="1" outline="0" collapsedLevelsAreSubtotals="1" fieldPosition="0"/>
    </format>
    <format dxfId="14740">
      <pivotArea dataOnly="0" labelOnly="1" grandRow="1" outline="0" fieldPosition="0"/>
    </format>
    <format dxfId="14739">
      <pivotArea outline="0" collapsedLevelsAreSubtotals="1" fieldPosition="0"/>
    </format>
    <format dxfId="14738">
      <pivotArea dataOnly="0" labelOnly="1" grandRow="1" outline="0" fieldPosition="0"/>
    </format>
    <format dxfId="14737">
      <pivotArea dataOnly="0" labelOnly="1" outline="0" fieldPosition="0">
        <references count="1">
          <reference field="13" count="0"/>
        </references>
      </pivotArea>
    </format>
    <format dxfId="14736">
      <pivotArea dataOnly="0" labelOnly="1" grandCol="1" outline="0" fieldPosition="0"/>
    </format>
    <format dxfId="14735">
      <pivotArea outline="0" collapsedLevelsAreSubtotals="1" fieldPosition="0"/>
    </format>
    <format dxfId="14734">
      <pivotArea dataOnly="0" labelOnly="1" grandRow="1" outline="0" fieldPosition="0"/>
    </format>
    <format dxfId="14733">
      <pivotArea dataOnly="0" labelOnly="1" outline="0" fieldPosition="0">
        <references count="1">
          <reference field="13" count="0"/>
        </references>
      </pivotArea>
    </format>
    <format dxfId="14732">
      <pivotArea dataOnly="0" labelOnly="1" grandCol="1" outline="0" fieldPosition="0"/>
    </format>
    <format dxfId="14731">
      <pivotArea dataOnly="0" labelOnly="1" outline="0" fieldPosition="0">
        <references count="1">
          <reference field="13" count="0"/>
        </references>
      </pivotArea>
    </format>
    <format dxfId="14730">
      <pivotArea dataOnly="0" labelOnly="1" grandCol="1" outline="0" fieldPosition="0"/>
    </format>
    <format dxfId="14729">
      <pivotArea grandRow="1" outline="0" collapsedLevelsAreSubtotals="1" fieldPosition="0"/>
    </format>
    <format dxfId="14728">
      <pivotArea dataOnly="0" labelOnly="1" grandRow="1" outline="0" fieldPosition="0"/>
    </format>
    <format dxfId="14727">
      <pivotArea outline="0" collapsedLevelsAreSubtotals="1" fieldPosition="0"/>
    </format>
    <format dxfId="14726">
      <pivotArea dataOnly="0" labelOnly="1" grandRow="1" outline="0" fieldPosition="0"/>
    </format>
    <format dxfId="14725">
      <pivotArea dataOnly="0" labelOnly="1" outline="0" fieldPosition="0">
        <references count="1">
          <reference field="13" count="0"/>
        </references>
      </pivotArea>
    </format>
    <format dxfId="14724">
      <pivotArea dataOnly="0" labelOnly="1" grandCol="1" outline="0" fieldPosition="0"/>
    </format>
    <format dxfId="14723">
      <pivotArea outline="0" collapsedLevelsAreSubtotals="1" fieldPosition="0"/>
    </format>
    <format dxfId="14722">
      <pivotArea dataOnly="0" labelOnly="1" grandRow="1" outline="0" fieldPosition="0"/>
    </format>
    <format dxfId="14721">
      <pivotArea dataOnly="0" labelOnly="1" outline="0" fieldPosition="0">
        <references count="1">
          <reference field="13" count="0"/>
        </references>
      </pivotArea>
    </format>
    <format dxfId="14720">
      <pivotArea dataOnly="0" labelOnly="1" grandCol="1" outline="0" fieldPosition="0"/>
    </format>
    <format dxfId="14719">
      <pivotArea dataOnly="0" labelOnly="1" outline="0" fieldPosition="0">
        <references count="1">
          <reference field="13" count="0"/>
        </references>
      </pivotArea>
    </format>
    <format dxfId="14718">
      <pivotArea dataOnly="0" labelOnly="1" grandCol="1" outline="0" fieldPosition="0"/>
    </format>
    <format dxfId="14717">
      <pivotArea outline="0" collapsedLevelsAreSubtotals="1" fieldPosition="0"/>
    </format>
    <format dxfId="14716">
      <pivotArea dataOnly="0" labelOnly="1" grandRow="1" outline="0" fieldPosition="0"/>
    </format>
    <format dxfId="14715">
      <pivotArea outline="0" collapsedLevelsAreSubtotals="1" fieldPosition="0"/>
    </format>
    <format dxfId="14714">
      <pivotArea dataOnly="0" labelOnly="1" grandRow="1" outline="0" fieldPosition="0"/>
    </format>
    <format dxfId="14713">
      <pivotArea grandRow="1" outline="0" collapsedLevelsAreSubtotals="1" fieldPosition="0"/>
    </format>
    <format dxfId="14712">
      <pivotArea dataOnly="0" labelOnly="1" grandRow="1" outline="0" fieldPosition="0"/>
    </format>
    <format dxfId="14711">
      <pivotArea outline="0" collapsedLevelsAreSubtotals="1" fieldPosition="0"/>
    </format>
    <format dxfId="14710">
      <pivotArea dataOnly="0" labelOnly="1" grandRow="1" outline="0" fieldPosition="0"/>
    </format>
    <format dxfId="14709">
      <pivotArea dataOnly="0" labelOnly="1" outline="0" fieldPosition="0">
        <references count="1">
          <reference field="13" count="0"/>
        </references>
      </pivotArea>
    </format>
    <format dxfId="14708">
      <pivotArea dataOnly="0" labelOnly="1" grandCol="1" outline="0" fieldPosition="0"/>
    </format>
    <format dxfId="14707">
      <pivotArea outline="0" collapsedLevelsAreSubtotals="1" fieldPosition="0"/>
    </format>
    <format dxfId="14706">
      <pivotArea dataOnly="0" labelOnly="1" grandRow="1" outline="0" fieldPosition="0"/>
    </format>
    <format dxfId="14705">
      <pivotArea dataOnly="0" labelOnly="1" outline="0" fieldPosition="0">
        <references count="1">
          <reference field="13" count="0"/>
        </references>
      </pivotArea>
    </format>
    <format dxfId="14704">
      <pivotArea dataOnly="0" labelOnly="1" grandCol="1" outline="0" fieldPosition="0"/>
    </format>
    <format dxfId="14703">
      <pivotArea grandRow="1" outline="0" collapsedLevelsAreSubtotals="1" fieldPosition="0"/>
    </format>
    <format dxfId="14702">
      <pivotArea dataOnly="0" labelOnly="1" grandRow="1" outline="0" fieldPosition="0"/>
    </format>
    <format dxfId="14701">
      <pivotArea outline="0" collapsedLevelsAreSubtotals="1" fieldPosition="0"/>
    </format>
    <format dxfId="14700">
      <pivotArea dataOnly="0" labelOnly="1" grandRow="1" outline="0" fieldPosition="0"/>
    </format>
    <format dxfId="14699">
      <pivotArea dataOnly="0" labelOnly="1" outline="0" fieldPosition="0">
        <references count="1">
          <reference field="13" count="0"/>
        </references>
      </pivotArea>
    </format>
    <format dxfId="14698">
      <pivotArea dataOnly="0" labelOnly="1" grandCol="1" outline="0" fieldPosition="0"/>
    </format>
    <format dxfId="14697">
      <pivotArea outline="0" collapsedLevelsAreSubtotals="1" fieldPosition="0"/>
    </format>
    <format dxfId="14696">
      <pivotArea dataOnly="0" labelOnly="1" grandRow="1" outline="0" fieldPosition="0"/>
    </format>
    <format dxfId="14695">
      <pivotArea dataOnly="0" labelOnly="1" outline="0" fieldPosition="0">
        <references count="1">
          <reference field="13" count="0"/>
        </references>
      </pivotArea>
    </format>
    <format dxfId="14694">
      <pivotArea dataOnly="0" labelOnly="1" grandCol="1" outline="0" fieldPosition="0"/>
    </format>
    <format dxfId="14693">
      <pivotArea grandRow="1" outline="0" collapsedLevelsAreSubtotals="1" fieldPosition="0"/>
    </format>
    <format dxfId="14692">
      <pivotArea dataOnly="0" labelOnly="1" grandRow="1" outline="0" fieldPosition="0"/>
    </format>
    <format dxfId="14691">
      <pivotArea dataOnly="0" labelOnly="1" grandRow="1" outline="0" fieldPosition="0"/>
    </format>
    <format dxfId="14690">
      <pivotArea dataOnly="0" labelOnly="1" outline="0" fieldPosition="0">
        <references count="1">
          <reference field="13" count="0"/>
        </references>
      </pivotArea>
    </format>
    <format dxfId="14689">
      <pivotArea dataOnly="0" labelOnly="1" grandCol="1" outline="0" fieldPosition="0"/>
    </format>
    <format dxfId="14688">
      <pivotArea dataOnly="0" labelOnly="1" outline="0" fieldPosition="0">
        <references count="1">
          <reference field="13" count="0"/>
        </references>
      </pivotArea>
    </format>
    <format dxfId="14687">
      <pivotArea dataOnly="0" labelOnly="1" grandCol="1" outline="0" fieldPosition="0"/>
    </format>
    <format dxfId="14686">
      <pivotArea grandRow="1" outline="0" collapsedLevelsAreSubtotals="1" fieldPosition="0"/>
    </format>
    <format dxfId="14685">
      <pivotArea dataOnly="0" labelOnly="1" grandRow="1" outline="0" fieldPosition="0"/>
    </format>
    <format dxfId="14684">
      <pivotArea outline="0" collapsedLevelsAreSubtotals="1" fieldPosition="0"/>
    </format>
    <format dxfId="14683">
      <pivotArea dataOnly="0" labelOnly="1" grandRow="1" outline="0" fieldPosition="0"/>
    </format>
    <format dxfId="14682">
      <pivotArea dataOnly="0" labelOnly="1" grandRow="1" outline="0" fieldPosition="0"/>
    </format>
    <format dxfId="14681">
      <pivotArea outline="0" collapsedLevelsAreSubtotals="1" fieldPosition="0"/>
    </format>
    <format dxfId="14680">
      <pivotArea dataOnly="0" labelOnly="1" grandRow="1" outline="0" fieldPosition="0"/>
    </format>
    <format dxfId="14679">
      <pivotArea dataOnly="0" labelOnly="1" outline="0" fieldPosition="0">
        <references count="1">
          <reference field="13" count="0"/>
        </references>
      </pivotArea>
    </format>
    <format dxfId="14678">
      <pivotArea dataOnly="0" labelOnly="1" grandCol="1" outline="0" fieldPosition="0"/>
    </format>
    <format dxfId="14677">
      <pivotArea outline="0" collapsedLevelsAreSubtotals="1" fieldPosition="0"/>
    </format>
    <format dxfId="14676">
      <pivotArea dataOnly="0" labelOnly="1" grandRow="1" outline="0" fieldPosition="0"/>
    </format>
    <format dxfId="14675">
      <pivotArea dataOnly="0" labelOnly="1" outline="0" fieldPosition="0">
        <references count="1">
          <reference field="13" count="0"/>
        </references>
      </pivotArea>
    </format>
    <format dxfId="14674">
      <pivotArea dataOnly="0" labelOnly="1" grandCol="1" outline="0" fieldPosition="0"/>
    </format>
    <format dxfId="14673">
      <pivotArea outline="0" collapsedLevelsAreSubtotals="1" fieldPosition="0"/>
    </format>
    <format dxfId="14672">
      <pivotArea dataOnly="0" labelOnly="1" grandRow="1" outline="0" fieldPosition="0"/>
    </format>
    <format dxfId="14671">
      <pivotArea dataOnly="0" labelOnly="1" outline="0" fieldPosition="0">
        <references count="1">
          <reference field="13" count="0"/>
        </references>
      </pivotArea>
    </format>
    <format dxfId="14670">
      <pivotArea dataOnly="0" labelOnly="1" grandCol="1" outline="0" fieldPosition="0"/>
    </format>
    <format dxfId="14669">
      <pivotArea dataOnly="0" labelOnly="1" outline="0" fieldPosition="0">
        <references count="1">
          <reference field="13" count="0"/>
        </references>
      </pivotArea>
    </format>
    <format dxfId="14668">
      <pivotArea dataOnly="0" labelOnly="1" grandCol="1" outline="0" fieldPosition="0"/>
    </format>
    <format dxfId="14667">
      <pivotArea dataOnly="0" labelOnly="1" outline="0" fieldPosition="0">
        <references count="1">
          <reference field="13" count="0"/>
        </references>
      </pivotArea>
    </format>
    <format dxfId="14666">
      <pivotArea dataOnly="0" labelOnly="1" grandCol="1" outline="0" fieldPosition="0"/>
    </format>
    <format dxfId="14665">
      <pivotArea dataOnly="0" labelOnly="1" outline="0" fieldPosition="0">
        <references count="1">
          <reference field="13" count="0"/>
        </references>
      </pivotArea>
    </format>
    <format dxfId="14664">
      <pivotArea dataOnly="0" labelOnly="1" grandCol="1" outline="0" fieldPosition="0"/>
    </format>
    <format dxfId="14663">
      <pivotArea outline="0" collapsedLevelsAreSubtotals="1" fieldPosition="0"/>
    </format>
    <format dxfId="14662">
      <pivotArea dataOnly="0" labelOnly="1" grandRow="1" outline="0" fieldPosition="0"/>
    </format>
    <format dxfId="14661">
      <pivotArea dataOnly="0" labelOnly="1" outline="0" fieldPosition="0">
        <references count="1">
          <reference field="13" count="0"/>
        </references>
      </pivotArea>
    </format>
    <format dxfId="14660">
      <pivotArea dataOnly="0" labelOnly="1" grandCol="1" outline="0" fieldPosition="0"/>
    </format>
    <format dxfId="14659">
      <pivotArea outline="0" collapsedLevelsAreSubtotals="1" fieldPosition="0"/>
    </format>
    <format dxfId="14658">
      <pivotArea dataOnly="0" labelOnly="1" grandRow="1" outline="0" fieldPosition="0"/>
    </format>
    <format dxfId="14657">
      <pivotArea dataOnly="0" labelOnly="1" outline="0" fieldPosition="0">
        <references count="1">
          <reference field="13" count="0"/>
        </references>
      </pivotArea>
    </format>
    <format dxfId="14656">
      <pivotArea dataOnly="0" labelOnly="1" grandCol="1" outline="0" fieldPosition="0"/>
    </format>
    <format dxfId="14655">
      <pivotArea dataOnly="0" labelOnly="1" outline="0" fieldPosition="0">
        <references count="1">
          <reference field="13" count="0"/>
        </references>
      </pivotArea>
    </format>
    <format dxfId="14654">
      <pivotArea dataOnly="0" labelOnly="1" grandCol="1" outline="0" fieldPosition="0"/>
    </format>
    <format dxfId="14653">
      <pivotArea dataOnly="0" labelOnly="1" grandRow="1" outline="0" fieldPosition="0"/>
    </format>
    <format dxfId="14652">
      <pivotArea outline="0" collapsedLevelsAreSubtotals="1" fieldPosition="0"/>
    </format>
    <format dxfId="14651">
      <pivotArea dataOnly="0" labelOnly="1" grandRow="1" outline="0" fieldPosition="0"/>
    </format>
    <format dxfId="14650">
      <pivotArea dataOnly="0" labelOnly="1" outline="0" fieldPosition="0">
        <references count="1">
          <reference field="13" count="0"/>
        </references>
      </pivotArea>
    </format>
    <format dxfId="14649">
      <pivotArea dataOnly="0" labelOnly="1" grandCol="1" outline="0" fieldPosition="0"/>
    </format>
    <format dxfId="14648">
      <pivotArea outline="0" collapsedLevelsAreSubtotals="1" fieldPosition="0"/>
    </format>
    <format dxfId="14647">
      <pivotArea field="13" type="button" dataOnly="0" labelOnly="1" outline="0" axis="axisCol" fieldPosition="0"/>
    </format>
    <format dxfId="14646">
      <pivotArea type="topRight" dataOnly="0" labelOnly="1" outline="0" fieldPosition="0"/>
    </format>
    <format dxfId="14645">
      <pivotArea dataOnly="0" labelOnly="1" outline="0" fieldPosition="0">
        <references count="1">
          <reference field="13" count="0"/>
        </references>
      </pivotArea>
    </format>
    <format dxfId="14644">
      <pivotArea dataOnly="0" labelOnly="1" grandCol="1" outline="0" fieldPosition="0"/>
    </format>
    <format dxfId="14643">
      <pivotArea outline="0" collapsedLevelsAreSubtotals="1" fieldPosition="0"/>
    </format>
    <format dxfId="14642">
      <pivotArea dataOnly="0" labelOnly="1" grandRow="1" outline="0" fieldPosition="0"/>
    </format>
    <format dxfId="14641">
      <pivotArea dataOnly="0" labelOnly="1" outline="0" fieldPosition="0">
        <references count="1">
          <reference field="13" count="0"/>
        </references>
      </pivotArea>
    </format>
    <format dxfId="14640">
      <pivotArea dataOnly="0" labelOnly="1" grandCol="1" outline="0" fieldPosition="0"/>
    </format>
    <format dxfId="14639">
      <pivotArea outline="0" collapsedLevelsAreSubtotals="1" fieldPosition="0"/>
    </format>
    <format dxfId="14638">
      <pivotArea dataOnly="0" labelOnly="1" grandRow="1" outline="0" fieldPosition="0"/>
    </format>
    <format dxfId="14637">
      <pivotArea dataOnly="0" labelOnly="1" outline="0" fieldPosition="0">
        <references count="1">
          <reference field="13" count="0"/>
        </references>
      </pivotArea>
    </format>
    <format dxfId="14636">
      <pivotArea dataOnly="0" labelOnly="1" grandCol="1" outline="0" fieldPosition="0"/>
    </format>
    <format dxfId="14635">
      <pivotArea dataOnly="0" labelOnly="1" outline="0" fieldPosition="0">
        <references count="1">
          <reference field="13" count="0"/>
        </references>
      </pivotArea>
    </format>
    <format dxfId="14634">
      <pivotArea dataOnly="0" labelOnly="1" grandCol="1" outline="0" fieldPosition="0"/>
    </format>
    <format dxfId="14633">
      <pivotArea dataOnly="0" labelOnly="1" grandRow="1" outline="0" fieldPosition="0"/>
    </format>
    <format dxfId="14632">
      <pivotArea outline="0" collapsedLevelsAreSubtotals="1" fieldPosition="0"/>
    </format>
    <format dxfId="14631">
      <pivotArea dataOnly="0" labelOnly="1" grandRow="1" outline="0" fieldPosition="0"/>
    </format>
    <format dxfId="14630">
      <pivotArea dataOnly="0" labelOnly="1" outline="0" fieldPosition="0">
        <references count="1">
          <reference field="13" count="0"/>
        </references>
      </pivotArea>
    </format>
    <format dxfId="14629">
      <pivotArea dataOnly="0" labelOnly="1" grandCol="1" outline="0" fieldPosition="0"/>
    </format>
    <format dxfId="14628">
      <pivotArea outline="0" collapsedLevelsAreSubtotals="1" fieldPosition="0"/>
    </format>
    <format dxfId="14627">
      <pivotArea dataOnly="0" labelOnly="1" grandRow="1" outline="0" fieldPosition="0"/>
    </format>
    <format dxfId="14626">
      <pivotArea dataOnly="0" labelOnly="1" outline="0" fieldPosition="0">
        <references count="1">
          <reference field="13" count="0"/>
        </references>
      </pivotArea>
    </format>
    <format dxfId="14625">
      <pivotArea dataOnly="0" labelOnly="1" grandCol="1" outline="0" fieldPosition="0"/>
    </format>
    <format dxfId="14624">
      <pivotArea outline="0" collapsedLevelsAreSubtotals="1" fieldPosition="0"/>
    </format>
    <format dxfId="14623">
      <pivotArea dataOnly="0" labelOnly="1" grandRow="1" outline="0" fieldPosition="0"/>
    </format>
    <format dxfId="14622">
      <pivotArea dataOnly="0" labelOnly="1" outline="0" fieldPosition="0">
        <references count="1">
          <reference field="13" count="0"/>
        </references>
      </pivotArea>
    </format>
    <format dxfId="14621">
      <pivotArea dataOnly="0" labelOnly="1" grandCol="1" outline="0" fieldPosition="0"/>
    </format>
    <format dxfId="14620">
      <pivotArea dataOnly="0" labelOnly="1" grandRow="1" outline="0" fieldPosition="0"/>
    </format>
    <format dxfId="14619">
      <pivotArea outline="0" collapsedLevelsAreSubtotals="1" fieldPosition="0"/>
    </format>
    <format dxfId="14618">
      <pivotArea field="15" type="button" dataOnly="0" labelOnly="1" outline="0" axis="axisRow" fieldPosition="0"/>
    </format>
    <format dxfId="14617">
      <pivotArea dataOnly="0" labelOnly="1" outline="0" fieldPosition="0">
        <references count="1">
          <reference field="15" count="0"/>
        </references>
      </pivotArea>
    </format>
    <format dxfId="14616">
      <pivotArea dataOnly="0" labelOnly="1" grandRow="1" outline="0" fieldPosition="0"/>
    </format>
    <format dxfId="14615">
      <pivotArea dataOnly="0" labelOnly="1" outline="0" fieldPosition="0">
        <references count="1">
          <reference field="13" count="0"/>
        </references>
      </pivotArea>
    </format>
    <format dxfId="14614">
      <pivotArea dataOnly="0" labelOnly="1" grandCol="1" outline="0" fieldPosition="0"/>
    </format>
    <format dxfId="14613">
      <pivotArea outline="0" collapsedLevelsAreSubtotals="1" fieldPosition="0"/>
    </format>
    <format dxfId="14612">
      <pivotArea field="15" type="button" dataOnly="0" labelOnly="1" outline="0" axis="axisRow" fieldPosition="0"/>
    </format>
    <format dxfId="14611">
      <pivotArea dataOnly="0" labelOnly="1" outline="0" fieldPosition="0">
        <references count="1">
          <reference field="15" count="0"/>
        </references>
      </pivotArea>
    </format>
    <format dxfId="14610">
      <pivotArea dataOnly="0" labelOnly="1" grandRow="1" outline="0" fieldPosition="0"/>
    </format>
    <format dxfId="14609">
      <pivotArea dataOnly="0" labelOnly="1" outline="0" fieldPosition="0">
        <references count="1">
          <reference field="13" count="0"/>
        </references>
      </pivotArea>
    </format>
    <format dxfId="14608">
      <pivotArea dataOnly="0" labelOnly="1" grandCol="1" outline="0" fieldPosition="0"/>
    </format>
    <format dxfId="14607">
      <pivotArea outline="0" collapsedLevelsAreSubtotals="1" fieldPosition="0"/>
    </format>
    <format dxfId="14606">
      <pivotArea field="15" type="button" dataOnly="0" labelOnly="1" outline="0" axis="axisRow" fieldPosition="0"/>
    </format>
    <format dxfId="14605">
      <pivotArea dataOnly="0" labelOnly="1" outline="0" fieldPosition="0">
        <references count="1">
          <reference field="15" count="0"/>
        </references>
      </pivotArea>
    </format>
    <format dxfId="14604">
      <pivotArea dataOnly="0" labelOnly="1" grandRow="1" outline="0" fieldPosition="0"/>
    </format>
    <format dxfId="14603">
      <pivotArea dataOnly="0" labelOnly="1" outline="0" fieldPosition="0">
        <references count="1">
          <reference field="13" count="0"/>
        </references>
      </pivotArea>
    </format>
    <format dxfId="14602">
      <pivotArea dataOnly="0" labelOnly="1" grandCol="1" outline="0" fieldPosition="0"/>
    </format>
    <format dxfId="14601">
      <pivotArea field="15" type="button" dataOnly="0" labelOnly="1" outline="0" axis="axisRow" fieldPosition="0"/>
    </format>
    <format dxfId="14600">
      <pivotArea dataOnly="0" labelOnly="1" outline="0" fieldPosition="0">
        <references count="1">
          <reference field="13" count="0"/>
        </references>
      </pivotArea>
    </format>
    <format dxfId="14599">
      <pivotArea dataOnly="0" labelOnly="1" grandCol="1" outline="0" fieldPosition="0"/>
    </format>
    <format dxfId="14598">
      <pivotArea dataOnly="0" labelOnly="1" grandRow="1" outline="0" fieldPosition="0"/>
    </format>
    <format dxfId="14597">
      <pivotArea type="all" dataOnly="0" outline="0" fieldPosition="0"/>
    </format>
    <format dxfId="14596">
      <pivotArea outline="0" collapsedLevelsAreSubtotals="1" fieldPosition="0"/>
    </format>
    <format dxfId="14595">
      <pivotArea field="15" type="button" dataOnly="0" labelOnly="1" outline="0" axis="axisRow" fieldPosition="0"/>
    </format>
    <format dxfId="14594">
      <pivotArea dataOnly="0" labelOnly="1" outline="0" fieldPosition="0">
        <references count="1">
          <reference field="15" count="0"/>
        </references>
      </pivotArea>
    </format>
    <format dxfId="14593">
      <pivotArea dataOnly="0" labelOnly="1" grandRow="1" outline="0" fieldPosition="0"/>
    </format>
    <format dxfId="14592">
      <pivotArea dataOnly="0" labelOnly="1" outline="0" fieldPosition="0">
        <references count="1">
          <reference field="13" count="0"/>
        </references>
      </pivotArea>
    </format>
    <format dxfId="14591">
      <pivotArea dataOnly="0" labelOnly="1" grandCol="1" outline="0" fieldPosition="0"/>
    </format>
    <format dxfId="14590">
      <pivotArea type="all" dataOnly="0" outline="0" fieldPosition="0"/>
    </format>
    <format dxfId="14589">
      <pivotArea outline="0" collapsedLevelsAreSubtotals="1" fieldPosition="0"/>
    </format>
    <format dxfId="14588">
      <pivotArea field="15" type="button" dataOnly="0" labelOnly="1" outline="0" axis="axisRow" fieldPosition="0"/>
    </format>
    <format dxfId="14587">
      <pivotArea dataOnly="0" labelOnly="1" outline="0" fieldPosition="0">
        <references count="1">
          <reference field="15" count="0"/>
        </references>
      </pivotArea>
    </format>
    <format dxfId="14586">
      <pivotArea dataOnly="0" labelOnly="1" grandRow="1" outline="0" fieldPosition="0"/>
    </format>
    <format dxfId="14585">
      <pivotArea dataOnly="0" labelOnly="1" outline="0" fieldPosition="0">
        <references count="1">
          <reference field="13" count="0"/>
        </references>
      </pivotArea>
    </format>
    <format dxfId="14584">
      <pivotArea dataOnly="0" labelOnly="1" grandCol="1" outline="0" fieldPosition="0"/>
    </format>
    <format dxfId="14583">
      <pivotArea outline="0" collapsedLevelsAreSubtotals="1" fieldPosition="0"/>
    </format>
    <format dxfId="14582">
      <pivotArea field="15" type="button" dataOnly="0" labelOnly="1" outline="0" axis="axisRow" fieldPosition="0"/>
    </format>
    <format dxfId="14581">
      <pivotArea dataOnly="0" labelOnly="1" outline="0" fieldPosition="0">
        <references count="1">
          <reference field="15" count="0"/>
        </references>
      </pivotArea>
    </format>
    <format dxfId="14580">
      <pivotArea dataOnly="0" labelOnly="1" grandRow="1" outline="0" fieldPosition="0"/>
    </format>
    <format dxfId="14579">
      <pivotArea dataOnly="0" labelOnly="1" outline="0" fieldPosition="0">
        <references count="1">
          <reference field="13" count="0"/>
        </references>
      </pivotArea>
    </format>
    <format dxfId="14578">
      <pivotArea dataOnly="0" labelOnly="1" grandCol="1" outline="0" fieldPosition="0"/>
    </format>
    <format dxfId="14577">
      <pivotArea field="15" type="button" dataOnly="0" labelOnly="1" outline="0" axis="axisRow" fieldPosition="0"/>
    </format>
    <format dxfId="14576">
      <pivotArea dataOnly="0" labelOnly="1" outline="0" fieldPosition="0">
        <references count="1">
          <reference field="13" count="0"/>
        </references>
      </pivotArea>
    </format>
    <format dxfId="14575">
      <pivotArea dataOnly="0" labelOnly="1" grandCol="1" outline="0" fieldPosition="0"/>
    </format>
    <format dxfId="14574">
      <pivotArea grandRow="1" outline="0" collapsedLevelsAreSubtotals="1" fieldPosition="0"/>
    </format>
    <format dxfId="14573">
      <pivotArea dataOnly="0" labelOnly="1" grandRow="1" outline="0" fieldPosition="0"/>
    </format>
    <format dxfId="14572">
      <pivotArea type="all" dataOnly="0" outline="0" fieldPosition="0"/>
    </format>
    <format dxfId="14571">
      <pivotArea outline="0" collapsedLevelsAreSubtotals="1" fieldPosition="0"/>
    </format>
    <format dxfId="14570">
      <pivotArea type="origin" dataOnly="0" labelOnly="1" outline="0" fieldPosition="0"/>
    </format>
    <format dxfId="14569">
      <pivotArea field="13" type="button" dataOnly="0" labelOnly="1" outline="0" axis="axisCol" fieldPosition="0"/>
    </format>
    <format dxfId="14568">
      <pivotArea type="topRight" dataOnly="0" labelOnly="1" outline="0" fieldPosition="0"/>
    </format>
    <format dxfId="14567">
      <pivotArea field="15" type="button" dataOnly="0" labelOnly="1" outline="0" axis="axisRow" fieldPosition="0"/>
    </format>
    <format dxfId="14566">
      <pivotArea dataOnly="0" labelOnly="1" outline="0" fieldPosition="0">
        <references count="1">
          <reference field="15" count="0"/>
        </references>
      </pivotArea>
    </format>
    <format dxfId="14565">
      <pivotArea dataOnly="0" labelOnly="1" grandRow="1" outline="0" fieldPosition="0"/>
    </format>
    <format dxfId="14564">
      <pivotArea dataOnly="0" labelOnly="1" outline="0" fieldPosition="0">
        <references count="1">
          <reference field="13" count="0"/>
        </references>
      </pivotArea>
    </format>
    <format dxfId="14563">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15511">
      <pivotArea type="all" dataOnly="0" outline="0" fieldPosition="0"/>
    </format>
    <format dxfId="15510">
      <pivotArea outline="0" collapsedLevelsAreSubtotals="1" fieldPosition="0"/>
    </format>
    <format dxfId="15509">
      <pivotArea dataOnly="0" labelOnly="1" outline="0" axis="axisValues" fieldPosition="0"/>
    </format>
    <format dxfId="15508">
      <pivotArea dataOnly="0" labelOnly="1" grandRow="1" outline="0" fieldPosition="0"/>
    </format>
    <format dxfId="15507">
      <pivotArea dataOnly="0" labelOnly="1" outline="0" axis="axisValues" fieldPosition="0"/>
    </format>
    <format dxfId="15506">
      <pivotArea type="all" dataOnly="0" outline="0" fieldPosition="0"/>
    </format>
    <format dxfId="15505">
      <pivotArea outline="0" collapsedLevelsAreSubtotals="1" fieldPosition="0"/>
    </format>
    <format dxfId="15504">
      <pivotArea dataOnly="0" labelOnly="1" outline="0" axis="axisValues" fieldPosition="0"/>
    </format>
    <format dxfId="15503">
      <pivotArea dataOnly="0" labelOnly="1" grandRow="1" outline="0" fieldPosition="0"/>
    </format>
    <format dxfId="15502">
      <pivotArea dataOnly="0" labelOnly="1" outline="0" axis="axisValues" fieldPosition="0"/>
    </format>
    <format dxfId="15501">
      <pivotArea outline="0" collapsedLevelsAreSubtotals="1" fieldPosition="0"/>
    </format>
    <format dxfId="15500">
      <pivotArea dataOnly="0" labelOnly="1" grandRow="1" outline="0" fieldPosition="0"/>
    </format>
    <format dxfId="15499">
      <pivotArea dataOnly="0" labelOnly="1" grandCol="1" outline="0" fieldPosition="0"/>
    </format>
    <format dxfId="15498">
      <pivotArea outline="0" collapsedLevelsAreSubtotals="1" fieldPosition="0"/>
    </format>
    <format dxfId="15497">
      <pivotArea dataOnly="0" labelOnly="1" grandRow="1" outline="0" fieldPosition="0"/>
    </format>
    <format dxfId="15496">
      <pivotArea dataOnly="0" labelOnly="1" grandCol="1" outline="0" fieldPosition="0"/>
    </format>
    <format dxfId="15495">
      <pivotArea dataOnly="0" labelOnly="1" grandRow="1" outline="0" fieldPosition="0"/>
    </format>
    <format dxfId="15494">
      <pivotArea grandRow="1" outline="0" collapsedLevelsAreSubtotals="1" fieldPosition="0"/>
    </format>
    <format dxfId="15493">
      <pivotArea dataOnly="0" labelOnly="1" grandRow="1" outline="0" fieldPosition="0"/>
    </format>
    <format dxfId="15492">
      <pivotArea type="origin" dataOnly="0" labelOnly="1" outline="0" fieldPosition="0"/>
    </format>
    <format dxfId="15491">
      <pivotArea field="12" type="button" dataOnly="0" labelOnly="1" outline="0" axis="axisCol" fieldPosition="0"/>
    </format>
    <format dxfId="15490">
      <pivotArea type="topRight" dataOnly="0" labelOnly="1" outline="0" fieldPosition="0"/>
    </format>
    <format dxfId="15489">
      <pivotArea dataOnly="0" labelOnly="1" grandCol="1" outline="0" fieldPosition="0"/>
    </format>
    <format dxfId="15488">
      <pivotArea grandRow="1" outline="0" collapsedLevelsAreSubtotals="1" fieldPosition="0"/>
    </format>
    <format dxfId="15487">
      <pivotArea dataOnly="0" labelOnly="1" grandRow="1" outline="0" fieldPosition="0"/>
    </format>
    <format dxfId="15486">
      <pivotArea grandRow="1" outline="0" collapsedLevelsAreSubtotals="1" fieldPosition="0"/>
    </format>
    <format dxfId="15485">
      <pivotArea dataOnly="0" labelOnly="1" grandRow="1" outline="0" fieldPosition="0"/>
    </format>
    <format dxfId="15484">
      <pivotArea grandRow="1" outline="0" collapsedLevelsAreSubtotals="1" fieldPosition="0"/>
    </format>
    <format dxfId="15483">
      <pivotArea dataOnly="0" labelOnly="1" grandRow="1" outline="0" fieldPosition="0"/>
    </format>
    <format dxfId="15482">
      <pivotArea outline="0" fieldPosition="0">
        <references count="1">
          <reference field="4294967294" count="1">
            <x v="1"/>
          </reference>
        </references>
      </pivotArea>
    </format>
    <format dxfId="15481">
      <pivotArea type="all" dataOnly="0" outline="0" fieldPosition="0"/>
    </format>
    <format dxfId="15480">
      <pivotArea outline="0" collapsedLevelsAreSubtotals="1" fieldPosition="0"/>
    </format>
    <format dxfId="15479">
      <pivotArea type="origin" dataOnly="0" labelOnly="1" outline="0" fieldPosition="0"/>
    </format>
    <format dxfId="15478">
      <pivotArea field="12" type="button" dataOnly="0" labelOnly="1" outline="0" axis="axisCol" fieldPosition="0"/>
    </format>
    <format dxfId="15477">
      <pivotArea field="-2" type="button" dataOnly="0" labelOnly="1" outline="0" axis="axisCol" fieldPosition="1"/>
    </format>
    <format dxfId="15476">
      <pivotArea type="topRight" dataOnly="0" labelOnly="1" outline="0" fieldPosition="0"/>
    </format>
    <format dxfId="15475">
      <pivotArea dataOnly="0" labelOnly="1" grandRow="1" outline="0" fieldPosition="0"/>
    </format>
    <format dxfId="15474">
      <pivotArea dataOnly="0" labelOnly="1" fieldPosition="0">
        <references count="1">
          <reference field="12" count="0"/>
        </references>
      </pivotArea>
    </format>
    <format dxfId="15473">
      <pivotArea field="12" dataOnly="0" labelOnly="1" grandCol="1" outline="0" axis="axisCol" fieldPosition="0">
        <references count="1">
          <reference field="4294967294" count="1" selected="0">
            <x v="0"/>
          </reference>
        </references>
      </pivotArea>
    </format>
    <format dxfId="15472">
      <pivotArea field="12" dataOnly="0" labelOnly="1" grandCol="1" outline="0" axis="axisCol" fieldPosition="0">
        <references count="1">
          <reference field="4294967294" count="1" selected="0">
            <x v="1"/>
          </reference>
        </references>
      </pivotArea>
    </format>
    <format dxfId="15471">
      <pivotArea field="12" dataOnly="0" labelOnly="1" grandCol="1" outline="0" axis="axisCol" fieldPosition="0">
        <references count="1">
          <reference field="4294967294" count="1" selected="0">
            <x v="0"/>
          </reference>
        </references>
      </pivotArea>
    </format>
    <format dxfId="15470">
      <pivotArea field="12" dataOnly="0" labelOnly="1" grandCol="1" outline="0" axis="axisCol" fieldPosition="0">
        <references count="1">
          <reference field="4294967294" count="1" selected="0">
            <x v="1"/>
          </reference>
        </references>
      </pivotArea>
    </format>
    <format dxfId="15469">
      <pivotArea dataOnly="0" labelOnly="1" outline="0" fieldPosition="0">
        <references count="2">
          <reference field="4294967294" count="2">
            <x v="0"/>
            <x v="1"/>
          </reference>
          <reference field="12" count="1" selected="0">
            <x v="0"/>
          </reference>
        </references>
      </pivotArea>
    </format>
    <format dxfId="15468">
      <pivotArea dataOnly="0" labelOnly="1" outline="0" fieldPosition="0">
        <references count="2">
          <reference field="4294967294" count="2">
            <x v="0"/>
            <x v="1"/>
          </reference>
          <reference field="12" count="1" selected="0">
            <x v="1"/>
          </reference>
        </references>
      </pivotArea>
    </format>
    <format dxfId="15467">
      <pivotArea type="all" dataOnly="0" outline="0" fieldPosition="0"/>
    </format>
    <format dxfId="15466">
      <pivotArea outline="0" collapsedLevelsAreSubtotals="1" fieldPosition="0"/>
    </format>
    <format dxfId="15465">
      <pivotArea type="origin" dataOnly="0" labelOnly="1" outline="0" fieldPosition="0"/>
    </format>
    <format dxfId="15464">
      <pivotArea field="12" type="button" dataOnly="0" labelOnly="1" outline="0" axis="axisCol" fieldPosition="0"/>
    </format>
    <format dxfId="15463">
      <pivotArea field="-2" type="button" dataOnly="0" labelOnly="1" outline="0" axis="axisCol" fieldPosition="1"/>
    </format>
    <format dxfId="15462">
      <pivotArea type="topRight" dataOnly="0" labelOnly="1" outline="0" fieldPosition="0"/>
    </format>
    <format dxfId="15461">
      <pivotArea dataOnly="0" labelOnly="1" grandRow="1" outline="0" fieldPosition="0"/>
    </format>
    <format dxfId="15460">
      <pivotArea dataOnly="0" labelOnly="1" fieldPosition="0">
        <references count="1">
          <reference field="12" count="0"/>
        </references>
      </pivotArea>
    </format>
    <format dxfId="15459">
      <pivotArea field="12" dataOnly="0" labelOnly="1" grandCol="1" outline="0" axis="axisCol" fieldPosition="0">
        <references count="1">
          <reference field="4294967294" count="1" selected="0">
            <x v="0"/>
          </reference>
        </references>
      </pivotArea>
    </format>
    <format dxfId="15458">
      <pivotArea field="12" dataOnly="0" labelOnly="1" grandCol="1" outline="0" axis="axisCol" fieldPosition="0">
        <references count="1">
          <reference field="4294967294" count="1" selected="0">
            <x v="1"/>
          </reference>
        </references>
      </pivotArea>
    </format>
    <format dxfId="15457">
      <pivotArea field="12" dataOnly="0" labelOnly="1" grandCol="1" outline="0" axis="axisCol" fieldPosition="0">
        <references count="1">
          <reference field="4294967294" count="1" selected="0">
            <x v="0"/>
          </reference>
        </references>
      </pivotArea>
    </format>
    <format dxfId="15456">
      <pivotArea field="12" dataOnly="0" labelOnly="1" grandCol="1" outline="0" axis="axisCol" fieldPosition="0">
        <references count="1">
          <reference field="4294967294" count="1" selected="0">
            <x v="1"/>
          </reference>
        </references>
      </pivotArea>
    </format>
    <format dxfId="15455">
      <pivotArea dataOnly="0" labelOnly="1" outline="0" fieldPosition="0">
        <references count="2">
          <reference field="4294967294" count="2">
            <x v="0"/>
            <x v="1"/>
          </reference>
          <reference field="12" count="1" selected="0">
            <x v="0"/>
          </reference>
        </references>
      </pivotArea>
    </format>
    <format dxfId="15454">
      <pivotArea dataOnly="0" labelOnly="1" outline="0" fieldPosition="0">
        <references count="2">
          <reference field="4294967294" count="2">
            <x v="0"/>
            <x v="1"/>
          </reference>
          <reference field="12" count="1" selected="0">
            <x v="1"/>
          </reference>
        </references>
      </pivotArea>
    </format>
    <format dxfId="15453">
      <pivotArea grandRow="1" outline="0" collapsedLevelsAreSubtotals="1" fieldPosition="0"/>
    </format>
    <format dxfId="15452">
      <pivotArea dataOnly="0" labelOnly="1" grandRow="1" outline="0" fieldPosition="0"/>
    </format>
    <format dxfId="15451">
      <pivotArea type="origin" dataOnly="0" labelOnly="1" outline="0" fieldPosition="0"/>
    </format>
    <format dxfId="15450">
      <pivotArea dataOnly="0" labelOnly="1" grandRow="1" outline="0" fieldPosition="0"/>
    </format>
    <format dxfId="15449">
      <pivotArea type="all" dataOnly="0" outline="0" fieldPosition="0"/>
    </format>
    <format dxfId="15448">
      <pivotArea outline="0" collapsedLevelsAreSubtotals="1" fieldPosition="0"/>
    </format>
    <format dxfId="15447">
      <pivotArea type="origin" dataOnly="0" labelOnly="1" outline="0" fieldPosition="0"/>
    </format>
    <format dxfId="15446">
      <pivotArea field="12" type="button" dataOnly="0" labelOnly="1" outline="0" axis="axisCol" fieldPosition="0"/>
    </format>
    <format dxfId="15445">
      <pivotArea field="-2" type="button" dataOnly="0" labelOnly="1" outline="0" axis="axisCol" fieldPosition="1"/>
    </format>
    <format dxfId="15444">
      <pivotArea type="topRight" dataOnly="0" labelOnly="1" outline="0" fieldPosition="0"/>
    </format>
    <format dxfId="15443">
      <pivotArea dataOnly="0" labelOnly="1" grandRow="1" outline="0" fieldPosition="0"/>
    </format>
    <format dxfId="15442">
      <pivotArea dataOnly="0" labelOnly="1" fieldPosition="0">
        <references count="1">
          <reference field="12" count="0"/>
        </references>
      </pivotArea>
    </format>
    <format dxfId="15441">
      <pivotArea field="12" dataOnly="0" labelOnly="1" grandCol="1" outline="0" axis="axisCol" fieldPosition="0">
        <references count="1">
          <reference field="4294967294" count="1" selected="0">
            <x v="0"/>
          </reference>
        </references>
      </pivotArea>
    </format>
    <format dxfId="15440">
      <pivotArea field="12" dataOnly="0" labelOnly="1" grandCol="1" outline="0" axis="axisCol" fieldPosition="0">
        <references count="1">
          <reference field="4294967294" count="1" selected="0">
            <x v="1"/>
          </reference>
        </references>
      </pivotArea>
    </format>
    <format dxfId="15439">
      <pivotArea field="12" dataOnly="0" labelOnly="1" grandCol="1" outline="0" axis="axisCol" fieldPosition="0">
        <references count="1">
          <reference field="4294967294" count="1" selected="0">
            <x v="0"/>
          </reference>
        </references>
      </pivotArea>
    </format>
    <format dxfId="15438">
      <pivotArea field="12" dataOnly="0" labelOnly="1" grandCol="1" outline="0" axis="axisCol" fieldPosition="0">
        <references count="1">
          <reference field="4294967294" count="1" selected="0">
            <x v="1"/>
          </reference>
        </references>
      </pivotArea>
    </format>
    <format dxfId="15437">
      <pivotArea dataOnly="0" labelOnly="1" outline="0" fieldPosition="0">
        <references count="2">
          <reference field="4294967294" count="2">
            <x v="0"/>
            <x v="1"/>
          </reference>
          <reference field="12" count="1" selected="0">
            <x v="0"/>
          </reference>
        </references>
      </pivotArea>
    </format>
    <format dxfId="15436">
      <pivotArea dataOnly="0" labelOnly="1" outline="0" fieldPosition="0">
        <references count="2">
          <reference field="4294967294" count="2">
            <x v="0"/>
            <x v="1"/>
          </reference>
          <reference field="12" count="1" selected="0">
            <x v="1"/>
          </reference>
        </references>
      </pivotArea>
    </format>
    <format dxfId="15435">
      <pivotArea type="all" dataOnly="0" outline="0" fieldPosition="0"/>
    </format>
    <format dxfId="15434">
      <pivotArea outline="0" collapsedLevelsAreSubtotals="1" fieldPosition="0"/>
    </format>
    <format dxfId="15433">
      <pivotArea type="origin" dataOnly="0" labelOnly="1" outline="0" fieldPosition="0"/>
    </format>
    <format dxfId="15432">
      <pivotArea field="12" type="button" dataOnly="0" labelOnly="1" outline="0" axis="axisCol" fieldPosition="0"/>
    </format>
    <format dxfId="15431">
      <pivotArea field="-2" type="button" dataOnly="0" labelOnly="1" outline="0" axis="axisCol" fieldPosition="1"/>
    </format>
    <format dxfId="15430">
      <pivotArea type="topRight" dataOnly="0" labelOnly="1" outline="0" fieldPosition="0"/>
    </format>
    <format dxfId="15429">
      <pivotArea dataOnly="0" labelOnly="1" grandRow="1" outline="0" fieldPosition="0"/>
    </format>
    <format dxfId="15428">
      <pivotArea dataOnly="0" labelOnly="1" fieldPosition="0">
        <references count="1">
          <reference field="12" count="0"/>
        </references>
      </pivotArea>
    </format>
    <format dxfId="15427">
      <pivotArea field="12" dataOnly="0" labelOnly="1" grandCol="1" outline="0" axis="axisCol" fieldPosition="0">
        <references count="1">
          <reference field="4294967294" count="1" selected="0">
            <x v="0"/>
          </reference>
        </references>
      </pivotArea>
    </format>
    <format dxfId="15426">
      <pivotArea field="12" dataOnly="0" labelOnly="1" grandCol="1" outline="0" axis="axisCol" fieldPosition="0">
        <references count="1">
          <reference field="4294967294" count="1" selected="0">
            <x v="1"/>
          </reference>
        </references>
      </pivotArea>
    </format>
    <format dxfId="15425">
      <pivotArea field="12" dataOnly="0" labelOnly="1" grandCol="1" outline="0" axis="axisCol" fieldPosition="0">
        <references count="1">
          <reference field="4294967294" count="1" selected="0">
            <x v="0"/>
          </reference>
        </references>
      </pivotArea>
    </format>
    <format dxfId="15424">
      <pivotArea field="12" dataOnly="0" labelOnly="1" grandCol="1" outline="0" axis="axisCol" fieldPosition="0">
        <references count="1">
          <reference field="4294967294" count="1" selected="0">
            <x v="1"/>
          </reference>
        </references>
      </pivotArea>
    </format>
    <format dxfId="15423">
      <pivotArea dataOnly="0" labelOnly="1" outline="0" fieldPosition="0">
        <references count="2">
          <reference field="4294967294" count="2">
            <x v="0"/>
            <x v="1"/>
          </reference>
          <reference field="12" count="1" selected="0">
            <x v="0"/>
          </reference>
        </references>
      </pivotArea>
    </format>
    <format dxfId="15422">
      <pivotArea dataOnly="0" labelOnly="1" outline="0" fieldPosition="0">
        <references count="2">
          <reference field="4294967294" count="2">
            <x v="0"/>
            <x v="1"/>
          </reference>
          <reference field="12" count="1" selected="0">
            <x v="1"/>
          </reference>
        </references>
      </pivotArea>
    </format>
    <format dxfId="15421">
      <pivotArea dataOnly="0" labelOnly="1" grandRow="1" outline="0" fieldPosition="0"/>
    </format>
    <format dxfId="15420">
      <pivotArea grandRow="1" outline="0" collapsedLevelsAreSubtotals="1" fieldPosition="0"/>
    </format>
    <format dxfId="15419">
      <pivotArea dataOnly="0" labelOnly="1" grandRow="1" outline="0" fieldPosition="0"/>
    </format>
    <format dxfId="15418">
      <pivotArea outline="0" collapsedLevelsAreSubtotals="1" fieldPosition="0"/>
    </format>
    <format dxfId="15417">
      <pivotArea dataOnly="0" labelOnly="1" grandRow="1" outline="0" fieldPosition="0"/>
    </format>
    <format dxfId="15416">
      <pivotArea type="all" dataOnly="0" outline="0" fieldPosition="0"/>
    </format>
    <format dxfId="15415">
      <pivotArea outline="0" collapsedLevelsAreSubtotals="1" fieldPosition="0"/>
    </format>
    <format dxfId="15414">
      <pivotArea type="origin" dataOnly="0" labelOnly="1" outline="0" fieldPosition="0"/>
    </format>
    <format dxfId="15413">
      <pivotArea field="12" type="button" dataOnly="0" labelOnly="1" outline="0" axis="axisCol" fieldPosition="0"/>
    </format>
    <format dxfId="15412">
      <pivotArea field="-2" type="button" dataOnly="0" labelOnly="1" outline="0" axis="axisCol" fieldPosition="1"/>
    </format>
    <format dxfId="15411">
      <pivotArea type="topRight" dataOnly="0" labelOnly="1" outline="0" fieldPosition="0"/>
    </format>
    <format dxfId="15410">
      <pivotArea dataOnly="0" labelOnly="1" grandRow="1" outline="0" fieldPosition="0"/>
    </format>
    <format dxfId="15409">
      <pivotArea dataOnly="0" labelOnly="1" fieldPosition="0">
        <references count="1">
          <reference field="12" count="0"/>
        </references>
      </pivotArea>
    </format>
    <format dxfId="15408">
      <pivotArea field="12" dataOnly="0" labelOnly="1" grandCol="1" outline="0" axis="axisCol" fieldPosition="0">
        <references count="1">
          <reference field="4294967294" count="1" selected="0">
            <x v="0"/>
          </reference>
        </references>
      </pivotArea>
    </format>
    <format dxfId="15407">
      <pivotArea field="12" dataOnly="0" labelOnly="1" grandCol="1" outline="0" axis="axisCol" fieldPosition="0">
        <references count="1">
          <reference field="4294967294" count="1" selected="0">
            <x v="1"/>
          </reference>
        </references>
      </pivotArea>
    </format>
    <format dxfId="15406">
      <pivotArea field="12" dataOnly="0" labelOnly="1" grandCol="1" outline="0" axis="axisCol" fieldPosition="0">
        <references count="1">
          <reference field="4294967294" count="1" selected="0">
            <x v="0"/>
          </reference>
        </references>
      </pivotArea>
    </format>
    <format dxfId="15405">
      <pivotArea field="12" dataOnly="0" labelOnly="1" grandCol="1" outline="0" axis="axisCol" fieldPosition="0">
        <references count="1">
          <reference field="4294967294" count="1" selected="0">
            <x v="1"/>
          </reference>
        </references>
      </pivotArea>
    </format>
    <format dxfId="15404">
      <pivotArea dataOnly="0" labelOnly="1" outline="0" fieldPosition="0">
        <references count="2">
          <reference field="4294967294" count="2">
            <x v="0"/>
            <x v="1"/>
          </reference>
          <reference field="12" count="1" selected="0">
            <x v="0"/>
          </reference>
        </references>
      </pivotArea>
    </format>
    <format dxfId="15403">
      <pivotArea dataOnly="0" labelOnly="1" outline="0" fieldPosition="0">
        <references count="2">
          <reference field="4294967294" count="2">
            <x v="0"/>
            <x v="1"/>
          </reference>
          <reference field="12" count="1" selected="0">
            <x v="1"/>
          </reference>
        </references>
      </pivotArea>
    </format>
    <format dxfId="15402">
      <pivotArea outline="0" collapsedLevelsAreSubtotals="1" fieldPosition="0">
        <references count="2">
          <reference field="4294967294" count="2" selected="0">
            <x v="0"/>
            <x v="1"/>
          </reference>
          <reference field="12" count="1" selected="0">
            <x v="0"/>
          </reference>
        </references>
      </pivotArea>
    </format>
    <format dxfId="15401">
      <pivotArea dataOnly="0" labelOnly="1" fieldPosition="0">
        <references count="1">
          <reference field="12" count="1">
            <x v="0"/>
          </reference>
        </references>
      </pivotArea>
    </format>
    <format dxfId="15400">
      <pivotArea dataOnly="0" labelOnly="1" outline="0" fieldPosition="0">
        <references count="2">
          <reference field="4294967294" count="2">
            <x v="0"/>
            <x v="1"/>
          </reference>
          <reference field="12" count="1" selected="0">
            <x v="0"/>
          </reference>
        </references>
      </pivotArea>
    </format>
    <format dxfId="15399">
      <pivotArea outline="0" collapsedLevelsAreSubtotals="1" fieldPosition="0">
        <references count="2">
          <reference field="4294967294" count="2" selected="0">
            <x v="0"/>
            <x v="1"/>
          </reference>
          <reference field="12" count="1" selected="0">
            <x v="1"/>
          </reference>
        </references>
      </pivotArea>
    </format>
    <format dxfId="15398">
      <pivotArea dataOnly="0" labelOnly="1" fieldPosition="0">
        <references count="1">
          <reference field="12" count="1">
            <x v="1"/>
          </reference>
        </references>
      </pivotArea>
    </format>
    <format dxfId="15397">
      <pivotArea dataOnly="0" labelOnly="1" outline="0" fieldPosition="0">
        <references count="2">
          <reference field="4294967294" count="2">
            <x v="0"/>
            <x v="1"/>
          </reference>
          <reference field="12" count="1" selected="0">
            <x v="1"/>
          </reference>
        </references>
      </pivotArea>
    </format>
    <format dxfId="15396">
      <pivotArea field="12" grandRow="1" outline="0" collapsedLevelsAreSubtotals="1" axis="axisCol" fieldPosition="0">
        <references count="2">
          <reference field="4294967294" count="2" selected="0">
            <x v="0"/>
            <x v="1"/>
          </reference>
          <reference field="12" count="0" selected="0"/>
        </references>
      </pivotArea>
    </format>
    <format dxfId="15395">
      <pivotArea dataOnly="0" labelOnly="1" fieldPosition="0">
        <references count="1">
          <reference field="12" count="0"/>
        </references>
      </pivotArea>
    </format>
    <format dxfId="15394">
      <pivotArea dataOnly="0" labelOnly="1" outline="0" fieldPosition="0">
        <references count="2">
          <reference field="4294967294" count="2">
            <x v="0"/>
            <x v="1"/>
          </reference>
          <reference field="12" count="1" selected="0">
            <x v="0"/>
          </reference>
        </references>
      </pivotArea>
    </format>
    <format dxfId="15393">
      <pivotArea dataOnly="0" labelOnly="1" outline="0" fieldPosition="0">
        <references count="2">
          <reference field="4294967294" count="2">
            <x v="0"/>
            <x v="1"/>
          </reference>
          <reference field="12" count="1" selected="0">
            <x v="1"/>
          </reference>
        </references>
      </pivotArea>
    </format>
    <format dxfId="15392">
      <pivotArea type="origin" dataOnly="0" labelOnly="1" outline="0" fieldPosition="0"/>
    </format>
    <format dxfId="15391">
      <pivotArea field="12" type="button" dataOnly="0" labelOnly="1" outline="0" axis="axisCol" fieldPosition="0"/>
    </format>
    <format dxfId="15390">
      <pivotArea field="-2" type="button" dataOnly="0" labelOnly="1" outline="0" axis="axisCol" fieldPosition="1"/>
    </format>
    <format dxfId="15389">
      <pivotArea type="topRight" dataOnly="0" labelOnly="1" outline="0" fieldPosition="0"/>
    </format>
    <format dxfId="15388">
      <pivotArea dataOnly="0" labelOnly="1" fieldPosition="0">
        <references count="1">
          <reference field="12" count="0"/>
        </references>
      </pivotArea>
    </format>
    <format dxfId="15387">
      <pivotArea field="12" dataOnly="0" labelOnly="1" grandCol="1" outline="0" axis="axisCol" fieldPosition="0">
        <references count="1">
          <reference field="4294967294" count="1" selected="0">
            <x v="0"/>
          </reference>
        </references>
      </pivotArea>
    </format>
    <format dxfId="15386">
      <pivotArea field="12" dataOnly="0" labelOnly="1" grandCol="1" outline="0" axis="axisCol" fieldPosition="0">
        <references count="1">
          <reference field="4294967294" count="1" selected="0">
            <x v="1"/>
          </reference>
        </references>
      </pivotArea>
    </format>
    <format dxfId="15385">
      <pivotArea field="12" dataOnly="0" labelOnly="1" grandCol="1" outline="0" axis="axisCol" fieldPosition="0">
        <references count="1">
          <reference field="4294967294" count="1" selected="0">
            <x v="0"/>
          </reference>
        </references>
      </pivotArea>
    </format>
    <format dxfId="15384">
      <pivotArea field="12" dataOnly="0" labelOnly="1" grandCol="1" outline="0" axis="axisCol" fieldPosition="0">
        <references count="1">
          <reference field="4294967294" count="1" selected="0">
            <x v="1"/>
          </reference>
        </references>
      </pivotArea>
    </format>
    <format dxfId="15383">
      <pivotArea dataOnly="0" labelOnly="1" outline="0" fieldPosition="0">
        <references count="2">
          <reference field="4294967294" count="2">
            <x v="0"/>
            <x v="1"/>
          </reference>
          <reference field="12" count="1" selected="0">
            <x v="0"/>
          </reference>
        </references>
      </pivotArea>
    </format>
    <format dxfId="15382">
      <pivotArea dataOnly="0" labelOnly="1" outline="0" fieldPosition="0">
        <references count="2">
          <reference field="4294967294" count="2">
            <x v="0"/>
            <x v="1"/>
          </reference>
          <reference field="12" count="1" selected="0">
            <x v="1"/>
          </reference>
        </references>
      </pivotArea>
    </format>
    <format dxfId="15381">
      <pivotArea type="all" dataOnly="0" outline="0" fieldPosition="0"/>
    </format>
    <format dxfId="15380">
      <pivotArea outline="0" collapsedLevelsAreSubtotals="1" fieldPosition="0"/>
    </format>
    <format dxfId="15379">
      <pivotArea type="origin" dataOnly="0" labelOnly="1" outline="0" fieldPosition="0"/>
    </format>
    <format dxfId="15378">
      <pivotArea field="12" type="button" dataOnly="0" labelOnly="1" outline="0" axis="axisCol" fieldPosition="0"/>
    </format>
    <format dxfId="15377">
      <pivotArea field="-2" type="button" dataOnly="0" labelOnly="1" outline="0" axis="axisCol" fieldPosition="1"/>
    </format>
    <format dxfId="15376">
      <pivotArea type="topRight" dataOnly="0" labelOnly="1" outline="0" fieldPosition="0"/>
    </format>
    <format dxfId="15375">
      <pivotArea dataOnly="0" labelOnly="1" grandRow="1" outline="0" fieldPosition="0"/>
    </format>
    <format dxfId="15374">
      <pivotArea dataOnly="0" labelOnly="1" fieldPosition="0">
        <references count="1">
          <reference field="12" count="0"/>
        </references>
      </pivotArea>
    </format>
    <format dxfId="15373">
      <pivotArea field="12" dataOnly="0" labelOnly="1" grandCol="1" outline="0" axis="axisCol" fieldPosition="0">
        <references count="1">
          <reference field="4294967294" count="1" selected="0">
            <x v="0"/>
          </reference>
        </references>
      </pivotArea>
    </format>
    <format dxfId="15372">
      <pivotArea field="12" dataOnly="0" labelOnly="1" grandCol="1" outline="0" axis="axisCol" fieldPosition="0">
        <references count="1">
          <reference field="4294967294" count="1" selected="0">
            <x v="1"/>
          </reference>
        </references>
      </pivotArea>
    </format>
    <format dxfId="15371">
      <pivotArea field="12" dataOnly="0" labelOnly="1" grandCol="1" outline="0" axis="axisCol" fieldPosition="0">
        <references count="1">
          <reference field="4294967294" count="1" selected="0">
            <x v="0"/>
          </reference>
        </references>
      </pivotArea>
    </format>
    <format dxfId="15370">
      <pivotArea field="12" dataOnly="0" labelOnly="1" grandCol="1" outline="0" axis="axisCol" fieldPosition="0">
        <references count="1">
          <reference field="4294967294" count="1" selected="0">
            <x v="1"/>
          </reference>
        </references>
      </pivotArea>
    </format>
    <format dxfId="15369">
      <pivotArea dataOnly="0" labelOnly="1" outline="0" fieldPosition="0">
        <references count="2">
          <reference field="4294967294" count="2">
            <x v="0"/>
            <x v="1"/>
          </reference>
          <reference field="12" count="1" selected="0">
            <x v="0"/>
          </reference>
        </references>
      </pivotArea>
    </format>
    <format dxfId="15368">
      <pivotArea dataOnly="0" labelOnly="1" outline="0" fieldPosition="0">
        <references count="2">
          <reference field="4294967294" count="2">
            <x v="0"/>
            <x v="1"/>
          </reference>
          <reference field="12" count="1" selected="0">
            <x v="1"/>
          </reference>
        </references>
      </pivotArea>
    </format>
    <format dxfId="15367">
      <pivotArea type="all" dataOnly="0" outline="0" fieldPosition="0"/>
    </format>
    <format dxfId="15366">
      <pivotArea outline="0" collapsedLevelsAreSubtotals="1" fieldPosition="0"/>
    </format>
    <format dxfId="15365">
      <pivotArea type="origin" dataOnly="0" labelOnly="1" outline="0" fieldPosition="0"/>
    </format>
    <format dxfId="15364">
      <pivotArea field="12" type="button" dataOnly="0" labelOnly="1" outline="0" axis="axisCol" fieldPosition="0"/>
    </format>
    <format dxfId="15363">
      <pivotArea field="-2" type="button" dataOnly="0" labelOnly="1" outline="0" axis="axisCol" fieldPosition="1"/>
    </format>
    <format dxfId="15362">
      <pivotArea type="topRight" dataOnly="0" labelOnly="1" outline="0" fieldPosition="0"/>
    </format>
    <format dxfId="15361">
      <pivotArea dataOnly="0" labelOnly="1" grandRow="1" outline="0" fieldPosition="0"/>
    </format>
    <format dxfId="15360">
      <pivotArea dataOnly="0" labelOnly="1" fieldPosition="0">
        <references count="1">
          <reference field="12" count="0"/>
        </references>
      </pivotArea>
    </format>
    <format dxfId="15359">
      <pivotArea field="12" dataOnly="0" labelOnly="1" grandCol="1" outline="0" axis="axisCol" fieldPosition="0">
        <references count="1">
          <reference field="4294967294" count="1" selected="0">
            <x v="0"/>
          </reference>
        </references>
      </pivotArea>
    </format>
    <format dxfId="15358">
      <pivotArea field="12" dataOnly="0" labelOnly="1" grandCol="1" outline="0" axis="axisCol" fieldPosition="0">
        <references count="1">
          <reference field="4294967294" count="1" selected="0">
            <x v="1"/>
          </reference>
        </references>
      </pivotArea>
    </format>
    <format dxfId="15357">
      <pivotArea field="12" dataOnly="0" labelOnly="1" grandCol="1" outline="0" axis="axisCol" fieldPosition="0">
        <references count="1">
          <reference field="4294967294" count="1" selected="0">
            <x v="0"/>
          </reference>
        </references>
      </pivotArea>
    </format>
    <format dxfId="15356">
      <pivotArea field="12" dataOnly="0" labelOnly="1" grandCol="1" outline="0" axis="axisCol" fieldPosition="0">
        <references count="1">
          <reference field="4294967294" count="1" selected="0">
            <x v="1"/>
          </reference>
        </references>
      </pivotArea>
    </format>
    <format dxfId="15355">
      <pivotArea dataOnly="0" labelOnly="1" outline="0" fieldPosition="0">
        <references count="2">
          <reference field="4294967294" count="2">
            <x v="0"/>
            <x v="1"/>
          </reference>
          <reference field="12" count="1" selected="0">
            <x v="0"/>
          </reference>
        </references>
      </pivotArea>
    </format>
    <format dxfId="15354">
      <pivotArea dataOnly="0" labelOnly="1" outline="0" fieldPosition="0">
        <references count="2">
          <reference field="4294967294" count="2">
            <x v="0"/>
            <x v="1"/>
          </reference>
          <reference field="12" count="1" selected="0">
            <x v="1"/>
          </reference>
        </references>
      </pivotArea>
    </format>
    <format dxfId="15353">
      <pivotArea grandRow="1" outline="0" collapsedLevelsAreSubtotals="1" fieldPosition="0"/>
    </format>
    <format dxfId="15352">
      <pivotArea dataOnly="0" labelOnly="1" grandRow="1" outline="0" fieldPosition="0"/>
    </format>
    <format dxfId="15351">
      <pivotArea type="origin" dataOnly="0" labelOnly="1" outline="0" offset="A1" fieldPosition="0"/>
    </format>
    <format dxfId="15350">
      <pivotArea field="12" type="button" dataOnly="0" labelOnly="1" outline="0" axis="axisCol" fieldPosition="0"/>
    </format>
    <format dxfId="15349">
      <pivotArea field="-2" type="button" dataOnly="0" labelOnly="1" outline="0" axis="axisCol" fieldPosition="1"/>
    </format>
    <format dxfId="15348">
      <pivotArea type="topRight" dataOnly="0" labelOnly="1" outline="0" fieldPosition="0"/>
    </format>
    <format dxfId="15347">
      <pivotArea grandRow="1" outline="0" collapsedLevelsAreSubtotals="1" fieldPosition="0"/>
    </format>
    <format dxfId="15346">
      <pivotArea dataOnly="0" labelOnly="1" grandRow="1" outline="0" fieldPosition="0"/>
    </format>
    <format dxfId="15345">
      <pivotArea grandRow="1" outline="0" collapsedLevelsAreSubtotals="1" fieldPosition="0"/>
    </format>
    <format dxfId="15344">
      <pivotArea dataOnly="0" labelOnly="1" grandRow="1" outline="0" fieldPosition="0"/>
    </format>
    <format dxfId="15343">
      <pivotArea type="origin" dataOnly="0" labelOnly="1" outline="0" offset="A1" fieldPosition="0"/>
    </format>
    <format dxfId="15342">
      <pivotArea field="12" type="button" dataOnly="0" labelOnly="1" outline="0" axis="axisCol" fieldPosition="0"/>
    </format>
    <format dxfId="15341">
      <pivotArea field="-2" type="button" dataOnly="0" labelOnly="1" outline="0" axis="axisCol" fieldPosition="1"/>
    </format>
    <format dxfId="15340">
      <pivotArea type="topRight" dataOnly="0" labelOnly="1" outline="0" fieldPosition="0"/>
    </format>
    <format dxfId="15339">
      <pivotArea grandRow="1" outline="0" collapsedLevelsAreSubtotals="1" fieldPosition="0"/>
    </format>
    <format dxfId="15338">
      <pivotArea dataOnly="0" labelOnly="1" grandRow="1" outline="0" fieldPosition="0"/>
    </format>
    <format dxfId="15337">
      <pivotArea grandRow="1" outline="0" collapsedLevelsAreSubtotals="1" fieldPosition="0"/>
    </format>
    <format dxfId="15336">
      <pivotArea dataOnly="0" labelOnly="1" grandRow="1" outline="0" fieldPosition="0"/>
    </format>
    <format dxfId="15335">
      <pivotArea outline="0" collapsedLevelsAreSubtotals="1" fieldPosition="0"/>
    </format>
    <format dxfId="15334">
      <pivotArea dataOnly="0" labelOnly="1" grandRow="1" outline="0" fieldPosition="0"/>
    </format>
    <format dxfId="15333">
      <pivotArea field="12" dataOnly="0" labelOnly="1" grandCol="1" outline="0" axis="axisCol" fieldPosition="0">
        <references count="1">
          <reference field="4294967294" count="1" selected="0">
            <x v="0"/>
          </reference>
        </references>
      </pivotArea>
    </format>
    <format dxfId="15332">
      <pivotArea field="12" dataOnly="0" labelOnly="1" grandCol="1" outline="0" axis="axisCol" fieldPosition="0">
        <references count="1">
          <reference field="4294967294" count="1" selected="0">
            <x v="1"/>
          </reference>
        </references>
      </pivotArea>
    </format>
    <format dxfId="15331">
      <pivotArea field="12" dataOnly="0" labelOnly="1" grandCol="1" outline="0" axis="axisCol" fieldPosition="0">
        <references count="1">
          <reference field="4294967294" count="1" selected="0">
            <x v="0"/>
          </reference>
        </references>
      </pivotArea>
    </format>
    <format dxfId="15330">
      <pivotArea field="12" dataOnly="0" labelOnly="1" grandCol="1" outline="0" axis="axisCol" fieldPosition="0">
        <references count="1">
          <reference field="4294967294" count="1" selected="0">
            <x v="1"/>
          </reference>
        </references>
      </pivotArea>
    </format>
    <format dxfId="15329">
      <pivotArea dataOnly="0" labelOnly="1" outline="0" fieldPosition="0">
        <references count="2">
          <reference field="4294967294" count="2">
            <x v="0"/>
            <x v="1"/>
          </reference>
          <reference field="12" count="1" selected="0">
            <x v="0"/>
          </reference>
        </references>
      </pivotArea>
    </format>
    <format dxfId="15328">
      <pivotArea dataOnly="0" labelOnly="1" outline="0" fieldPosition="0">
        <references count="2">
          <reference field="4294967294" count="2">
            <x v="0"/>
            <x v="1"/>
          </reference>
          <reference field="12" count="1" selected="0">
            <x v="1"/>
          </reference>
        </references>
      </pivotArea>
    </format>
    <format dxfId="15327">
      <pivotArea field="12" dataOnly="0" labelOnly="1" grandCol="1" outline="0" axis="axisCol" fieldPosition="0">
        <references count="1">
          <reference field="4294967294" count="1" selected="0">
            <x v="0"/>
          </reference>
        </references>
      </pivotArea>
    </format>
    <format dxfId="15326">
      <pivotArea field="12" dataOnly="0" labelOnly="1" grandCol="1" outline="0" axis="axisCol" fieldPosition="0">
        <references count="1">
          <reference field="4294967294" count="1" selected="0">
            <x v="1"/>
          </reference>
        </references>
      </pivotArea>
    </format>
    <format dxfId="15325">
      <pivotArea field="12" dataOnly="0" labelOnly="1" grandCol="1" outline="0" axis="axisCol" fieldPosition="0">
        <references count="1">
          <reference field="4294967294" count="1" selected="0">
            <x v="0"/>
          </reference>
        </references>
      </pivotArea>
    </format>
    <format dxfId="15324">
      <pivotArea field="12" dataOnly="0" labelOnly="1" grandCol="1" outline="0" axis="axisCol" fieldPosition="0">
        <references count="1">
          <reference field="4294967294" count="1" selected="0">
            <x v="1"/>
          </reference>
        </references>
      </pivotArea>
    </format>
    <format dxfId="15323">
      <pivotArea dataOnly="0" labelOnly="1" outline="0" fieldPosition="0">
        <references count="2">
          <reference field="4294967294" count="2">
            <x v="0"/>
            <x v="1"/>
          </reference>
          <reference field="12" count="1" selected="0">
            <x v="0"/>
          </reference>
        </references>
      </pivotArea>
    </format>
    <format dxfId="15322">
      <pivotArea dataOnly="0" labelOnly="1" outline="0" fieldPosition="0">
        <references count="2">
          <reference field="4294967294" count="2">
            <x v="0"/>
            <x v="1"/>
          </reference>
          <reference field="12" count="1" selected="0">
            <x v="1"/>
          </reference>
        </references>
      </pivotArea>
    </format>
    <format dxfId="15321">
      <pivotArea outline="0" collapsedLevelsAreSubtotals="1" fieldPosition="0"/>
    </format>
    <format dxfId="15320">
      <pivotArea type="origin" dataOnly="0" labelOnly="1" outline="0" offset="A2" fieldPosition="0"/>
    </format>
    <format dxfId="15319">
      <pivotArea dataOnly="0" labelOnly="1" grandRow="1" outline="0" fieldPosition="0"/>
    </format>
    <format dxfId="15318">
      <pivotArea dataOnly="0" labelOnly="1" fieldPosition="0">
        <references count="1">
          <reference field="12" count="0"/>
        </references>
      </pivotArea>
    </format>
    <format dxfId="15317">
      <pivotArea field="12" dataOnly="0" labelOnly="1" grandCol="1" outline="0" axis="axisCol" fieldPosition="0">
        <references count="1">
          <reference field="4294967294" count="1" selected="0">
            <x v="0"/>
          </reference>
        </references>
      </pivotArea>
    </format>
    <format dxfId="15316">
      <pivotArea field="12" dataOnly="0" labelOnly="1" grandCol="1" outline="0" axis="axisCol" fieldPosition="0">
        <references count="1">
          <reference field="4294967294" count="1" selected="0">
            <x v="1"/>
          </reference>
        </references>
      </pivotArea>
    </format>
    <format dxfId="15315">
      <pivotArea field="12" dataOnly="0" labelOnly="1" grandCol="1" outline="0" axis="axisCol" fieldPosition="0">
        <references count="1">
          <reference field="4294967294" count="1" selected="0">
            <x v="0"/>
          </reference>
        </references>
      </pivotArea>
    </format>
    <format dxfId="15314">
      <pivotArea field="12" dataOnly="0" labelOnly="1" grandCol="1" outline="0" axis="axisCol" fieldPosition="0">
        <references count="1">
          <reference field="4294967294" count="1" selected="0">
            <x v="1"/>
          </reference>
        </references>
      </pivotArea>
    </format>
    <format dxfId="15313">
      <pivotArea dataOnly="0" labelOnly="1" outline="0" fieldPosition="0">
        <references count="2">
          <reference field="4294967294" count="2">
            <x v="0"/>
            <x v="1"/>
          </reference>
          <reference field="12" count="1" selected="0">
            <x v="0"/>
          </reference>
        </references>
      </pivotArea>
    </format>
    <format dxfId="15312">
      <pivotArea dataOnly="0" labelOnly="1" outline="0" fieldPosition="0">
        <references count="2">
          <reference field="4294967294" count="2">
            <x v="0"/>
            <x v="1"/>
          </reference>
          <reference field="12" count="1" selected="0">
            <x v="1"/>
          </reference>
        </references>
      </pivotArea>
    </format>
    <format dxfId="15311">
      <pivotArea outline="0" collapsedLevelsAreSubtotals="1" fieldPosition="0"/>
    </format>
    <format dxfId="15310">
      <pivotArea type="origin" dataOnly="0" labelOnly="1" outline="0" offset="A2" fieldPosition="0"/>
    </format>
    <format dxfId="15309">
      <pivotArea dataOnly="0" labelOnly="1" grandRow="1" outline="0" fieldPosition="0"/>
    </format>
    <format dxfId="15308">
      <pivotArea dataOnly="0" labelOnly="1" fieldPosition="0">
        <references count="1">
          <reference field="12" count="0"/>
        </references>
      </pivotArea>
    </format>
    <format dxfId="15307">
      <pivotArea field="12" dataOnly="0" labelOnly="1" grandCol="1" outline="0" axis="axisCol" fieldPosition="0">
        <references count="1">
          <reference field="4294967294" count="1" selected="0">
            <x v="0"/>
          </reference>
        </references>
      </pivotArea>
    </format>
    <format dxfId="15306">
      <pivotArea field="12" dataOnly="0" labelOnly="1" grandCol="1" outline="0" axis="axisCol" fieldPosition="0">
        <references count="1">
          <reference field="4294967294" count="1" selected="0">
            <x v="1"/>
          </reference>
        </references>
      </pivotArea>
    </format>
    <format dxfId="15305">
      <pivotArea field="12" dataOnly="0" labelOnly="1" grandCol="1" outline="0" axis="axisCol" fieldPosition="0">
        <references count="1">
          <reference field="4294967294" count="1" selected="0">
            <x v="0"/>
          </reference>
        </references>
      </pivotArea>
    </format>
    <format dxfId="15304">
      <pivotArea field="12" dataOnly="0" labelOnly="1" grandCol="1" outline="0" axis="axisCol" fieldPosition="0">
        <references count="1">
          <reference field="4294967294" count="1" selected="0">
            <x v="1"/>
          </reference>
        </references>
      </pivotArea>
    </format>
    <format dxfId="15303">
      <pivotArea dataOnly="0" labelOnly="1" outline="0" fieldPosition="0">
        <references count="2">
          <reference field="4294967294" count="2">
            <x v="0"/>
            <x v="1"/>
          </reference>
          <reference field="12" count="1" selected="0">
            <x v="0"/>
          </reference>
        </references>
      </pivotArea>
    </format>
    <format dxfId="15302">
      <pivotArea dataOnly="0" labelOnly="1" outline="0" fieldPosition="0">
        <references count="2">
          <reference field="4294967294" count="2">
            <x v="0"/>
            <x v="1"/>
          </reference>
          <reference field="12" count="1" selected="0">
            <x v="1"/>
          </reference>
        </references>
      </pivotArea>
    </format>
    <format dxfId="15301">
      <pivotArea grandRow="1" outline="0" collapsedLevelsAreSubtotals="1" fieldPosition="0"/>
    </format>
    <format dxfId="15300">
      <pivotArea dataOnly="0" labelOnly="1" grandRow="1" outline="0" fieldPosition="0"/>
    </format>
    <format dxfId="15299">
      <pivotArea field="12" dataOnly="0" labelOnly="1" grandCol="1" outline="0" axis="axisCol" fieldPosition="0">
        <references count="1">
          <reference field="4294967294" count="1" selected="0">
            <x v="0"/>
          </reference>
        </references>
      </pivotArea>
    </format>
    <format dxfId="15298">
      <pivotArea field="12" dataOnly="0" labelOnly="1" grandCol="1" outline="0" axis="axisCol" fieldPosition="0">
        <references count="1">
          <reference field="4294967294" count="1" selected="0">
            <x v="1"/>
          </reference>
        </references>
      </pivotArea>
    </format>
    <format dxfId="15297">
      <pivotArea field="12" dataOnly="0" labelOnly="1" grandCol="1" outline="0" axis="axisCol" fieldPosition="0">
        <references count="1">
          <reference field="4294967294" count="1" selected="0">
            <x v="0"/>
          </reference>
        </references>
      </pivotArea>
    </format>
    <format dxfId="15296">
      <pivotArea field="12" dataOnly="0" labelOnly="1" grandCol="1" outline="0" axis="axisCol" fieldPosition="0">
        <references count="1">
          <reference field="4294967294" count="1" selected="0">
            <x v="1"/>
          </reference>
        </references>
      </pivotArea>
    </format>
    <format dxfId="15295">
      <pivotArea dataOnly="0" labelOnly="1" outline="0" fieldPosition="0">
        <references count="2">
          <reference field="4294967294" count="2">
            <x v="0"/>
            <x v="1"/>
          </reference>
          <reference field="12" count="1" selected="0">
            <x v="0"/>
          </reference>
        </references>
      </pivotArea>
    </format>
    <format dxfId="15294">
      <pivotArea dataOnly="0" labelOnly="1" outline="0" fieldPosition="0">
        <references count="2">
          <reference field="4294967294" count="2">
            <x v="0"/>
            <x v="1"/>
          </reference>
          <reference field="12" count="1" selected="0">
            <x v="1"/>
          </reference>
        </references>
      </pivotArea>
    </format>
    <format dxfId="15293">
      <pivotArea field="12" dataOnly="0" labelOnly="1" grandCol="1" outline="0" axis="axisCol" fieldPosition="0">
        <references count="1">
          <reference field="4294967294" count="1" selected="0">
            <x v="0"/>
          </reference>
        </references>
      </pivotArea>
    </format>
    <format dxfId="15292">
      <pivotArea field="12" dataOnly="0" labelOnly="1" grandCol="1" outline="0" axis="axisCol" fieldPosition="0">
        <references count="1">
          <reference field="4294967294" count="1" selected="0">
            <x v="1"/>
          </reference>
        </references>
      </pivotArea>
    </format>
    <format dxfId="15291">
      <pivotArea field="12" dataOnly="0" labelOnly="1" grandCol="1" outline="0" axis="axisCol" fieldPosition="0">
        <references count="1">
          <reference field="4294967294" count="1" selected="0">
            <x v="0"/>
          </reference>
        </references>
      </pivotArea>
    </format>
    <format dxfId="15290">
      <pivotArea field="12" dataOnly="0" labelOnly="1" grandCol="1" outline="0" axis="axisCol" fieldPosition="0">
        <references count="1">
          <reference field="4294967294" count="1" selected="0">
            <x v="1"/>
          </reference>
        </references>
      </pivotArea>
    </format>
    <format dxfId="15289">
      <pivotArea dataOnly="0" labelOnly="1" outline="0" fieldPosition="0">
        <references count="2">
          <reference field="4294967294" count="2">
            <x v="0"/>
            <x v="1"/>
          </reference>
          <reference field="12" count="1" selected="0">
            <x v="0"/>
          </reference>
        </references>
      </pivotArea>
    </format>
    <format dxfId="15288">
      <pivotArea dataOnly="0" labelOnly="1" outline="0" fieldPosition="0">
        <references count="2">
          <reference field="4294967294" count="2">
            <x v="0"/>
            <x v="1"/>
          </reference>
          <reference field="12" count="1" selected="0">
            <x v="1"/>
          </reference>
        </references>
      </pivotArea>
    </format>
    <format dxfId="15287">
      <pivotArea field="12" dataOnly="0" labelOnly="1" grandCol="1" outline="0" offset="IV256" axis="axisCol" fieldPosition="0">
        <references count="1">
          <reference field="4294967294" count="1" selected="0">
            <x v="0"/>
          </reference>
        </references>
      </pivotArea>
    </format>
    <format dxfId="15286">
      <pivotArea field="12" dataOnly="0" labelOnly="1" grandCol="1" outline="0" offset="IV256" axis="axisCol" fieldPosition="0">
        <references count="1">
          <reference field="4294967294" count="1" selected="0">
            <x v="1"/>
          </reference>
        </references>
      </pivotArea>
    </format>
    <format dxfId="15285">
      <pivotArea field="12" dataOnly="0" labelOnly="1" grandCol="1" outline="0" offset="IV256" axis="axisCol" fieldPosition="0">
        <references count="1">
          <reference field="4294967294" count="1" selected="0">
            <x v="0"/>
          </reference>
        </references>
      </pivotArea>
    </format>
    <format dxfId="15284">
      <pivotArea field="12" dataOnly="0" labelOnly="1" grandCol="1" outline="0" offset="IV256" axis="axisCol" fieldPosition="0">
        <references count="1">
          <reference field="4294967294" count="1" selected="0">
            <x v="1"/>
          </reference>
        </references>
      </pivotArea>
    </format>
    <format dxfId="15283">
      <pivotArea dataOnly="0" labelOnly="1" outline="0" fieldPosition="0">
        <references count="2">
          <reference field="4294967294" count="2">
            <x v="0"/>
            <x v="1"/>
          </reference>
          <reference field="12" count="1" selected="0">
            <x v="0"/>
          </reference>
        </references>
      </pivotArea>
    </format>
    <format dxfId="15282">
      <pivotArea dataOnly="0" labelOnly="1" outline="0" fieldPosition="0">
        <references count="2">
          <reference field="4294967294" count="2">
            <x v="0"/>
            <x v="1"/>
          </reference>
          <reference field="12" count="1" selected="0">
            <x v="1"/>
          </reference>
        </references>
      </pivotArea>
    </format>
    <format dxfId="15281">
      <pivotArea grandRow="1" outline="0" collapsedLevelsAreSubtotals="1" fieldPosition="0"/>
    </format>
    <format dxfId="15280">
      <pivotArea dataOnly="0" labelOnly="1" grandRow="1" outline="0" fieldPosition="0"/>
    </format>
    <format dxfId="15279">
      <pivotArea grandRow="1" outline="0" collapsedLevelsAreSubtotals="1" fieldPosition="0"/>
    </format>
    <format dxfId="15278">
      <pivotArea dataOnly="0" labelOnly="1" grandRow="1" outline="0" fieldPosition="0"/>
    </format>
    <format dxfId="15277">
      <pivotArea field="12" dataOnly="0" labelOnly="1" grandCol="1" outline="0" offset="IV256" axis="axisCol" fieldPosition="0">
        <references count="1">
          <reference field="4294967294" count="1" selected="0">
            <x v="0"/>
          </reference>
        </references>
      </pivotArea>
    </format>
    <format dxfId="15276">
      <pivotArea field="12" dataOnly="0" labelOnly="1" grandCol="1" outline="0" offset="IV256" axis="axisCol" fieldPosition="0">
        <references count="1">
          <reference field="4294967294" count="1" selected="0">
            <x v="1"/>
          </reference>
        </references>
      </pivotArea>
    </format>
    <format dxfId="15275">
      <pivotArea field="12" dataOnly="0" labelOnly="1" grandCol="1" outline="0" offset="IV256" axis="axisCol" fieldPosition="0">
        <references count="1">
          <reference field="4294967294" count="1" selected="0">
            <x v="0"/>
          </reference>
        </references>
      </pivotArea>
    </format>
    <format dxfId="15274">
      <pivotArea field="12" dataOnly="0" labelOnly="1" grandCol="1" outline="0" offset="IV256" axis="axisCol" fieldPosition="0">
        <references count="1">
          <reference field="4294967294" count="1" selected="0">
            <x v="1"/>
          </reference>
        </references>
      </pivotArea>
    </format>
    <format dxfId="15273">
      <pivotArea dataOnly="0" labelOnly="1" outline="0" fieldPosition="0">
        <references count="2">
          <reference field="4294967294" count="2">
            <x v="0"/>
            <x v="1"/>
          </reference>
          <reference field="12" count="1" selected="0">
            <x v="0"/>
          </reference>
        </references>
      </pivotArea>
    </format>
    <format dxfId="15272">
      <pivotArea dataOnly="0" labelOnly="1" outline="0" fieldPosition="0">
        <references count="2">
          <reference field="4294967294" count="2">
            <x v="0"/>
            <x v="1"/>
          </reference>
          <reference field="12" count="1" selected="0">
            <x v="1"/>
          </reference>
        </references>
      </pivotArea>
    </format>
    <format dxfId="15271">
      <pivotArea field="12" dataOnly="0" labelOnly="1" grandCol="1" outline="0" offset="IV256" axis="axisCol" fieldPosition="0">
        <references count="1">
          <reference field="4294967294" count="1" selected="0">
            <x v="0"/>
          </reference>
        </references>
      </pivotArea>
    </format>
    <format dxfId="15270">
      <pivotArea field="12" dataOnly="0" labelOnly="1" grandCol="1" outline="0" offset="IV256" axis="axisCol" fieldPosition="0">
        <references count="1">
          <reference field="4294967294" count="1" selected="0">
            <x v="1"/>
          </reference>
        </references>
      </pivotArea>
    </format>
    <format dxfId="15269">
      <pivotArea field="12" dataOnly="0" labelOnly="1" grandCol="1" outline="0" offset="IV256" axis="axisCol" fieldPosition="0">
        <references count="1">
          <reference field="4294967294" count="1" selected="0">
            <x v="0"/>
          </reference>
        </references>
      </pivotArea>
    </format>
    <format dxfId="15268">
      <pivotArea field="12" dataOnly="0" labelOnly="1" grandCol="1" outline="0" offset="IV256" axis="axisCol" fieldPosition="0">
        <references count="1">
          <reference field="4294967294" count="1" selected="0">
            <x v="1"/>
          </reference>
        </references>
      </pivotArea>
    </format>
    <format dxfId="15267">
      <pivotArea dataOnly="0" labelOnly="1" outline="0" fieldPosition="0">
        <references count="2">
          <reference field="4294967294" count="2">
            <x v="0"/>
            <x v="1"/>
          </reference>
          <reference field="12" count="1" selected="0">
            <x v="0"/>
          </reference>
        </references>
      </pivotArea>
    </format>
    <format dxfId="15266">
      <pivotArea dataOnly="0" labelOnly="1" outline="0" fieldPosition="0">
        <references count="2">
          <reference field="4294967294" count="2">
            <x v="0"/>
            <x v="1"/>
          </reference>
          <reference field="12" count="1" selected="0">
            <x v="1"/>
          </reference>
        </references>
      </pivotArea>
    </format>
    <format dxfId="15265">
      <pivotArea outline="0" collapsedLevelsAreSubtotals="1" fieldPosition="0"/>
    </format>
    <format dxfId="15264">
      <pivotArea type="origin" dataOnly="0" labelOnly="1" outline="0" offset="A2" fieldPosition="0"/>
    </format>
    <format dxfId="15263">
      <pivotArea dataOnly="0" labelOnly="1" grandRow="1" outline="0" fieldPosition="0"/>
    </format>
    <format dxfId="15262">
      <pivotArea dataOnly="0" labelOnly="1" fieldPosition="0">
        <references count="1">
          <reference field="12" count="0"/>
        </references>
      </pivotArea>
    </format>
    <format dxfId="15261">
      <pivotArea field="12" dataOnly="0" labelOnly="1" grandCol="1" outline="0" axis="axisCol" fieldPosition="0">
        <references count="1">
          <reference field="4294967294" count="1" selected="0">
            <x v="0"/>
          </reference>
        </references>
      </pivotArea>
    </format>
    <format dxfId="15260">
      <pivotArea field="12" dataOnly="0" labelOnly="1" grandCol="1" outline="0" axis="axisCol" fieldPosition="0">
        <references count="1">
          <reference field="4294967294" count="1" selected="0">
            <x v="1"/>
          </reference>
        </references>
      </pivotArea>
    </format>
    <format dxfId="15259">
      <pivotArea field="12" dataOnly="0" labelOnly="1" grandCol="1" outline="0" axis="axisCol" fieldPosition="0">
        <references count="1">
          <reference field="4294967294" count="1" selected="0">
            <x v="0"/>
          </reference>
        </references>
      </pivotArea>
    </format>
    <format dxfId="15258">
      <pivotArea field="12" dataOnly="0" labelOnly="1" grandCol="1" outline="0" axis="axisCol" fieldPosition="0">
        <references count="1">
          <reference field="4294967294" count="1" selected="0">
            <x v="1"/>
          </reference>
        </references>
      </pivotArea>
    </format>
    <format dxfId="15257">
      <pivotArea dataOnly="0" labelOnly="1" outline="0" fieldPosition="0">
        <references count="2">
          <reference field="4294967294" count="2">
            <x v="0"/>
            <x v="1"/>
          </reference>
          <reference field="12" count="1" selected="0">
            <x v="0"/>
          </reference>
        </references>
      </pivotArea>
    </format>
    <format dxfId="15256">
      <pivotArea dataOnly="0" labelOnly="1" outline="0" fieldPosition="0">
        <references count="2">
          <reference field="4294967294" count="2">
            <x v="0"/>
            <x v="1"/>
          </reference>
          <reference field="12" count="1" selected="0">
            <x v="1"/>
          </reference>
        </references>
      </pivotArea>
    </format>
    <format dxfId="15255">
      <pivotArea outline="0" collapsedLevelsAreSubtotals="1" fieldPosition="0"/>
    </format>
    <format dxfId="15254">
      <pivotArea type="origin" dataOnly="0" labelOnly="1" outline="0" offset="A2" fieldPosition="0"/>
    </format>
    <format dxfId="15253">
      <pivotArea dataOnly="0" labelOnly="1" grandRow="1" outline="0" fieldPosition="0"/>
    </format>
    <format dxfId="15252">
      <pivotArea dataOnly="0" labelOnly="1" fieldPosition="0">
        <references count="1">
          <reference field="12" count="0"/>
        </references>
      </pivotArea>
    </format>
    <format dxfId="15251">
      <pivotArea field="12" dataOnly="0" labelOnly="1" grandCol="1" outline="0" axis="axisCol" fieldPosition="0">
        <references count="1">
          <reference field="4294967294" count="1" selected="0">
            <x v="0"/>
          </reference>
        </references>
      </pivotArea>
    </format>
    <format dxfId="15250">
      <pivotArea field="12" dataOnly="0" labelOnly="1" grandCol="1" outline="0" axis="axisCol" fieldPosition="0">
        <references count="1">
          <reference field="4294967294" count="1" selected="0">
            <x v="1"/>
          </reference>
        </references>
      </pivotArea>
    </format>
    <format dxfId="15249">
      <pivotArea field="12" dataOnly="0" labelOnly="1" grandCol="1" outline="0" axis="axisCol" fieldPosition="0">
        <references count="1">
          <reference field="4294967294" count="1" selected="0">
            <x v="0"/>
          </reference>
        </references>
      </pivotArea>
    </format>
    <format dxfId="15248">
      <pivotArea field="12" dataOnly="0" labelOnly="1" grandCol="1" outline="0" axis="axisCol" fieldPosition="0">
        <references count="1">
          <reference field="4294967294" count="1" selected="0">
            <x v="1"/>
          </reference>
        </references>
      </pivotArea>
    </format>
    <format dxfId="15247">
      <pivotArea dataOnly="0" labelOnly="1" outline="0" fieldPosition="0">
        <references count="2">
          <reference field="4294967294" count="2">
            <x v="0"/>
            <x v="1"/>
          </reference>
          <reference field="12" count="1" selected="0">
            <x v="0"/>
          </reference>
        </references>
      </pivotArea>
    </format>
    <format dxfId="15246">
      <pivotArea dataOnly="0" labelOnly="1" outline="0" fieldPosition="0">
        <references count="2">
          <reference field="4294967294" count="2">
            <x v="0"/>
            <x v="1"/>
          </reference>
          <reference field="12" count="1" selected="0">
            <x v="1"/>
          </reference>
        </references>
      </pivotArea>
    </format>
    <format dxfId="15245">
      <pivotArea grandRow="1" outline="0" collapsedLevelsAreSubtotals="1" fieldPosition="0"/>
    </format>
    <format dxfId="15244">
      <pivotArea dataOnly="0" labelOnly="1" grandRow="1" outline="0" fieldPosition="0"/>
    </format>
    <format dxfId="15243">
      <pivotArea grandRow="1" outline="0" collapsedLevelsAreSubtotals="1" fieldPosition="0"/>
    </format>
    <format dxfId="15242">
      <pivotArea dataOnly="0" labelOnly="1" grandRow="1" outline="0" fieldPosition="0"/>
    </format>
    <format dxfId="15241">
      <pivotArea outline="0" collapsedLevelsAreSubtotals="1" fieldPosition="0"/>
    </format>
    <format dxfId="15240">
      <pivotArea type="origin" dataOnly="0" labelOnly="1" outline="0" offset="A2" fieldPosition="0"/>
    </format>
    <format dxfId="15239">
      <pivotArea dataOnly="0" labelOnly="1" grandRow="1" outline="0" fieldPosition="0"/>
    </format>
    <format dxfId="15238">
      <pivotArea dataOnly="0" labelOnly="1" fieldPosition="0">
        <references count="1">
          <reference field="12" count="0"/>
        </references>
      </pivotArea>
    </format>
    <format dxfId="15237">
      <pivotArea field="12" dataOnly="0" labelOnly="1" grandCol="1" outline="0" axis="axisCol" fieldPosition="0">
        <references count="1">
          <reference field="4294967294" count="1" selected="0">
            <x v="0"/>
          </reference>
        </references>
      </pivotArea>
    </format>
    <format dxfId="15236">
      <pivotArea field="12" dataOnly="0" labelOnly="1" grandCol="1" outline="0" axis="axisCol" fieldPosition="0">
        <references count="1">
          <reference field="4294967294" count="1" selected="0">
            <x v="1"/>
          </reference>
        </references>
      </pivotArea>
    </format>
    <format dxfId="15235">
      <pivotArea field="12" dataOnly="0" labelOnly="1" grandCol="1" outline="0" axis="axisCol" fieldPosition="0">
        <references count="1">
          <reference field="4294967294" count="1" selected="0">
            <x v="0"/>
          </reference>
        </references>
      </pivotArea>
    </format>
    <format dxfId="15234">
      <pivotArea field="12" dataOnly="0" labelOnly="1" grandCol="1" outline="0" axis="axisCol" fieldPosition="0">
        <references count="1">
          <reference field="4294967294" count="1" selected="0">
            <x v="1"/>
          </reference>
        </references>
      </pivotArea>
    </format>
    <format dxfId="15233">
      <pivotArea dataOnly="0" labelOnly="1" outline="0" fieldPosition="0">
        <references count="2">
          <reference field="4294967294" count="2">
            <x v="0"/>
            <x v="1"/>
          </reference>
          <reference field="12" count="1" selected="0">
            <x v="0"/>
          </reference>
        </references>
      </pivotArea>
    </format>
    <format dxfId="15232">
      <pivotArea dataOnly="0" labelOnly="1" outline="0" fieldPosition="0">
        <references count="2">
          <reference field="4294967294" count="2">
            <x v="0"/>
            <x v="1"/>
          </reference>
          <reference field="12" count="1" selected="0">
            <x v="1"/>
          </reference>
        </references>
      </pivotArea>
    </format>
    <format dxfId="15231">
      <pivotArea outline="0" collapsedLevelsAreSubtotals="1" fieldPosition="0"/>
    </format>
    <format dxfId="15230">
      <pivotArea outline="0" collapsedLevelsAreSubtotals="1" fieldPosition="0"/>
    </format>
    <format dxfId="15229">
      <pivotArea outline="0" collapsedLevelsAreSubtotals="1" fieldPosition="0"/>
    </format>
    <format dxfId="15228">
      <pivotArea type="origin" dataOnly="0" labelOnly="1" outline="0" offset="A2" fieldPosition="0"/>
    </format>
    <format dxfId="15227">
      <pivotArea field="13" type="button" dataOnly="0" labelOnly="1" outline="0" axis="axisRow" fieldPosition="0"/>
    </format>
    <format dxfId="15226">
      <pivotArea dataOnly="0" labelOnly="1" fieldPosition="0">
        <references count="1">
          <reference field="13" count="15">
            <x v="0"/>
            <x v="1"/>
            <x v="2"/>
            <x v="3"/>
            <x v="5"/>
            <x v="7"/>
            <x v="8"/>
            <x v="10"/>
            <x v="11"/>
            <x v="12"/>
            <x v="14"/>
            <x v="15"/>
            <x v="16"/>
            <x v="17"/>
            <x v="18"/>
          </reference>
        </references>
      </pivotArea>
    </format>
    <format dxfId="15225">
      <pivotArea dataOnly="0" labelOnly="1" grandRow="1" outline="0" fieldPosition="0"/>
    </format>
    <format dxfId="15224">
      <pivotArea dataOnly="0" labelOnly="1" fieldPosition="0">
        <references count="1">
          <reference field="12" count="0"/>
        </references>
      </pivotArea>
    </format>
    <format dxfId="15223">
      <pivotArea field="12" dataOnly="0" labelOnly="1" grandCol="1" outline="0" axis="axisCol" fieldPosition="0">
        <references count="1">
          <reference field="4294967294" count="1" selected="0">
            <x v="0"/>
          </reference>
        </references>
      </pivotArea>
    </format>
    <format dxfId="15222">
      <pivotArea field="12" dataOnly="0" labelOnly="1" grandCol="1" outline="0" axis="axisCol" fieldPosition="0">
        <references count="1">
          <reference field="4294967294" count="1" selected="0">
            <x v="1"/>
          </reference>
        </references>
      </pivotArea>
    </format>
    <format dxfId="15221">
      <pivotArea field="12" dataOnly="0" labelOnly="1" grandCol="1" outline="0" axis="axisCol" fieldPosition="0">
        <references count="1">
          <reference field="4294967294" count="1" selected="0">
            <x v="0"/>
          </reference>
        </references>
      </pivotArea>
    </format>
    <format dxfId="15220">
      <pivotArea field="12" dataOnly="0" labelOnly="1" grandCol="1" outline="0" axis="axisCol" fieldPosition="0">
        <references count="1">
          <reference field="4294967294" count="1" selected="0">
            <x v="1"/>
          </reference>
        </references>
      </pivotArea>
    </format>
    <format dxfId="15219">
      <pivotArea dataOnly="0" labelOnly="1" outline="0" fieldPosition="0">
        <references count="2">
          <reference field="4294967294" count="2">
            <x v="0"/>
            <x v="1"/>
          </reference>
          <reference field="12" count="1" selected="0">
            <x v="0"/>
          </reference>
        </references>
      </pivotArea>
    </format>
    <format dxfId="15218">
      <pivotArea dataOnly="0" labelOnly="1" outline="0" fieldPosition="0">
        <references count="2">
          <reference field="4294967294" count="2">
            <x v="0"/>
            <x v="1"/>
          </reference>
          <reference field="12" count="1" selected="0">
            <x v="1"/>
          </reference>
        </references>
      </pivotArea>
    </format>
    <format dxfId="15217">
      <pivotArea outline="0" collapsedLevelsAreSubtotals="1" fieldPosition="0"/>
    </format>
    <format dxfId="15216">
      <pivotArea type="origin" dataOnly="0" labelOnly="1" outline="0" offset="A2" fieldPosition="0"/>
    </format>
    <format dxfId="15215">
      <pivotArea field="13" type="button" dataOnly="0" labelOnly="1" outline="0" axis="axisRow" fieldPosition="0"/>
    </format>
    <format dxfId="15214">
      <pivotArea dataOnly="0" labelOnly="1" fieldPosition="0">
        <references count="1">
          <reference field="13" count="15">
            <x v="0"/>
            <x v="1"/>
            <x v="2"/>
            <x v="3"/>
            <x v="5"/>
            <x v="7"/>
            <x v="8"/>
            <x v="10"/>
            <x v="11"/>
            <x v="12"/>
            <x v="14"/>
            <x v="15"/>
            <x v="16"/>
            <x v="17"/>
            <x v="18"/>
          </reference>
        </references>
      </pivotArea>
    </format>
    <format dxfId="15213">
      <pivotArea dataOnly="0" labelOnly="1" grandRow="1" outline="0" fieldPosition="0"/>
    </format>
    <format dxfId="15212">
      <pivotArea dataOnly="0" labelOnly="1" fieldPosition="0">
        <references count="1">
          <reference field="12" count="0"/>
        </references>
      </pivotArea>
    </format>
    <format dxfId="15211">
      <pivotArea field="12" dataOnly="0" labelOnly="1" grandCol="1" outline="0" axis="axisCol" fieldPosition="0">
        <references count="1">
          <reference field="4294967294" count="1" selected="0">
            <x v="0"/>
          </reference>
        </references>
      </pivotArea>
    </format>
    <format dxfId="15210">
      <pivotArea field="12" dataOnly="0" labelOnly="1" grandCol="1" outline="0" axis="axisCol" fieldPosition="0">
        <references count="1">
          <reference field="4294967294" count="1" selected="0">
            <x v="1"/>
          </reference>
        </references>
      </pivotArea>
    </format>
    <format dxfId="15209">
      <pivotArea field="12" dataOnly="0" labelOnly="1" grandCol="1" outline="0" axis="axisCol" fieldPosition="0">
        <references count="1">
          <reference field="4294967294" count="1" selected="0">
            <x v="0"/>
          </reference>
        </references>
      </pivotArea>
    </format>
    <format dxfId="15208">
      <pivotArea field="12" dataOnly="0" labelOnly="1" grandCol="1" outline="0" axis="axisCol" fieldPosition="0">
        <references count="1">
          <reference field="4294967294" count="1" selected="0">
            <x v="1"/>
          </reference>
        </references>
      </pivotArea>
    </format>
    <format dxfId="15207">
      <pivotArea dataOnly="0" labelOnly="1" outline="0" fieldPosition="0">
        <references count="2">
          <reference field="4294967294" count="2">
            <x v="0"/>
            <x v="1"/>
          </reference>
          <reference field="12" count="1" selected="0">
            <x v="0"/>
          </reference>
        </references>
      </pivotArea>
    </format>
    <format dxfId="15206">
      <pivotArea dataOnly="0" labelOnly="1" outline="0" fieldPosition="0">
        <references count="2">
          <reference field="4294967294" count="2">
            <x v="0"/>
            <x v="1"/>
          </reference>
          <reference field="12" count="1" selected="0">
            <x v="1"/>
          </reference>
        </references>
      </pivotArea>
    </format>
    <format dxfId="15205">
      <pivotArea outline="0" collapsedLevelsAreSubtotals="1" fieldPosition="0"/>
    </format>
    <format dxfId="15204">
      <pivotArea field="12" type="button" dataOnly="0" labelOnly="1" outline="0" axis="axisCol" fieldPosition="0"/>
    </format>
    <format dxfId="15203">
      <pivotArea field="-2" type="button" dataOnly="0" labelOnly="1" outline="0" axis="axisCol" fieldPosition="1"/>
    </format>
    <format dxfId="15202">
      <pivotArea type="topRight" dataOnly="0" labelOnly="1" outline="0" fieldPosition="0"/>
    </format>
    <format dxfId="15201">
      <pivotArea dataOnly="0" labelOnly="1" fieldPosition="0">
        <references count="1">
          <reference field="12" count="0"/>
        </references>
      </pivotArea>
    </format>
    <format dxfId="15200">
      <pivotArea field="12" dataOnly="0" labelOnly="1" grandCol="1" outline="0" axis="axisCol" fieldPosition="0">
        <references count="1">
          <reference field="4294967294" count="1" selected="0">
            <x v="0"/>
          </reference>
        </references>
      </pivotArea>
    </format>
    <format dxfId="15199">
      <pivotArea field="12" dataOnly="0" labelOnly="1" grandCol="1" outline="0" axis="axisCol" fieldPosition="0">
        <references count="1">
          <reference field="4294967294" count="1" selected="0">
            <x v="1"/>
          </reference>
        </references>
      </pivotArea>
    </format>
    <format dxfId="15198">
      <pivotArea field="12" dataOnly="0" labelOnly="1" grandCol="1" outline="0" axis="axisCol" fieldPosition="0">
        <references count="1">
          <reference field="4294967294" count="1" selected="0">
            <x v="0"/>
          </reference>
        </references>
      </pivotArea>
    </format>
    <format dxfId="15197">
      <pivotArea field="12" dataOnly="0" labelOnly="1" grandCol="1" outline="0" axis="axisCol" fieldPosition="0">
        <references count="1">
          <reference field="4294967294" count="1" selected="0">
            <x v="1"/>
          </reference>
        </references>
      </pivotArea>
    </format>
    <format dxfId="15196">
      <pivotArea dataOnly="0" labelOnly="1" outline="0" fieldPosition="0">
        <references count="2">
          <reference field="4294967294" count="2">
            <x v="0"/>
            <x v="1"/>
          </reference>
          <reference field="12" count="1" selected="0">
            <x v="0"/>
          </reference>
        </references>
      </pivotArea>
    </format>
    <format dxfId="15195">
      <pivotArea dataOnly="0" labelOnly="1" outline="0" fieldPosition="0">
        <references count="2">
          <reference field="4294967294" count="2">
            <x v="0"/>
            <x v="1"/>
          </reference>
          <reference field="12" count="1" selected="0">
            <x v="1"/>
          </reference>
        </references>
      </pivotArea>
    </format>
    <format dxfId="15194">
      <pivotArea type="all" dataOnly="0" outline="0" fieldPosition="0"/>
    </format>
    <format dxfId="15193">
      <pivotArea outline="0" collapsedLevelsAreSubtotals="1" fieldPosition="0"/>
    </format>
    <format dxfId="15192">
      <pivotArea type="origin" dataOnly="0" labelOnly="1" outline="0" fieldPosition="0"/>
    </format>
    <format dxfId="15191">
      <pivotArea field="12" type="button" dataOnly="0" labelOnly="1" outline="0" axis="axisCol" fieldPosition="0"/>
    </format>
    <format dxfId="15190">
      <pivotArea field="-2" type="button" dataOnly="0" labelOnly="1" outline="0" axis="axisCol" fieldPosition="1"/>
    </format>
    <format dxfId="15189">
      <pivotArea type="topRight" dataOnly="0" labelOnly="1" outline="0" fieldPosition="0"/>
    </format>
    <format dxfId="15188">
      <pivotArea field="13" type="button" dataOnly="0" labelOnly="1" outline="0" axis="axisRow" fieldPosition="0"/>
    </format>
    <format dxfId="15187">
      <pivotArea dataOnly="0" labelOnly="1" fieldPosition="0">
        <references count="1">
          <reference field="13" count="15">
            <x v="0"/>
            <x v="1"/>
            <x v="2"/>
            <x v="3"/>
            <x v="6"/>
            <x v="7"/>
            <x v="8"/>
            <x v="9"/>
            <x v="10"/>
            <x v="11"/>
            <x v="13"/>
            <x v="14"/>
            <x v="16"/>
            <x v="17"/>
            <x v="18"/>
          </reference>
        </references>
      </pivotArea>
    </format>
    <format dxfId="15186">
      <pivotArea dataOnly="0" labelOnly="1" grandRow="1" outline="0" fieldPosition="0"/>
    </format>
    <format dxfId="15185">
      <pivotArea dataOnly="0" labelOnly="1" fieldPosition="0">
        <references count="1">
          <reference field="12" count="0"/>
        </references>
      </pivotArea>
    </format>
    <format dxfId="15184">
      <pivotArea field="12" dataOnly="0" labelOnly="1" grandCol="1" outline="0" axis="axisCol" fieldPosition="0">
        <references count="1">
          <reference field="4294967294" count="1" selected="0">
            <x v="0"/>
          </reference>
        </references>
      </pivotArea>
    </format>
    <format dxfId="15183">
      <pivotArea field="12" dataOnly="0" labelOnly="1" grandCol="1" outline="0" axis="axisCol" fieldPosition="0">
        <references count="1">
          <reference field="4294967294" count="1" selected="0">
            <x v="1"/>
          </reference>
        </references>
      </pivotArea>
    </format>
    <format dxfId="15182">
      <pivotArea field="12" dataOnly="0" labelOnly="1" grandCol="1" outline="0" axis="axisCol" fieldPosition="0">
        <references count="1">
          <reference field="4294967294" count="1" selected="0">
            <x v="0"/>
          </reference>
        </references>
      </pivotArea>
    </format>
    <format dxfId="15181">
      <pivotArea field="12" dataOnly="0" labelOnly="1" grandCol="1" outline="0" axis="axisCol" fieldPosition="0">
        <references count="1">
          <reference field="4294967294" count="1" selected="0">
            <x v="1"/>
          </reference>
        </references>
      </pivotArea>
    </format>
    <format dxfId="15180">
      <pivotArea dataOnly="0" labelOnly="1" outline="0" fieldPosition="0">
        <references count="2">
          <reference field="4294967294" count="2">
            <x v="0"/>
            <x v="1"/>
          </reference>
          <reference field="12" count="1" selected="0">
            <x v="0"/>
          </reference>
        </references>
      </pivotArea>
    </format>
    <format dxfId="15179">
      <pivotArea dataOnly="0" labelOnly="1" outline="0" fieldPosition="0">
        <references count="2">
          <reference field="4294967294" count="2">
            <x v="0"/>
            <x v="1"/>
          </reference>
          <reference field="12" count="1" selected="0">
            <x v="1"/>
          </reference>
        </references>
      </pivotArea>
    </format>
    <format dxfId="15178">
      <pivotArea outline="0" collapsedLevelsAreSubtotals="1" fieldPosition="0"/>
    </format>
    <format dxfId="15177">
      <pivotArea type="origin" dataOnly="0" labelOnly="1" outline="0" offset="A2" fieldPosition="0"/>
    </format>
    <format dxfId="15176">
      <pivotArea field="13" type="button" dataOnly="0" labelOnly="1" outline="0" axis="axisRow" fieldPosition="0"/>
    </format>
    <format dxfId="15175">
      <pivotArea dataOnly="0" labelOnly="1" fieldPosition="0">
        <references count="1">
          <reference field="13" count="16">
            <x v="0"/>
            <x v="1"/>
            <x v="2"/>
            <x v="3"/>
            <x v="6"/>
            <x v="7"/>
            <x v="8"/>
            <x v="9"/>
            <x v="10"/>
            <x v="11"/>
            <x v="13"/>
            <x v="14"/>
            <x v="15"/>
            <x v="16"/>
            <x v="17"/>
            <x v="18"/>
          </reference>
        </references>
      </pivotArea>
    </format>
    <format dxfId="15174">
      <pivotArea dataOnly="0" labelOnly="1" grandRow="1" outline="0" fieldPosition="0"/>
    </format>
    <format dxfId="15173">
      <pivotArea dataOnly="0" labelOnly="1" fieldPosition="0">
        <references count="1">
          <reference field="12" count="0"/>
        </references>
      </pivotArea>
    </format>
    <format dxfId="15172">
      <pivotArea field="12" dataOnly="0" labelOnly="1" grandCol="1" outline="0" axis="axisCol" fieldPosition="0">
        <references count="1">
          <reference field="4294967294" count="1" selected="0">
            <x v="0"/>
          </reference>
        </references>
      </pivotArea>
    </format>
    <format dxfId="15171">
      <pivotArea field="12" dataOnly="0" labelOnly="1" grandCol="1" outline="0" axis="axisCol" fieldPosition="0">
        <references count="1">
          <reference field="4294967294" count="1" selected="0">
            <x v="1"/>
          </reference>
        </references>
      </pivotArea>
    </format>
    <format dxfId="15170">
      <pivotArea field="12" dataOnly="0" labelOnly="1" grandCol="1" outline="0" axis="axisCol" fieldPosition="0">
        <references count="1">
          <reference field="4294967294" count="1" selected="0">
            <x v="0"/>
          </reference>
        </references>
      </pivotArea>
    </format>
    <format dxfId="15169">
      <pivotArea field="12" dataOnly="0" labelOnly="1" grandCol="1" outline="0" axis="axisCol" fieldPosition="0">
        <references count="1">
          <reference field="4294967294" count="1" selected="0">
            <x v="1"/>
          </reference>
        </references>
      </pivotArea>
    </format>
    <format dxfId="15168">
      <pivotArea dataOnly="0" labelOnly="1" outline="0" fieldPosition="0">
        <references count="2">
          <reference field="4294967294" count="2">
            <x v="0"/>
            <x v="1"/>
          </reference>
          <reference field="12" count="1" selected="0">
            <x v="0"/>
          </reference>
        </references>
      </pivotArea>
    </format>
    <format dxfId="15167">
      <pivotArea dataOnly="0" labelOnly="1" outline="0" fieldPosition="0">
        <references count="2">
          <reference field="4294967294" count="2">
            <x v="0"/>
            <x v="1"/>
          </reference>
          <reference field="12" count="1" selected="0">
            <x v="1"/>
          </reference>
        </references>
      </pivotArea>
    </format>
    <format dxfId="15166">
      <pivotArea outline="0" collapsedLevelsAreSubtotals="1" fieldPosition="0"/>
    </format>
    <format dxfId="15165">
      <pivotArea type="origin" dataOnly="0" labelOnly="1" outline="0" offset="A2" fieldPosition="0"/>
    </format>
    <format dxfId="15164">
      <pivotArea field="13" type="button" dataOnly="0" labelOnly="1" outline="0" axis="axisRow" fieldPosition="0"/>
    </format>
    <format dxfId="15163">
      <pivotArea dataOnly="0" labelOnly="1" fieldPosition="0">
        <references count="1">
          <reference field="13" count="16">
            <x v="0"/>
            <x v="1"/>
            <x v="2"/>
            <x v="3"/>
            <x v="6"/>
            <x v="7"/>
            <x v="8"/>
            <x v="9"/>
            <x v="10"/>
            <x v="11"/>
            <x v="13"/>
            <x v="14"/>
            <x v="15"/>
            <x v="16"/>
            <x v="17"/>
            <x v="18"/>
          </reference>
        </references>
      </pivotArea>
    </format>
    <format dxfId="15162">
      <pivotArea dataOnly="0" labelOnly="1" grandRow="1" outline="0" fieldPosition="0"/>
    </format>
    <format dxfId="15161">
      <pivotArea dataOnly="0" labelOnly="1" fieldPosition="0">
        <references count="1">
          <reference field="12" count="0"/>
        </references>
      </pivotArea>
    </format>
    <format dxfId="15160">
      <pivotArea field="12" dataOnly="0" labelOnly="1" grandCol="1" outline="0" axis="axisCol" fieldPosition="0">
        <references count="1">
          <reference field="4294967294" count="1" selected="0">
            <x v="0"/>
          </reference>
        </references>
      </pivotArea>
    </format>
    <format dxfId="15159">
      <pivotArea field="12" dataOnly="0" labelOnly="1" grandCol="1" outline="0" axis="axisCol" fieldPosition="0">
        <references count="1">
          <reference field="4294967294" count="1" selected="0">
            <x v="1"/>
          </reference>
        </references>
      </pivotArea>
    </format>
    <format dxfId="15158">
      <pivotArea field="12" dataOnly="0" labelOnly="1" grandCol="1" outline="0" axis="axisCol" fieldPosition="0">
        <references count="1">
          <reference field="4294967294" count="1" selected="0">
            <x v="0"/>
          </reference>
        </references>
      </pivotArea>
    </format>
    <format dxfId="15157">
      <pivotArea field="12" dataOnly="0" labelOnly="1" grandCol="1" outline="0" axis="axisCol" fieldPosition="0">
        <references count="1">
          <reference field="4294967294" count="1" selected="0">
            <x v="1"/>
          </reference>
        </references>
      </pivotArea>
    </format>
    <format dxfId="15156">
      <pivotArea dataOnly="0" labelOnly="1" outline="0" fieldPosition="0">
        <references count="2">
          <reference field="4294967294" count="2">
            <x v="0"/>
            <x v="1"/>
          </reference>
          <reference field="12" count="1" selected="0">
            <x v="0"/>
          </reference>
        </references>
      </pivotArea>
    </format>
    <format dxfId="15155">
      <pivotArea dataOnly="0" labelOnly="1" outline="0" fieldPosition="0">
        <references count="2">
          <reference field="4294967294" count="2">
            <x v="0"/>
            <x v="1"/>
          </reference>
          <reference field="12" count="1" selected="0">
            <x v="1"/>
          </reference>
        </references>
      </pivotArea>
    </format>
    <format dxfId="15154">
      <pivotArea outline="0" collapsedLevelsAreSubtotals="1" fieldPosition="0"/>
    </format>
    <format dxfId="15153">
      <pivotArea type="origin" dataOnly="0" labelOnly="1" outline="0" offset="A2" fieldPosition="0"/>
    </format>
    <format dxfId="15152">
      <pivotArea field="13" type="button" dataOnly="0" labelOnly="1" outline="0" axis="axisRow" fieldPosition="0"/>
    </format>
    <format dxfId="15151">
      <pivotArea dataOnly="0" labelOnly="1" fieldPosition="0">
        <references count="1">
          <reference field="13" count="16">
            <x v="0"/>
            <x v="1"/>
            <x v="2"/>
            <x v="3"/>
            <x v="6"/>
            <x v="7"/>
            <x v="8"/>
            <x v="9"/>
            <x v="10"/>
            <x v="11"/>
            <x v="13"/>
            <x v="14"/>
            <x v="15"/>
            <x v="16"/>
            <x v="17"/>
            <x v="18"/>
          </reference>
        </references>
      </pivotArea>
    </format>
    <format dxfId="15150">
      <pivotArea dataOnly="0" labelOnly="1" grandRow="1" outline="0" fieldPosition="0"/>
    </format>
    <format dxfId="15149">
      <pivotArea dataOnly="0" labelOnly="1" fieldPosition="0">
        <references count="1">
          <reference field="12" count="0"/>
        </references>
      </pivotArea>
    </format>
    <format dxfId="15148">
      <pivotArea field="12" dataOnly="0" labelOnly="1" grandCol="1" outline="0" axis="axisCol" fieldPosition="0">
        <references count="1">
          <reference field="4294967294" count="1" selected="0">
            <x v="0"/>
          </reference>
        </references>
      </pivotArea>
    </format>
    <format dxfId="15147">
      <pivotArea field="12" dataOnly="0" labelOnly="1" grandCol="1" outline="0" axis="axisCol" fieldPosition="0">
        <references count="1">
          <reference field="4294967294" count="1" selected="0">
            <x v="1"/>
          </reference>
        </references>
      </pivotArea>
    </format>
    <format dxfId="15146">
      <pivotArea field="12" dataOnly="0" labelOnly="1" grandCol="1" outline="0" axis="axisCol" fieldPosition="0">
        <references count="1">
          <reference field="4294967294" count="1" selected="0">
            <x v="0"/>
          </reference>
        </references>
      </pivotArea>
    </format>
    <format dxfId="15145">
      <pivotArea field="12" dataOnly="0" labelOnly="1" grandCol="1" outline="0" axis="axisCol" fieldPosition="0">
        <references count="1">
          <reference field="4294967294" count="1" selected="0">
            <x v="1"/>
          </reference>
        </references>
      </pivotArea>
    </format>
    <format dxfId="15144">
      <pivotArea dataOnly="0" labelOnly="1" outline="0" fieldPosition="0">
        <references count="2">
          <reference field="4294967294" count="2">
            <x v="0"/>
            <x v="1"/>
          </reference>
          <reference field="12" count="1" selected="0">
            <x v="0"/>
          </reference>
        </references>
      </pivotArea>
    </format>
    <format dxfId="15143">
      <pivotArea dataOnly="0" labelOnly="1" outline="0" fieldPosition="0">
        <references count="2">
          <reference field="4294967294" count="2">
            <x v="0"/>
            <x v="1"/>
          </reference>
          <reference field="12" count="1" selected="0">
            <x v="1"/>
          </reference>
        </references>
      </pivotArea>
    </format>
    <format dxfId="15142">
      <pivotArea outline="0" collapsedLevelsAreSubtotals="1" fieldPosition="0">
        <references count="2">
          <reference field="4294967294" count="2" selected="0">
            <x v="0"/>
            <x v="1"/>
          </reference>
          <reference field="12" count="1" selected="0">
            <x v="0"/>
          </reference>
        </references>
      </pivotArea>
    </format>
    <format dxfId="15141">
      <pivotArea type="origin" dataOnly="0" labelOnly="1" outline="0" offset="A2" fieldPosition="0"/>
    </format>
    <format dxfId="15140">
      <pivotArea field="13" type="button" dataOnly="0" labelOnly="1" outline="0" axis="axisRow" fieldPosition="0"/>
    </format>
    <format dxfId="15139">
      <pivotArea dataOnly="0" labelOnly="1" fieldPosition="0">
        <references count="1">
          <reference field="13" count="16">
            <x v="0"/>
            <x v="1"/>
            <x v="2"/>
            <x v="3"/>
            <x v="6"/>
            <x v="7"/>
            <x v="8"/>
            <x v="9"/>
            <x v="10"/>
            <x v="11"/>
            <x v="13"/>
            <x v="14"/>
            <x v="15"/>
            <x v="16"/>
            <x v="17"/>
            <x v="18"/>
          </reference>
        </references>
      </pivotArea>
    </format>
    <format dxfId="15138">
      <pivotArea dataOnly="0" labelOnly="1" grandRow="1" outline="0" fieldPosition="0"/>
    </format>
    <format dxfId="15137">
      <pivotArea dataOnly="0" labelOnly="1" fieldPosition="0">
        <references count="1">
          <reference field="12" count="1">
            <x v="0"/>
          </reference>
        </references>
      </pivotArea>
    </format>
    <format dxfId="15136">
      <pivotArea dataOnly="0" labelOnly="1" outline="0" fieldPosition="0">
        <references count="2">
          <reference field="4294967294" count="2">
            <x v="0"/>
            <x v="1"/>
          </reference>
          <reference field="12" count="1" selected="0">
            <x v="0"/>
          </reference>
        </references>
      </pivotArea>
    </format>
    <format dxfId="15135">
      <pivotArea outline="0" collapsedLevelsAreSubtotals="1" fieldPosition="0">
        <references count="2">
          <reference field="4294967294" count="2" selected="0">
            <x v="0"/>
            <x v="1"/>
          </reference>
          <reference field="12" count="1" selected="0">
            <x v="1"/>
          </reference>
        </references>
      </pivotArea>
    </format>
    <format dxfId="15134">
      <pivotArea field="12" grandCol="1" outline="0" collapsedLevelsAreSubtotals="1" axis="axisCol" fieldPosition="0">
        <references count="1">
          <reference field="4294967294" count="1" selected="0">
            <x v="0"/>
          </reference>
        </references>
      </pivotArea>
    </format>
    <format dxfId="15133">
      <pivotArea dataOnly="0" labelOnly="1" fieldPosition="0">
        <references count="1">
          <reference field="12" count="1">
            <x v="1"/>
          </reference>
        </references>
      </pivotArea>
    </format>
    <format dxfId="15132">
      <pivotArea field="12" dataOnly="0" labelOnly="1" grandCol="1" outline="0" axis="axisCol" fieldPosition="0">
        <references count="1">
          <reference field="4294967294" count="1" selected="0">
            <x v="0"/>
          </reference>
        </references>
      </pivotArea>
    </format>
    <format dxfId="15131">
      <pivotArea field="12" dataOnly="0" labelOnly="1" grandCol="1" outline="0" axis="axisCol" fieldPosition="0">
        <references count="1">
          <reference field="4294967294" count="1" selected="0">
            <x v="1"/>
          </reference>
        </references>
      </pivotArea>
    </format>
    <format dxfId="15130">
      <pivotArea dataOnly="0" labelOnly="1" outline="0" fieldPosition="0">
        <references count="2">
          <reference field="4294967294" count="2">
            <x v="0"/>
            <x v="1"/>
          </reference>
          <reference field="12" count="1" selected="0">
            <x v="1"/>
          </reference>
        </references>
      </pivotArea>
    </format>
    <format dxfId="15129">
      <pivotArea field="12" grandCol="1" outline="0" collapsedLevelsAreSubtotals="1" axis="axisCol" fieldPosition="0">
        <references count="1">
          <reference field="4294967294" count="1" selected="0">
            <x v="1"/>
          </reference>
        </references>
      </pivotArea>
    </format>
    <format dxfId="15128">
      <pivotArea field="12" dataOnly="0" labelOnly="1" grandCol="1" outline="0" axis="axisCol" fieldPosition="0">
        <references count="1">
          <reference field="4294967294" count="1" selected="0">
            <x v="0"/>
          </reference>
        </references>
      </pivotArea>
    </format>
    <format dxfId="15127">
      <pivotArea field="12" dataOnly="0" labelOnly="1" grandCol="1" outline="0" axis="axisCol" fieldPosition="0">
        <references count="1">
          <reference field="4294967294" count="1" selected="0">
            <x v="1"/>
          </reference>
        </references>
      </pivotArea>
    </format>
    <format dxfId="15126">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5125">
      <pivotArea type="origin" dataOnly="0" labelOnly="1" outline="0" offset="A2" fieldPosition="0"/>
    </format>
    <format dxfId="15124">
      <pivotArea field="13" type="button" dataOnly="0" labelOnly="1" outline="0" axis="axisRow" fieldPosition="0"/>
    </format>
    <format dxfId="15123">
      <pivotArea dataOnly="0" labelOnly="1" fieldPosition="0">
        <references count="1">
          <reference field="13" count="16">
            <x v="0"/>
            <x v="1"/>
            <x v="2"/>
            <x v="3"/>
            <x v="6"/>
            <x v="7"/>
            <x v="8"/>
            <x v="9"/>
            <x v="10"/>
            <x v="11"/>
            <x v="13"/>
            <x v="14"/>
            <x v="15"/>
            <x v="16"/>
            <x v="17"/>
            <x v="18"/>
          </reference>
        </references>
      </pivotArea>
    </format>
    <format dxfId="15122">
      <pivotArea dataOnly="0" labelOnly="1" fieldPosition="0">
        <references count="1">
          <reference field="12" count="1">
            <x v="0"/>
          </reference>
        </references>
      </pivotArea>
    </format>
    <format dxfId="15121">
      <pivotArea dataOnly="0" labelOnly="1" outline="0" fieldPosition="0">
        <references count="2">
          <reference field="4294967294" count="2">
            <x v="0"/>
            <x v="1"/>
          </reference>
          <reference field="12" count="1" selected="0">
            <x v="0"/>
          </reference>
        </references>
      </pivotArea>
    </format>
    <format dxfId="1512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5119">
      <pivotArea type="origin" dataOnly="0" labelOnly="1" outline="0" offset="A2" fieldPosition="0"/>
    </format>
    <format dxfId="15118">
      <pivotArea field="13" type="button" dataOnly="0" labelOnly="1" outline="0" axis="axisRow" fieldPosition="0"/>
    </format>
    <format dxfId="15117">
      <pivotArea dataOnly="0" labelOnly="1" fieldPosition="0">
        <references count="1">
          <reference field="13" count="16">
            <x v="0"/>
            <x v="1"/>
            <x v="2"/>
            <x v="3"/>
            <x v="6"/>
            <x v="7"/>
            <x v="8"/>
            <x v="9"/>
            <x v="10"/>
            <x v="11"/>
            <x v="13"/>
            <x v="14"/>
            <x v="15"/>
            <x v="16"/>
            <x v="17"/>
            <x v="18"/>
          </reference>
        </references>
      </pivotArea>
    </format>
    <format dxfId="15116">
      <pivotArea dataOnly="0" labelOnly="1" fieldPosition="0">
        <references count="1">
          <reference field="12" count="1">
            <x v="0"/>
          </reference>
        </references>
      </pivotArea>
    </format>
    <format dxfId="15115">
      <pivotArea dataOnly="0" labelOnly="1" outline="0" fieldPosition="0">
        <references count="2">
          <reference field="4294967294" count="2">
            <x v="0"/>
            <x v="1"/>
          </reference>
          <reference field="12" count="1" selected="0">
            <x v="0"/>
          </reference>
        </references>
      </pivotArea>
    </format>
    <format dxfId="15114">
      <pivotArea outline="0" collapsedLevelsAreSubtotals="1" fieldPosition="0">
        <references count="2">
          <reference field="4294967294" count="2" selected="0">
            <x v="0"/>
            <x v="1"/>
          </reference>
          <reference field="12" count="1" selected="0">
            <x v="1"/>
          </reference>
        </references>
      </pivotArea>
    </format>
    <format dxfId="15113">
      <pivotArea field="12" grandCol="1" outline="0" collapsedLevelsAreSubtotals="1" axis="axisCol" fieldPosition="0">
        <references count="1">
          <reference field="4294967294" count="1" selected="0">
            <x v="0"/>
          </reference>
        </references>
      </pivotArea>
    </format>
    <format dxfId="15112">
      <pivotArea dataOnly="0" labelOnly="1" fieldPosition="0">
        <references count="1">
          <reference field="12" count="1">
            <x v="1"/>
          </reference>
        </references>
      </pivotArea>
    </format>
    <format dxfId="15111">
      <pivotArea field="12" dataOnly="0" labelOnly="1" grandCol="1" outline="0" axis="axisCol" fieldPosition="0">
        <references count="1">
          <reference field="4294967294" count="1" selected="0">
            <x v="0"/>
          </reference>
        </references>
      </pivotArea>
    </format>
    <format dxfId="15110">
      <pivotArea field="12" dataOnly="0" labelOnly="1" grandCol="1" outline="0" axis="axisCol" fieldPosition="0">
        <references count="1">
          <reference field="4294967294" count="1" selected="0">
            <x v="1"/>
          </reference>
        </references>
      </pivotArea>
    </format>
    <format dxfId="15109">
      <pivotArea dataOnly="0" labelOnly="1" outline="0" fieldPosition="0">
        <references count="2">
          <reference field="4294967294" count="2">
            <x v="0"/>
            <x v="1"/>
          </reference>
          <reference field="12" count="1" selected="0">
            <x v="1"/>
          </reference>
        </references>
      </pivotArea>
    </format>
    <format dxfId="15108">
      <pivotArea field="12" grandCol="1" outline="0" collapsedLevelsAreSubtotals="1" axis="axisCol" fieldPosition="0">
        <references count="1">
          <reference field="4294967294" count="1" selected="0">
            <x v="1"/>
          </reference>
        </references>
      </pivotArea>
    </format>
    <format dxfId="15107">
      <pivotArea field="12" dataOnly="0" labelOnly="1" grandCol="1" outline="0" axis="axisCol" fieldPosition="0">
        <references count="1">
          <reference field="4294967294" count="1" selected="0">
            <x v="0"/>
          </reference>
        </references>
      </pivotArea>
    </format>
    <format dxfId="15106">
      <pivotArea field="12" dataOnly="0" labelOnly="1" grandCol="1" outline="0" axis="axisCol" fieldPosition="0">
        <references count="1">
          <reference field="4294967294" count="1" selected="0">
            <x v="1"/>
          </reference>
        </references>
      </pivotArea>
    </format>
    <format dxfId="15105">
      <pivotArea grandRow="1" outline="0" collapsedLevelsAreSubtotals="1" fieldPosition="0"/>
    </format>
    <format dxfId="15104">
      <pivotArea dataOnly="0" labelOnly="1" grandRow="1" outline="0" fieldPosition="0"/>
    </format>
    <format dxfId="15103">
      <pivotArea collapsedLevelsAreSubtotals="1" fieldPosition="0">
        <references count="3">
          <reference field="4294967294" count="2" selected="0">
            <x v="0"/>
            <x v="1"/>
          </reference>
          <reference field="12" count="1" selected="0">
            <x v="0"/>
          </reference>
          <reference field="13" count="1">
            <x v="5"/>
          </reference>
        </references>
      </pivotArea>
    </format>
    <format dxfId="15102">
      <pivotArea dataOnly="0" labelOnly="1" fieldPosition="0">
        <references count="1">
          <reference field="13" count="1">
            <x v="5"/>
          </reference>
        </references>
      </pivotArea>
    </format>
    <format dxfId="15101">
      <pivotArea dataOnly="0" labelOnly="1" fieldPosition="0">
        <references count="1">
          <reference field="13" count="1">
            <x v="12"/>
          </reference>
        </references>
      </pivotArea>
    </format>
    <format dxfId="15100">
      <pivotArea collapsedLevelsAreSubtotals="1" fieldPosition="0">
        <references count="1">
          <reference field="13" count="12">
            <x v="3"/>
            <x v="5"/>
            <x v="6"/>
            <x v="7"/>
            <x v="8"/>
            <x v="10"/>
            <x v="11"/>
            <x v="12"/>
            <x v="14"/>
            <x v="16"/>
            <x v="17"/>
            <x v="18"/>
          </reference>
        </references>
      </pivotArea>
    </format>
    <format dxfId="15099">
      <pivotArea type="origin" dataOnly="0" labelOnly="1" outline="0" offset="A2" fieldPosition="0"/>
    </format>
    <format dxfId="15098">
      <pivotArea field="13" type="button" dataOnly="0" labelOnly="1" outline="0" axis="axisRow" fieldPosition="0"/>
    </format>
    <format dxfId="15097">
      <pivotArea dataOnly="0" labelOnly="1" fieldPosition="0">
        <references count="1">
          <reference field="13" count="12">
            <x v="3"/>
            <x v="5"/>
            <x v="6"/>
            <x v="7"/>
            <x v="8"/>
            <x v="10"/>
            <x v="11"/>
            <x v="12"/>
            <x v="14"/>
            <x v="16"/>
            <x v="17"/>
            <x v="18"/>
          </reference>
        </references>
      </pivotArea>
    </format>
    <format dxfId="15096">
      <pivotArea dataOnly="0" labelOnly="1" fieldPosition="0">
        <references count="1">
          <reference field="12" count="0"/>
        </references>
      </pivotArea>
    </format>
    <format dxfId="15095">
      <pivotArea field="12" dataOnly="0" labelOnly="1" grandCol="1" outline="0" axis="axisCol" fieldPosition="0">
        <references count="1">
          <reference field="4294967294" count="1" selected="0">
            <x v="0"/>
          </reference>
        </references>
      </pivotArea>
    </format>
    <format dxfId="15094">
      <pivotArea field="12" dataOnly="0" labelOnly="1" grandCol="1" outline="0" axis="axisCol" fieldPosition="0">
        <references count="1">
          <reference field="4294967294" count="1" selected="0">
            <x v="1"/>
          </reference>
        </references>
      </pivotArea>
    </format>
    <format dxfId="15093">
      <pivotArea field="12" dataOnly="0" labelOnly="1" grandCol="1" outline="0" axis="axisCol" fieldPosition="0">
        <references count="1">
          <reference field="4294967294" count="1" selected="0">
            <x v="0"/>
          </reference>
        </references>
      </pivotArea>
    </format>
    <format dxfId="15092">
      <pivotArea field="12" dataOnly="0" labelOnly="1" grandCol="1" outline="0" axis="axisCol" fieldPosition="0">
        <references count="1">
          <reference field="4294967294" count="1" selected="0">
            <x v="1"/>
          </reference>
        </references>
      </pivotArea>
    </format>
    <format dxfId="15091">
      <pivotArea dataOnly="0" labelOnly="1" outline="0" fieldPosition="0">
        <references count="2">
          <reference field="4294967294" count="2">
            <x v="0"/>
            <x v="1"/>
          </reference>
          <reference field="12" count="1" selected="0">
            <x v="0"/>
          </reference>
        </references>
      </pivotArea>
    </format>
    <format dxfId="15090">
      <pivotArea dataOnly="0" labelOnly="1" outline="0" fieldPosition="0">
        <references count="2">
          <reference field="4294967294" count="2">
            <x v="0"/>
            <x v="1"/>
          </reference>
          <reference field="12" count="1" selected="0">
            <x v="1"/>
          </reference>
        </references>
      </pivotArea>
    </format>
    <format dxfId="15089">
      <pivotArea collapsedLevelsAreSubtotals="1" fieldPosition="0">
        <references count="1">
          <reference field="13" count="12">
            <x v="3"/>
            <x v="5"/>
            <x v="6"/>
            <x v="7"/>
            <x v="8"/>
            <x v="10"/>
            <x v="11"/>
            <x v="12"/>
            <x v="14"/>
            <x v="16"/>
            <x v="17"/>
            <x v="18"/>
          </reference>
        </references>
      </pivotArea>
    </format>
    <format dxfId="15088">
      <pivotArea type="origin" dataOnly="0" labelOnly="1" outline="0" offset="A2" fieldPosition="0"/>
    </format>
    <format dxfId="15087">
      <pivotArea field="13" type="button" dataOnly="0" labelOnly="1" outline="0" axis="axisRow" fieldPosition="0"/>
    </format>
    <format dxfId="15086">
      <pivotArea dataOnly="0" labelOnly="1" fieldPosition="0">
        <references count="1">
          <reference field="13" count="12">
            <x v="3"/>
            <x v="5"/>
            <x v="6"/>
            <x v="7"/>
            <x v="8"/>
            <x v="10"/>
            <x v="11"/>
            <x v="12"/>
            <x v="14"/>
            <x v="16"/>
            <x v="17"/>
            <x v="18"/>
          </reference>
        </references>
      </pivotArea>
    </format>
    <format dxfId="15085">
      <pivotArea dataOnly="0" labelOnly="1" fieldPosition="0">
        <references count="1">
          <reference field="12" count="0"/>
        </references>
      </pivotArea>
    </format>
    <format dxfId="15084">
      <pivotArea field="12" dataOnly="0" labelOnly="1" grandCol="1" outline="0" axis="axisCol" fieldPosition="0">
        <references count="1">
          <reference field="4294967294" count="1" selected="0">
            <x v="0"/>
          </reference>
        </references>
      </pivotArea>
    </format>
    <format dxfId="15083">
      <pivotArea field="12" dataOnly="0" labelOnly="1" grandCol="1" outline="0" axis="axisCol" fieldPosition="0">
        <references count="1">
          <reference field="4294967294" count="1" selected="0">
            <x v="1"/>
          </reference>
        </references>
      </pivotArea>
    </format>
    <format dxfId="15082">
      <pivotArea field="12" dataOnly="0" labelOnly="1" grandCol="1" outline="0" axis="axisCol" fieldPosition="0">
        <references count="1">
          <reference field="4294967294" count="1" selected="0">
            <x v="0"/>
          </reference>
        </references>
      </pivotArea>
    </format>
    <format dxfId="15081">
      <pivotArea field="12" dataOnly="0" labelOnly="1" grandCol="1" outline="0" axis="axisCol" fieldPosition="0">
        <references count="1">
          <reference field="4294967294" count="1" selected="0">
            <x v="1"/>
          </reference>
        </references>
      </pivotArea>
    </format>
    <format dxfId="15080">
      <pivotArea dataOnly="0" labelOnly="1" outline="0" fieldPosition="0">
        <references count="2">
          <reference field="4294967294" count="2">
            <x v="0"/>
            <x v="1"/>
          </reference>
          <reference field="12" count="1" selected="0">
            <x v="0"/>
          </reference>
        </references>
      </pivotArea>
    </format>
    <format dxfId="15079">
      <pivotArea dataOnly="0" labelOnly="1" outline="0" fieldPosition="0">
        <references count="2">
          <reference field="4294967294" count="2">
            <x v="0"/>
            <x v="1"/>
          </reference>
          <reference field="12" count="1" selected="0">
            <x v="1"/>
          </reference>
        </references>
      </pivotArea>
    </format>
    <format dxfId="15078">
      <pivotArea type="origin" dataOnly="0" labelOnly="1" outline="0" offset="A2" fieldPosition="0"/>
    </format>
    <format dxfId="15077">
      <pivotArea dataOnly="0" labelOnly="1" fieldPosition="0">
        <references count="1">
          <reference field="12" count="0"/>
        </references>
      </pivotArea>
    </format>
    <format dxfId="15076">
      <pivotArea field="12" dataOnly="0" labelOnly="1" grandCol="1" outline="0" offset="IV1" axis="axisCol" fieldPosition="0">
        <references count="1">
          <reference field="4294967294" count="1" selected="0">
            <x v="0"/>
          </reference>
        </references>
      </pivotArea>
    </format>
    <format dxfId="15075">
      <pivotArea field="12" dataOnly="0" labelOnly="1" grandCol="1" outline="0" offset="IV1" axis="axisCol" fieldPosition="0">
        <references count="1">
          <reference field="4294967294" count="1" selected="0">
            <x v="1"/>
          </reference>
        </references>
      </pivotArea>
    </format>
    <format dxfId="15074">
      <pivotArea field="12" dataOnly="0" labelOnly="1" grandCol="1" outline="0" offset="IV1" axis="axisCol" fieldPosition="0">
        <references count="1">
          <reference field="4294967294" count="1" selected="0">
            <x v="0"/>
          </reference>
        </references>
      </pivotArea>
    </format>
    <format dxfId="15073">
      <pivotArea field="12" dataOnly="0" labelOnly="1" grandCol="1" outline="0" offset="IV1" axis="axisCol" fieldPosition="0">
        <references count="1">
          <reference field="4294967294" count="1" selected="0">
            <x v="1"/>
          </reference>
        </references>
      </pivotArea>
    </format>
    <format dxfId="15072">
      <pivotArea field="12" dataOnly="0" grandCol="1" outline="0" axis="axisCol" fieldPosition="0">
        <references count="1">
          <reference field="4294967294" count="1" selected="0">
            <x v="1"/>
          </reference>
        </references>
      </pivotArea>
    </format>
    <format dxfId="15071">
      <pivotArea field="12" dataOnly="0" labelOnly="1" grandCol="1" outline="0" offset="IV1" axis="axisCol" fieldPosition="0">
        <references count="1">
          <reference field="4294967294" count="1" selected="0">
            <x v="0"/>
          </reference>
        </references>
      </pivotArea>
    </format>
    <format dxfId="15070">
      <pivotArea field="12" dataOnly="0" labelOnly="1" grandCol="1" outline="0" offset="IV1" axis="axisCol" fieldPosition="0">
        <references count="1">
          <reference field="4294967294" count="1" selected="0">
            <x v="1"/>
          </reference>
        </references>
      </pivotArea>
    </format>
    <format dxfId="15069">
      <pivotArea field="12" dataOnly="0" labelOnly="1" grandCol="1" outline="0" offset="IV1" axis="axisCol" fieldPosition="0">
        <references count="1">
          <reference field="4294967294" count="1" selected="0">
            <x v="0"/>
          </reference>
        </references>
      </pivotArea>
    </format>
    <format dxfId="15068">
      <pivotArea field="12" dataOnly="0" labelOnly="1" grandCol="1" outline="0" offset="IV1" axis="axisCol" fieldPosition="0">
        <references count="1">
          <reference field="4294967294" count="1" selected="0">
            <x v="1"/>
          </reference>
        </references>
      </pivotArea>
    </format>
    <format dxfId="15067">
      <pivotArea field="12" dataOnly="0" labelOnly="1" grandCol="1" outline="0" offset="IV1" axis="axisCol" fieldPosition="0">
        <references count="1">
          <reference field="4294967294" count="1" selected="0">
            <x v="0"/>
          </reference>
        </references>
      </pivotArea>
    </format>
    <format dxfId="15066">
      <pivotArea field="12" dataOnly="0" labelOnly="1" grandCol="1" outline="0" offset="IV1" axis="axisCol" fieldPosition="0">
        <references count="1">
          <reference field="4294967294" count="1" selected="0">
            <x v="1"/>
          </reference>
        </references>
      </pivotArea>
    </format>
    <format dxfId="15065">
      <pivotArea type="all" dataOnly="0" outline="0" fieldPosition="0"/>
    </format>
    <format dxfId="15064">
      <pivotArea outline="0" collapsedLevelsAreSubtotals="1" fieldPosition="0"/>
    </format>
    <format dxfId="15063">
      <pivotArea type="origin" dataOnly="0" labelOnly="1" outline="0" fieldPosition="0"/>
    </format>
    <format dxfId="15062">
      <pivotArea field="12" type="button" dataOnly="0" labelOnly="1" outline="0" axis="axisCol" fieldPosition="0"/>
    </format>
    <format dxfId="15061">
      <pivotArea field="-2" type="button" dataOnly="0" labelOnly="1" outline="0" axis="axisCol" fieldPosition="1"/>
    </format>
    <format dxfId="15060">
      <pivotArea type="topRight" dataOnly="0" labelOnly="1" outline="0" fieldPosition="0"/>
    </format>
    <format dxfId="15059">
      <pivotArea field="13" type="button" dataOnly="0" labelOnly="1" outline="0" axis="axisRow" fieldPosition="0"/>
    </format>
    <format dxfId="15058">
      <pivotArea dataOnly="0" labelOnly="1" fieldPosition="0">
        <references count="1">
          <reference field="13" count="12">
            <x v="3"/>
            <x v="5"/>
            <x v="6"/>
            <x v="7"/>
            <x v="8"/>
            <x v="10"/>
            <x v="11"/>
            <x v="12"/>
            <x v="14"/>
            <x v="16"/>
            <x v="17"/>
            <x v="18"/>
          </reference>
        </references>
      </pivotArea>
    </format>
    <format dxfId="15057">
      <pivotArea dataOnly="0" labelOnly="1" grandRow="1" outline="0" fieldPosition="0"/>
    </format>
    <format dxfId="15056">
      <pivotArea dataOnly="0" labelOnly="1" fieldPosition="0">
        <references count="1">
          <reference field="12" count="0"/>
        </references>
      </pivotArea>
    </format>
    <format dxfId="15055">
      <pivotArea field="12" dataOnly="0" labelOnly="1" grandCol="1" outline="0" axis="axisCol" fieldPosition="0">
        <references count="1">
          <reference field="4294967294" count="1" selected="0">
            <x v="0"/>
          </reference>
        </references>
      </pivotArea>
    </format>
    <format dxfId="15054">
      <pivotArea field="12" dataOnly="0" labelOnly="1" grandCol="1" outline="0" axis="axisCol" fieldPosition="0">
        <references count="1">
          <reference field="4294967294" count="1" selected="0">
            <x v="1"/>
          </reference>
        </references>
      </pivotArea>
    </format>
    <format dxfId="15053">
      <pivotArea field="12" dataOnly="0" labelOnly="1" grandCol="1" outline="0" axis="axisCol" fieldPosition="0">
        <references count="1">
          <reference field="4294967294" count="1" selected="0">
            <x v="0"/>
          </reference>
        </references>
      </pivotArea>
    </format>
    <format dxfId="15052">
      <pivotArea field="12" dataOnly="0" labelOnly="1" grandCol="1" outline="0" axis="axisCol" fieldPosition="0">
        <references count="1">
          <reference field="4294967294" count="1" selected="0">
            <x v="1"/>
          </reference>
        </references>
      </pivotArea>
    </format>
    <format dxfId="15051">
      <pivotArea dataOnly="0" labelOnly="1" outline="0" fieldPosition="0">
        <references count="2">
          <reference field="4294967294" count="2">
            <x v="0"/>
            <x v="1"/>
          </reference>
          <reference field="12" count="1" selected="0">
            <x v="0"/>
          </reference>
        </references>
      </pivotArea>
    </format>
    <format dxfId="15050">
      <pivotArea dataOnly="0" labelOnly="1" outline="0" fieldPosition="0">
        <references count="2">
          <reference field="4294967294" count="2">
            <x v="0"/>
            <x v="1"/>
          </reference>
          <reference field="12" count="1" selected="0">
            <x v="1"/>
          </reference>
        </references>
      </pivotArea>
    </format>
    <format dxfId="15049">
      <pivotArea type="all" dataOnly="0" outline="0" fieldPosition="0"/>
    </format>
    <format dxfId="15048">
      <pivotArea outline="0" collapsedLevelsAreSubtotals="1" fieldPosition="0"/>
    </format>
    <format dxfId="15047">
      <pivotArea type="origin" dataOnly="0" labelOnly="1" outline="0" fieldPosition="0"/>
    </format>
    <format dxfId="15046">
      <pivotArea field="12" type="button" dataOnly="0" labelOnly="1" outline="0" axis="axisCol" fieldPosition="0"/>
    </format>
    <format dxfId="15045">
      <pivotArea field="-2" type="button" dataOnly="0" labelOnly="1" outline="0" axis="axisCol" fieldPosition="1"/>
    </format>
    <format dxfId="15044">
      <pivotArea type="topRight" dataOnly="0" labelOnly="1" outline="0" fieldPosition="0"/>
    </format>
    <format dxfId="15043">
      <pivotArea field="13" type="button" dataOnly="0" labelOnly="1" outline="0" axis="axisRow" fieldPosition="0"/>
    </format>
    <format dxfId="15042">
      <pivotArea dataOnly="0" labelOnly="1" fieldPosition="0">
        <references count="1">
          <reference field="13" count="12">
            <x v="3"/>
            <x v="5"/>
            <x v="6"/>
            <x v="7"/>
            <x v="8"/>
            <x v="10"/>
            <x v="11"/>
            <x v="12"/>
            <x v="14"/>
            <x v="16"/>
            <x v="17"/>
            <x v="18"/>
          </reference>
        </references>
      </pivotArea>
    </format>
    <format dxfId="15041">
      <pivotArea dataOnly="0" labelOnly="1" grandRow="1" outline="0" fieldPosition="0"/>
    </format>
    <format dxfId="15040">
      <pivotArea dataOnly="0" labelOnly="1" fieldPosition="0">
        <references count="1">
          <reference field="12" count="0"/>
        </references>
      </pivotArea>
    </format>
    <format dxfId="15039">
      <pivotArea field="12" dataOnly="0" labelOnly="1" grandCol="1" outline="0" axis="axisCol" fieldPosition="0">
        <references count="1">
          <reference field="4294967294" count="1" selected="0">
            <x v="0"/>
          </reference>
        </references>
      </pivotArea>
    </format>
    <format dxfId="15038">
      <pivotArea field="12" dataOnly="0" labelOnly="1" grandCol="1" outline="0" axis="axisCol" fieldPosition="0">
        <references count="1">
          <reference field="4294967294" count="1" selected="0">
            <x v="1"/>
          </reference>
        </references>
      </pivotArea>
    </format>
    <format dxfId="15037">
      <pivotArea field="12" dataOnly="0" labelOnly="1" grandCol="1" outline="0" axis="axisCol" fieldPosition="0">
        <references count="1">
          <reference field="4294967294" count="1" selected="0">
            <x v="0"/>
          </reference>
        </references>
      </pivotArea>
    </format>
    <format dxfId="15036">
      <pivotArea field="12" dataOnly="0" labelOnly="1" grandCol="1" outline="0" axis="axisCol" fieldPosition="0">
        <references count="1">
          <reference field="4294967294" count="1" selected="0">
            <x v="1"/>
          </reference>
        </references>
      </pivotArea>
    </format>
    <format dxfId="15035">
      <pivotArea dataOnly="0" labelOnly="1" outline="0" fieldPosition="0">
        <references count="2">
          <reference field="4294967294" count="2">
            <x v="0"/>
            <x v="1"/>
          </reference>
          <reference field="12" count="1" selected="0">
            <x v="0"/>
          </reference>
        </references>
      </pivotArea>
    </format>
    <format dxfId="15034">
      <pivotArea dataOnly="0" labelOnly="1" outline="0" fieldPosition="0">
        <references count="2">
          <reference field="4294967294" count="2">
            <x v="0"/>
            <x v="1"/>
          </reference>
          <reference field="12" count="1" selected="0">
            <x v="1"/>
          </reference>
        </references>
      </pivotArea>
    </format>
    <format dxfId="15033">
      <pivotArea outline="0" collapsedLevelsAreSubtotals="1" fieldPosition="0"/>
    </format>
    <format dxfId="15032">
      <pivotArea type="origin" dataOnly="0" labelOnly="1" outline="0" offset="A2" fieldPosition="0"/>
    </format>
    <format dxfId="15031">
      <pivotArea field="13" type="button" dataOnly="0" labelOnly="1" outline="0" axis="axisRow" fieldPosition="0"/>
    </format>
    <format dxfId="15030">
      <pivotArea dataOnly="0" labelOnly="1" fieldPosition="0">
        <references count="1">
          <reference field="13" count="12">
            <x v="3"/>
            <x v="5"/>
            <x v="6"/>
            <x v="7"/>
            <x v="8"/>
            <x v="10"/>
            <x v="11"/>
            <x v="12"/>
            <x v="14"/>
            <x v="16"/>
            <x v="17"/>
            <x v="18"/>
          </reference>
        </references>
      </pivotArea>
    </format>
    <format dxfId="15029">
      <pivotArea dataOnly="0" labelOnly="1" grandRow="1" outline="0" fieldPosition="0"/>
    </format>
    <format dxfId="15028">
      <pivotArea dataOnly="0" labelOnly="1" fieldPosition="0">
        <references count="1">
          <reference field="12" count="0"/>
        </references>
      </pivotArea>
    </format>
    <format dxfId="15027">
      <pivotArea field="12" dataOnly="0" labelOnly="1" grandCol="1" outline="0" axis="axisCol" fieldPosition="0">
        <references count="1">
          <reference field="4294967294" count="1" selected="0">
            <x v="0"/>
          </reference>
        </references>
      </pivotArea>
    </format>
    <format dxfId="15026">
      <pivotArea field="12" dataOnly="0" labelOnly="1" grandCol="1" outline="0" axis="axisCol" fieldPosition="0">
        <references count="1">
          <reference field="4294967294" count="1" selected="0">
            <x v="1"/>
          </reference>
        </references>
      </pivotArea>
    </format>
    <format dxfId="15025">
      <pivotArea field="12" dataOnly="0" labelOnly="1" grandCol="1" outline="0" axis="axisCol" fieldPosition="0">
        <references count="1">
          <reference field="4294967294" count="1" selected="0">
            <x v="0"/>
          </reference>
        </references>
      </pivotArea>
    </format>
    <format dxfId="15024">
      <pivotArea field="12" dataOnly="0" labelOnly="1" grandCol="1" outline="0" axis="axisCol" fieldPosition="0">
        <references count="1">
          <reference field="4294967294" count="1" selected="0">
            <x v="1"/>
          </reference>
        </references>
      </pivotArea>
    </format>
    <format dxfId="15023">
      <pivotArea dataOnly="0" labelOnly="1" outline="0" fieldPosition="0">
        <references count="2">
          <reference field="4294967294" count="2">
            <x v="0"/>
            <x v="1"/>
          </reference>
          <reference field="12" count="1" selected="0">
            <x v="0"/>
          </reference>
        </references>
      </pivotArea>
    </format>
    <format dxfId="15022">
      <pivotArea dataOnly="0" labelOnly="1" outline="0" fieldPosition="0">
        <references count="2">
          <reference field="4294967294" count="2">
            <x v="0"/>
            <x v="1"/>
          </reference>
          <reference field="12" count="1" selected="0">
            <x v="1"/>
          </reference>
        </references>
      </pivotArea>
    </format>
    <format dxfId="15021">
      <pivotArea outline="0" collapsedLevelsAreSubtotals="1" fieldPosition="0"/>
    </format>
    <format dxfId="15020">
      <pivotArea type="origin" dataOnly="0" labelOnly="1" outline="0" offset="A2" fieldPosition="0"/>
    </format>
    <format dxfId="15019">
      <pivotArea field="13" type="button" dataOnly="0" labelOnly="1" outline="0" axis="axisRow" fieldPosition="0"/>
    </format>
    <format dxfId="15018">
      <pivotArea dataOnly="0" labelOnly="1" fieldPosition="0">
        <references count="1">
          <reference field="13" count="12">
            <x v="3"/>
            <x v="5"/>
            <x v="6"/>
            <x v="7"/>
            <x v="8"/>
            <x v="10"/>
            <x v="11"/>
            <x v="12"/>
            <x v="14"/>
            <x v="16"/>
            <x v="17"/>
            <x v="18"/>
          </reference>
        </references>
      </pivotArea>
    </format>
    <format dxfId="15017">
      <pivotArea dataOnly="0" labelOnly="1" grandRow="1" outline="0" fieldPosition="0"/>
    </format>
    <format dxfId="15016">
      <pivotArea dataOnly="0" labelOnly="1" fieldPosition="0">
        <references count="1">
          <reference field="12" count="0"/>
        </references>
      </pivotArea>
    </format>
    <format dxfId="15015">
      <pivotArea field="12" dataOnly="0" labelOnly="1" grandCol="1" outline="0" axis="axisCol" fieldPosition="0">
        <references count="1">
          <reference field="4294967294" count="1" selected="0">
            <x v="0"/>
          </reference>
        </references>
      </pivotArea>
    </format>
    <format dxfId="15014">
      <pivotArea field="12" dataOnly="0" labelOnly="1" grandCol="1" outline="0" axis="axisCol" fieldPosition="0">
        <references count="1">
          <reference field="4294967294" count="1" selected="0">
            <x v="1"/>
          </reference>
        </references>
      </pivotArea>
    </format>
    <format dxfId="15013">
      <pivotArea field="12" dataOnly="0" labelOnly="1" grandCol="1" outline="0" axis="axisCol" fieldPosition="0">
        <references count="1">
          <reference field="4294967294" count="1" selected="0">
            <x v="0"/>
          </reference>
        </references>
      </pivotArea>
    </format>
    <format dxfId="15012">
      <pivotArea field="12" dataOnly="0" labelOnly="1" grandCol="1" outline="0" axis="axisCol" fieldPosition="0">
        <references count="1">
          <reference field="4294967294" count="1" selected="0">
            <x v="1"/>
          </reference>
        </references>
      </pivotArea>
    </format>
    <format dxfId="15011">
      <pivotArea dataOnly="0" labelOnly="1" outline="0" fieldPosition="0">
        <references count="2">
          <reference field="4294967294" count="2">
            <x v="0"/>
            <x v="1"/>
          </reference>
          <reference field="12" count="1" selected="0">
            <x v="0"/>
          </reference>
        </references>
      </pivotArea>
    </format>
    <format dxfId="15010">
      <pivotArea dataOnly="0" labelOnly="1" outline="0" fieldPosition="0">
        <references count="2">
          <reference field="4294967294" count="2">
            <x v="0"/>
            <x v="1"/>
          </reference>
          <reference field="12" count="1" selected="0">
            <x v="1"/>
          </reference>
        </references>
      </pivotArea>
    </format>
    <format dxfId="15009">
      <pivotArea type="origin" dataOnly="0" labelOnly="1" outline="0" offset="A2" fieldPosition="0"/>
    </format>
    <format dxfId="15008">
      <pivotArea dataOnly="0" labelOnly="1" fieldPosition="0">
        <references count="1">
          <reference field="12" count="0"/>
        </references>
      </pivotArea>
    </format>
    <format dxfId="15007">
      <pivotArea field="12" dataOnly="0" labelOnly="1" grandCol="1" outline="0" offset="IV1" axis="axisCol" fieldPosition="0">
        <references count="1">
          <reference field="4294967294" count="1" selected="0">
            <x v="0"/>
          </reference>
        </references>
      </pivotArea>
    </format>
    <format dxfId="15006">
      <pivotArea field="12" dataOnly="0" labelOnly="1" grandCol="1" outline="0" offset="IV1" axis="axisCol" fieldPosition="0">
        <references count="1">
          <reference field="4294967294" count="1" selected="0">
            <x v="1"/>
          </reference>
        </references>
      </pivotArea>
    </format>
    <format dxfId="15005">
      <pivotArea field="12" dataOnly="0" labelOnly="1" grandCol="1" outline="0" offset="IV1" axis="axisCol" fieldPosition="0">
        <references count="1">
          <reference field="4294967294" count="1" selected="0">
            <x v="0"/>
          </reference>
        </references>
      </pivotArea>
    </format>
    <format dxfId="15004">
      <pivotArea field="12" dataOnly="0" labelOnly="1" grandCol="1" outline="0" offset="IV1" axis="axisCol" fieldPosition="0">
        <references count="1">
          <reference field="4294967294" count="1" selected="0">
            <x v="1"/>
          </reference>
        </references>
      </pivotArea>
    </format>
    <format dxfId="15003">
      <pivotArea grandRow="1" outline="0" collapsedLevelsAreSubtotals="1" fieldPosition="0"/>
    </format>
    <format dxfId="15002">
      <pivotArea dataOnly="0" labelOnly="1" grandRow="1" outline="0" fieldPosition="0"/>
    </format>
    <format dxfId="15001">
      <pivotArea field="12" grandCol="1" outline="0" collapsedLevelsAreSubtotals="1" axis="axisCol" fieldPosition="0">
        <references count="1">
          <reference field="4294967294" count="1" selected="0">
            <x v="1"/>
          </reference>
        </references>
      </pivotArea>
    </format>
    <format dxfId="15000">
      <pivotArea field="12" dataOnly="0" labelOnly="1" grandCol="1" outline="0" axis="axisCol" fieldPosition="0">
        <references count="1">
          <reference field="4294967294" count="1" selected="0">
            <x v="0"/>
          </reference>
        </references>
      </pivotArea>
    </format>
    <format dxfId="14999">
      <pivotArea field="12" dataOnly="0" labelOnly="1" grandCol="1" outline="0" axis="axisCol" fieldPosition="0">
        <references count="1">
          <reference field="4294967294" count="1" selected="0">
            <x v="1"/>
          </reference>
        </references>
      </pivotArea>
    </format>
    <format dxfId="14998">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14997">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14996">
      <pivotArea dataOnly="0" labelOnly="1" fieldPosition="0">
        <references count="1">
          <reference field="12" count="1">
            <x v="1"/>
          </reference>
        </references>
      </pivotArea>
    </format>
    <format dxfId="14995">
      <pivotArea field="12" dataOnly="0" labelOnly="1" grandCol="1" outline="0" axis="axisCol" fieldPosition="0">
        <references count="1">
          <reference field="4294967294" count="1" selected="0">
            <x v="0"/>
          </reference>
        </references>
      </pivotArea>
    </format>
    <format dxfId="14994">
      <pivotArea field="12" dataOnly="0" labelOnly="1" grandCol="1" outline="0" axis="axisCol" fieldPosition="0">
        <references count="1">
          <reference field="4294967294" count="1" selected="0">
            <x v="1"/>
          </reference>
        </references>
      </pivotArea>
    </format>
    <format dxfId="14993">
      <pivotArea field="12" dataOnly="0" labelOnly="1" grandCol="1" outline="0" axis="axisCol" fieldPosition="0">
        <references count="1">
          <reference field="4294967294" count="1" selected="0">
            <x v="0"/>
          </reference>
        </references>
      </pivotArea>
    </format>
    <format dxfId="14992">
      <pivotArea field="12" dataOnly="0" labelOnly="1" grandCol="1" outline="0" axis="axisCol" fieldPosition="0">
        <references count="1">
          <reference field="4294967294" count="1" selected="0">
            <x v="1"/>
          </reference>
        </references>
      </pivotArea>
    </format>
    <format dxfId="14991">
      <pivotArea dataOnly="0" labelOnly="1" outline="0" fieldPosition="0">
        <references count="2">
          <reference field="4294967294" count="2">
            <x v="0"/>
            <x v="1"/>
          </reference>
          <reference field="12" count="1" selected="0">
            <x v="1"/>
          </reference>
        </references>
      </pivotArea>
    </format>
    <format dxfId="14990">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14989">
      <pivotArea type="origin" dataOnly="0" labelOnly="1" outline="0" offset="A2" fieldPosition="0"/>
    </format>
    <format dxfId="14988">
      <pivotArea field="13" type="button" dataOnly="0" labelOnly="1" outline="0" axis="axisRow" fieldPosition="0"/>
    </format>
    <format dxfId="14987">
      <pivotArea dataOnly="0" labelOnly="1" fieldPosition="0">
        <references count="1">
          <reference field="13" count="12">
            <x v="3"/>
            <x v="5"/>
            <x v="6"/>
            <x v="7"/>
            <x v="8"/>
            <x v="10"/>
            <x v="11"/>
            <x v="12"/>
            <x v="14"/>
            <x v="16"/>
            <x v="17"/>
            <x v="18"/>
          </reference>
        </references>
      </pivotArea>
    </format>
    <format dxfId="14986">
      <pivotArea dataOnly="0" labelOnly="1" fieldPosition="0">
        <references count="1">
          <reference field="12" count="1">
            <x v="0"/>
          </reference>
        </references>
      </pivotArea>
    </format>
    <format dxfId="14985">
      <pivotArea dataOnly="0" labelOnly="1" outline="0" fieldPosition="0">
        <references count="2">
          <reference field="4294967294" count="2">
            <x v="0"/>
            <x v="1"/>
          </reference>
          <reference field="12" count="1" selected="0">
            <x v="0"/>
          </reference>
        </references>
      </pivotArea>
    </format>
    <format dxfId="14984">
      <pivotArea type="all" dataOnly="0" outline="0" fieldPosition="0"/>
    </format>
    <format dxfId="14983">
      <pivotArea outline="0" collapsedLevelsAreSubtotals="1" fieldPosition="0"/>
    </format>
    <format dxfId="14982">
      <pivotArea type="origin" dataOnly="0" labelOnly="1" outline="0" fieldPosition="0"/>
    </format>
    <format dxfId="14981">
      <pivotArea field="12" type="button" dataOnly="0" labelOnly="1" outline="0" axis="axisCol" fieldPosition="0"/>
    </format>
    <format dxfId="14980">
      <pivotArea field="-2" type="button" dataOnly="0" labelOnly="1" outline="0" axis="axisCol" fieldPosition="1"/>
    </format>
    <format dxfId="14979">
      <pivotArea type="topRight" dataOnly="0" labelOnly="1" outline="0" fieldPosition="0"/>
    </format>
    <format dxfId="14978">
      <pivotArea field="13" type="button" dataOnly="0" labelOnly="1" outline="0" axis="axisRow" fieldPosition="0"/>
    </format>
    <format dxfId="14977">
      <pivotArea dataOnly="0" labelOnly="1" fieldPosition="0">
        <references count="1">
          <reference field="13" count="14">
            <x v="1"/>
            <x v="2"/>
            <x v="3"/>
            <x v="6"/>
            <x v="7"/>
            <x v="8"/>
            <x v="9"/>
            <x v="10"/>
            <x v="11"/>
            <x v="14"/>
            <x v="15"/>
            <x v="16"/>
            <x v="17"/>
            <x v="18"/>
          </reference>
        </references>
      </pivotArea>
    </format>
    <format dxfId="14976">
      <pivotArea dataOnly="0" labelOnly="1" grandRow="1" outline="0" fieldPosition="0"/>
    </format>
    <format dxfId="14975">
      <pivotArea dataOnly="0" labelOnly="1" fieldPosition="0">
        <references count="1">
          <reference field="12" count="0"/>
        </references>
      </pivotArea>
    </format>
    <format dxfId="14974">
      <pivotArea field="12" dataOnly="0" labelOnly="1" grandCol="1" outline="0" axis="axisCol" fieldPosition="0">
        <references count="1">
          <reference field="4294967294" count="1" selected="0">
            <x v="0"/>
          </reference>
        </references>
      </pivotArea>
    </format>
    <format dxfId="14973">
      <pivotArea field="12" dataOnly="0" labelOnly="1" grandCol="1" outline="0" axis="axisCol" fieldPosition="0">
        <references count="1">
          <reference field="4294967294" count="1" selected="0">
            <x v="1"/>
          </reference>
        </references>
      </pivotArea>
    </format>
    <format dxfId="14972">
      <pivotArea field="12" dataOnly="0" labelOnly="1" grandCol="1" outline="0" axis="axisCol" fieldPosition="0">
        <references count="1">
          <reference field="4294967294" count="1" selected="0">
            <x v="0"/>
          </reference>
        </references>
      </pivotArea>
    </format>
    <format dxfId="14971">
      <pivotArea field="12" dataOnly="0" labelOnly="1" grandCol="1" outline="0" axis="axisCol" fieldPosition="0">
        <references count="1">
          <reference field="4294967294" count="1" selected="0">
            <x v="1"/>
          </reference>
        </references>
      </pivotArea>
    </format>
    <format dxfId="14970">
      <pivotArea dataOnly="0" labelOnly="1" outline="0" fieldPosition="0">
        <references count="2">
          <reference field="4294967294" count="2">
            <x v="0"/>
            <x v="1"/>
          </reference>
          <reference field="12" count="1" selected="0">
            <x v="0"/>
          </reference>
        </references>
      </pivotArea>
    </format>
    <format dxfId="14969">
      <pivotArea dataOnly="0" labelOnly="1" outline="0" fieldPosition="0">
        <references count="2">
          <reference field="4294967294" count="2">
            <x v="0"/>
            <x v="1"/>
          </reference>
          <reference field="12" count="1" selected="0">
            <x v="1"/>
          </reference>
        </references>
      </pivotArea>
    </format>
    <format dxfId="14968">
      <pivotArea type="all" dataOnly="0" outline="0" fieldPosition="0"/>
    </format>
    <format dxfId="14967">
      <pivotArea outline="0" collapsedLevelsAreSubtotals="1" fieldPosition="0"/>
    </format>
    <format dxfId="14966">
      <pivotArea type="origin" dataOnly="0" labelOnly="1" outline="0" fieldPosition="0"/>
    </format>
    <format dxfId="14965">
      <pivotArea field="12" type="button" dataOnly="0" labelOnly="1" outline="0" axis="axisCol" fieldPosition="0"/>
    </format>
    <format dxfId="14964">
      <pivotArea field="-2" type="button" dataOnly="0" labelOnly="1" outline="0" axis="axisCol" fieldPosition="1"/>
    </format>
    <format dxfId="14963">
      <pivotArea type="topRight" dataOnly="0" labelOnly="1" outline="0" fieldPosition="0"/>
    </format>
    <format dxfId="14962">
      <pivotArea field="13" type="button" dataOnly="0" labelOnly="1" outline="0" axis="axisRow" fieldPosition="0"/>
    </format>
    <format dxfId="14961">
      <pivotArea dataOnly="0" labelOnly="1" fieldPosition="0">
        <references count="1">
          <reference field="13" count="14">
            <x v="1"/>
            <x v="2"/>
            <x v="3"/>
            <x v="6"/>
            <x v="7"/>
            <x v="8"/>
            <x v="9"/>
            <x v="10"/>
            <x v="11"/>
            <x v="14"/>
            <x v="15"/>
            <x v="16"/>
            <x v="17"/>
            <x v="18"/>
          </reference>
        </references>
      </pivotArea>
    </format>
    <format dxfId="14960">
      <pivotArea dataOnly="0" labelOnly="1" grandRow="1" outline="0" fieldPosition="0"/>
    </format>
    <format dxfId="14959">
      <pivotArea dataOnly="0" labelOnly="1" fieldPosition="0">
        <references count="1">
          <reference field="12" count="0"/>
        </references>
      </pivotArea>
    </format>
    <format dxfId="14958">
      <pivotArea field="12" dataOnly="0" labelOnly="1" grandCol="1" outline="0" axis="axisCol" fieldPosition="0">
        <references count="1">
          <reference field="4294967294" count="1" selected="0">
            <x v="0"/>
          </reference>
        </references>
      </pivotArea>
    </format>
    <format dxfId="14957">
      <pivotArea field="12" dataOnly="0" labelOnly="1" grandCol="1" outline="0" axis="axisCol" fieldPosition="0">
        <references count="1">
          <reference field="4294967294" count="1" selected="0">
            <x v="1"/>
          </reference>
        </references>
      </pivotArea>
    </format>
    <format dxfId="14956">
      <pivotArea field="12" dataOnly="0" labelOnly="1" grandCol="1" outline="0" axis="axisCol" fieldPosition="0">
        <references count="1">
          <reference field="4294967294" count="1" selected="0">
            <x v="0"/>
          </reference>
        </references>
      </pivotArea>
    </format>
    <format dxfId="14955">
      <pivotArea field="12" dataOnly="0" labelOnly="1" grandCol="1" outline="0" axis="axisCol" fieldPosition="0">
        <references count="1">
          <reference field="4294967294" count="1" selected="0">
            <x v="1"/>
          </reference>
        </references>
      </pivotArea>
    </format>
    <format dxfId="14954">
      <pivotArea dataOnly="0" labelOnly="1" outline="0" fieldPosition="0">
        <references count="2">
          <reference field="4294967294" count="2">
            <x v="0"/>
            <x v="1"/>
          </reference>
          <reference field="12" count="1" selected="0">
            <x v="0"/>
          </reference>
        </references>
      </pivotArea>
    </format>
    <format dxfId="14953">
      <pivotArea dataOnly="0" labelOnly="1" outline="0" fieldPosition="0">
        <references count="2">
          <reference field="4294967294" count="2">
            <x v="0"/>
            <x v="1"/>
          </reference>
          <reference field="12" count="1" selected="0">
            <x v="1"/>
          </reference>
        </references>
      </pivotArea>
    </format>
    <format dxfId="14952">
      <pivotArea type="all" dataOnly="0" outline="0" fieldPosition="0"/>
    </format>
    <format dxfId="14951">
      <pivotArea outline="0" collapsedLevelsAreSubtotals="1" fieldPosition="0"/>
    </format>
    <format dxfId="14950">
      <pivotArea type="origin" dataOnly="0" labelOnly="1" outline="0" fieldPosition="0"/>
    </format>
    <format dxfId="14949">
      <pivotArea field="12" type="button" dataOnly="0" labelOnly="1" outline="0" axis="axisCol" fieldPosition="0"/>
    </format>
    <format dxfId="14948">
      <pivotArea field="-2" type="button" dataOnly="0" labelOnly="1" outline="0" axis="axisCol" fieldPosition="1"/>
    </format>
    <format dxfId="14947">
      <pivotArea type="topRight" dataOnly="0" labelOnly="1" outline="0" fieldPosition="0"/>
    </format>
    <format dxfId="14946">
      <pivotArea field="13" type="button" dataOnly="0" labelOnly="1" outline="0" axis="axisRow" fieldPosition="0"/>
    </format>
    <format dxfId="14945">
      <pivotArea dataOnly="0" labelOnly="1" fieldPosition="0">
        <references count="1">
          <reference field="13" count="14">
            <x v="1"/>
            <x v="2"/>
            <x v="3"/>
            <x v="6"/>
            <x v="7"/>
            <x v="8"/>
            <x v="9"/>
            <x v="10"/>
            <x v="11"/>
            <x v="14"/>
            <x v="15"/>
            <x v="16"/>
            <x v="17"/>
            <x v="18"/>
          </reference>
        </references>
      </pivotArea>
    </format>
    <format dxfId="14944">
      <pivotArea dataOnly="0" labelOnly="1" grandRow="1" outline="0" fieldPosition="0"/>
    </format>
    <format dxfId="14943">
      <pivotArea dataOnly="0" labelOnly="1" fieldPosition="0">
        <references count="1">
          <reference field="12" count="0"/>
        </references>
      </pivotArea>
    </format>
    <format dxfId="14942">
      <pivotArea field="12" dataOnly="0" labelOnly="1" grandCol="1" outline="0" axis="axisCol" fieldPosition="0">
        <references count="1">
          <reference field="4294967294" count="1" selected="0">
            <x v="0"/>
          </reference>
        </references>
      </pivotArea>
    </format>
    <format dxfId="14941">
      <pivotArea field="12" dataOnly="0" labelOnly="1" grandCol="1" outline="0" axis="axisCol" fieldPosition="0">
        <references count="1">
          <reference field="4294967294" count="1" selected="0">
            <x v="1"/>
          </reference>
        </references>
      </pivotArea>
    </format>
    <format dxfId="14940">
      <pivotArea field="12" dataOnly="0" labelOnly="1" grandCol="1" outline="0" axis="axisCol" fieldPosition="0">
        <references count="1">
          <reference field="4294967294" count="1" selected="0">
            <x v="0"/>
          </reference>
        </references>
      </pivotArea>
    </format>
    <format dxfId="14939">
      <pivotArea field="12" dataOnly="0" labelOnly="1" grandCol="1" outline="0" axis="axisCol" fieldPosition="0">
        <references count="1">
          <reference field="4294967294" count="1" selected="0">
            <x v="1"/>
          </reference>
        </references>
      </pivotArea>
    </format>
    <format dxfId="14938">
      <pivotArea dataOnly="0" labelOnly="1" outline="0" fieldPosition="0">
        <references count="2">
          <reference field="4294967294" count="2">
            <x v="0"/>
            <x v="1"/>
          </reference>
          <reference field="12" count="1" selected="0">
            <x v="0"/>
          </reference>
        </references>
      </pivotArea>
    </format>
    <format dxfId="14937">
      <pivotArea dataOnly="0" labelOnly="1" outline="0" fieldPosition="0">
        <references count="2">
          <reference field="4294967294" count="2">
            <x v="0"/>
            <x v="1"/>
          </reference>
          <reference field="12" count="1" selected="0">
            <x v="1"/>
          </reference>
        </references>
      </pivotArea>
    </format>
    <format dxfId="14936">
      <pivotArea outline="0" collapsedLevelsAreSubtotals="1" fieldPosition="0"/>
    </format>
    <format dxfId="14935">
      <pivotArea type="origin" dataOnly="0" labelOnly="1" outline="0" offset="A2" fieldPosition="0"/>
    </format>
    <format dxfId="14934">
      <pivotArea field="13" type="button" dataOnly="0" labelOnly="1" outline="0" axis="axisRow" fieldPosition="0"/>
    </format>
    <format dxfId="14933">
      <pivotArea dataOnly="0" labelOnly="1" fieldPosition="0">
        <references count="1">
          <reference field="13" count="14">
            <x v="1"/>
            <x v="2"/>
            <x v="3"/>
            <x v="6"/>
            <x v="7"/>
            <x v="8"/>
            <x v="9"/>
            <x v="10"/>
            <x v="11"/>
            <x v="14"/>
            <x v="15"/>
            <x v="16"/>
            <x v="17"/>
            <x v="18"/>
          </reference>
        </references>
      </pivotArea>
    </format>
    <format dxfId="14932">
      <pivotArea dataOnly="0" labelOnly="1" grandRow="1" outline="0" fieldPosition="0"/>
    </format>
    <format dxfId="14931">
      <pivotArea dataOnly="0" labelOnly="1" fieldPosition="0">
        <references count="1">
          <reference field="12" count="0"/>
        </references>
      </pivotArea>
    </format>
    <format dxfId="14930">
      <pivotArea field="12" dataOnly="0" labelOnly="1" grandCol="1" outline="0" axis="axisCol" fieldPosition="0">
        <references count="1">
          <reference field="4294967294" count="1" selected="0">
            <x v="0"/>
          </reference>
        </references>
      </pivotArea>
    </format>
    <format dxfId="14929">
      <pivotArea field="12" dataOnly="0" labelOnly="1" grandCol="1" outline="0" axis="axisCol" fieldPosition="0">
        <references count="1">
          <reference field="4294967294" count="1" selected="0">
            <x v="1"/>
          </reference>
        </references>
      </pivotArea>
    </format>
    <format dxfId="14928">
      <pivotArea field="12" dataOnly="0" labelOnly="1" grandCol="1" outline="0" axis="axisCol" fieldPosition="0">
        <references count="1">
          <reference field="4294967294" count="1" selected="0">
            <x v="0"/>
          </reference>
        </references>
      </pivotArea>
    </format>
    <format dxfId="14927">
      <pivotArea field="12" dataOnly="0" labelOnly="1" grandCol="1" outline="0" axis="axisCol" fieldPosition="0">
        <references count="1">
          <reference field="4294967294" count="1" selected="0">
            <x v="1"/>
          </reference>
        </references>
      </pivotArea>
    </format>
    <format dxfId="14926">
      <pivotArea dataOnly="0" labelOnly="1" outline="0" fieldPosition="0">
        <references count="2">
          <reference field="4294967294" count="2">
            <x v="0"/>
            <x v="1"/>
          </reference>
          <reference field="12" count="1" selected="0">
            <x v="0"/>
          </reference>
        </references>
      </pivotArea>
    </format>
    <format dxfId="14925">
      <pivotArea dataOnly="0" labelOnly="1" outline="0" fieldPosition="0">
        <references count="2">
          <reference field="4294967294" count="2">
            <x v="0"/>
            <x v="1"/>
          </reference>
          <reference field="12" count="1" selected="0">
            <x v="1"/>
          </reference>
        </references>
      </pivotArea>
    </format>
    <format dxfId="14924">
      <pivotArea collapsedLevelsAreSubtotals="1" fieldPosition="0">
        <references count="3">
          <reference field="4294967294" count="2" selected="0">
            <x v="0"/>
            <x v="1"/>
          </reference>
          <reference field="12" count="1" selected="0">
            <x v="1"/>
          </reference>
          <reference field="13" count="3">
            <x v="1"/>
            <x v="2"/>
            <x v="3"/>
          </reference>
        </references>
      </pivotArea>
    </format>
    <format dxfId="14923">
      <pivotArea field="13" grandCol="1" collapsedLevelsAreSubtotals="1" axis="axisRow" fieldPosition="0">
        <references count="2">
          <reference field="4294967294" count="2" selected="0">
            <x v="0"/>
            <x v="1"/>
          </reference>
          <reference field="13" count="3">
            <x v="1"/>
            <x v="2"/>
            <x v="3"/>
          </reference>
        </references>
      </pivotArea>
    </format>
    <format dxfId="14922">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14921">
      <pivotArea dataOnly="0" labelOnly="1" fieldPosition="0">
        <references count="1">
          <reference field="13" count="4">
            <x v="1"/>
            <x v="2"/>
            <x v="3"/>
            <x v="6"/>
          </reference>
        </references>
      </pivotArea>
    </format>
    <format dxfId="14920">
      <pivotArea outline="0" collapsedLevelsAreSubtotals="1" fieldPosition="0"/>
    </format>
    <format dxfId="14919">
      <pivotArea type="origin" dataOnly="0" labelOnly="1" outline="0" offset="A2" fieldPosition="0"/>
    </format>
    <format dxfId="14918">
      <pivotArea field="13" type="button" dataOnly="0" labelOnly="1" outline="0" axis="axisRow" fieldPosition="0"/>
    </format>
    <format dxfId="14917">
      <pivotArea dataOnly="0" labelOnly="1" fieldPosition="0">
        <references count="1">
          <reference field="13" count="14">
            <x v="1"/>
            <x v="2"/>
            <x v="3"/>
            <x v="6"/>
            <x v="7"/>
            <x v="8"/>
            <x v="9"/>
            <x v="10"/>
            <x v="11"/>
            <x v="14"/>
            <x v="15"/>
            <x v="16"/>
            <x v="17"/>
            <x v="18"/>
          </reference>
        </references>
      </pivotArea>
    </format>
    <format dxfId="14916">
      <pivotArea dataOnly="0" labelOnly="1" grandRow="1" outline="0" fieldPosition="0"/>
    </format>
    <format dxfId="14915">
      <pivotArea dataOnly="0" labelOnly="1" fieldPosition="0">
        <references count="1">
          <reference field="12" count="0"/>
        </references>
      </pivotArea>
    </format>
    <format dxfId="14914">
      <pivotArea field="12" dataOnly="0" labelOnly="1" grandCol="1" outline="0" axis="axisCol" fieldPosition="0">
        <references count="1">
          <reference field="4294967294" count="1" selected="0">
            <x v="0"/>
          </reference>
        </references>
      </pivotArea>
    </format>
    <format dxfId="14913">
      <pivotArea field="12" dataOnly="0" labelOnly="1" grandCol="1" outline="0" axis="axisCol" fieldPosition="0">
        <references count="1">
          <reference field="4294967294" count="1" selected="0">
            <x v="1"/>
          </reference>
        </references>
      </pivotArea>
    </format>
    <format dxfId="14912">
      <pivotArea field="12" dataOnly="0" labelOnly="1" grandCol="1" outline="0" axis="axisCol" fieldPosition="0">
        <references count="1">
          <reference field="4294967294" count="1" selected="0">
            <x v="0"/>
          </reference>
        </references>
      </pivotArea>
    </format>
    <format dxfId="14911">
      <pivotArea field="12" dataOnly="0" labelOnly="1" grandCol="1" outline="0" axis="axisCol" fieldPosition="0">
        <references count="1">
          <reference field="4294967294" count="1" selected="0">
            <x v="1"/>
          </reference>
        </references>
      </pivotArea>
    </format>
    <format dxfId="14910">
      <pivotArea dataOnly="0" labelOnly="1" outline="0" fieldPosition="0">
        <references count="2">
          <reference field="4294967294" count="2">
            <x v="0"/>
            <x v="1"/>
          </reference>
          <reference field="12" count="1" selected="0">
            <x v="0"/>
          </reference>
        </references>
      </pivotArea>
    </format>
    <format dxfId="14909">
      <pivotArea dataOnly="0" labelOnly="1" outline="0" fieldPosition="0">
        <references count="2">
          <reference field="4294967294" count="2">
            <x v="0"/>
            <x v="1"/>
          </reference>
          <reference field="12" count="1" selected="0">
            <x v="1"/>
          </reference>
        </references>
      </pivotArea>
    </format>
    <format dxfId="14908">
      <pivotArea grandRow="1" outline="0" collapsedLevelsAreSubtotals="1" fieldPosition="0"/>
    </format>
    <format dxfId="14907">
      <pivotArea dataOnly="0" labelOnly="1" grandRow="1" outline="0" fieldPosition="0"/>
    </format>
    <format dxfId="14906">
      <pivotArea type="origin" dataOnly="0" labelOnly="1" outline="0" offset="A2" fieldPosition="0"/>
    </format>
    <format dxfId="14905">
      <pivotArea dataOnly="0" labelOnly="1" fieldPosition="0">
        <references count="1">
          <reference field="12" count="0"/>
        </references>
      </pivotArea>
    </format>
    <format dxfId="14904">
      <pivotArea field="12" dataOnly="0" labelOnly="1" grandCol="1" outline="0" offset="IV1" axis="axisCol" fieldPosition="0">
        <references count="1">
          <reference field="4294967294" count="1" selected="0">
            <x v="0"/>
          </reference>
        </references>
      </pivotArea>
    </format>
    <format dxfId="14903">
      <pivotArea field="12" dataOnly="0" labelOnly="1" grandCol="1" outline="0" offset="IV1" axis="axisCol" fieldPosition="0">
        <references count="1">
          <reference field="4294967294" count="1" selected="0">
            <x v="1"/>
          </reference>
        </references>
      </pivotArea>
    </format>
    <format dxfId="14902">
      <pivotArea field="12" dataOnly="0" labelOnly="1" grandCol="1" outline="0" offset="IV1" axis="axisCol" fieldPosition="0">
        <references count="1">
          <reference field="4294967294" count="1" selected="0">
            <x v="0"/>
          </reference>
        </references>
      </pivotArea>
    </format>
    <format dxfId="14901">
      <pivotArea field="12" dataOnly="0" labelOnly="1" grandCol="1" outline="0" offset="IV1" axis="axisCol" fieldPosition="0">
        <references count="1">
          <reference field="4294967294" count="1" selected="0">
            <x v="1"/>
          </reference>
        </references>
      </pivotArea>
    </format>
    <format dxfId="14900">
      <pivotArea field="12" dataOnly="0" grandCol="1" outline="0" axis="axisCol" fieldPosition="0">
        <references count="1">
          <reference field="4294967294" count="1" selected="0">
            <x v="1"/>
          </reference>
        </references>
      </pivotArea>
    </format>
    <format dxfId="14899">
      <pivotArea collapsedLevelsAreSubtotals="1" fieldPosition="0">
        <references count="1">
          <reference field="13" count="14">
            <x v="1"/>
            <x v="2"/>
            <x v="3"/>
            <x v="6"/>
            <x v="7"/>
            <x v="8"/>
            <x v="9"/>
            <x v="10"/>
            <x v="11"/>
            <x v="14"/>
            <x v="15"/>
            <x v="16"/>
            <x v="17"/>
            <x v="18"/>
          </reference>
        </references>
      </pivotArea>
    </format>
    <format dxfId="14898">
      <pivotArea type="origin" dataOnly="0" labelOnly="1" outline="0" offset="A2" fieldPosition="0"/>
    </format>
    <format dxfId="14897">
      <pivotArea field="13" type="button" dataOnly="0" labelOnly="1" outline="0" axis="axisRow" fieldPosition="0"/>
    </format>
    <format dxfId="14896">
      <pivotArea dataOnly="0" labelOnly="1" fieldPosition="0">
        <references count="1">
          <reference field="13" count="14">
            <x v="1"/>
            <x v="2"/>
            <x v="3"/>
            <x v="6"/>
            <x v="7"/>
            <x v="8"/>
            <x v="9"/>
            <x v="10"/>
            <x v="11"/>
            <x v="14"/>
            <x v="15"/>
            <x v="16"/>
            <x v="17"/>
            <x v="18"/>
          </reference>
        </references>
      </pivotArea>
    </format>
    <format dxfId="14895">
      <pivotArea dataOnly="0" labelOnly="1" fieldPosition="0">
        <references count="1">
          <reference field="12" count="0"/>
        </references>
      </pivotArea>
    </format>
    <format dxfId="14894">
      <pivotArea field="12" dataOnly="0" labelOnly="1" grandCol="1" outline="0" axis="axisCol" fieldPosition="0">
        <references count="1">
          <reference field="4294967294" count="1" selected="0">
            <x v="0"/>
          </reference>
        </references>
      </pivotArea>
    </format>
    <format dxfId="14893">
      <pivotArea field="12" dataOnly="0" labelOnly="1" grandCol="1" outline="0" axis="axisCol" fieldPosition="0">
        <references count="1">
          <reference field="4294967294" count="1" selected="0">
            <x v="1"/>
          </reference>
        </references>
      </pivotArea>
    </format>
    <format dxfId="14892">
      <pivotArea field="12" dataOnly="0" labelOnly="1" grandCol="1" outline="0" axis="axisCol" fieldPosition="0">
        <references count="1">
          <reference field="4294967294" count="1" selected="0">
            <x v="0"/>
          </reference>
        </references>
      </pivotArea>
    </format>
    <format dxfId="14891">
      <pivotArea field="12" dataOnly="0" labelOnly="1" grandCol="1" outline="0" axis="axisCol" fieldPosition="0">
        <references count="1">
          <reference field="4294967294" count="1" selected="0">
            <x v="1"/>
          </reference>
        </references>
      </pivotArea>
    </format>
    <format dxfId="14890">
      <pivotArea dataOnly="0" labelOnly="1" outline="0" fieldPosition="0">
        <references count="2">
          <reference field="4294967294" count="2">
            <x v="0"/>
            <x v="1"/>
          </reference>
          <reference field="12" count="1" selected="0">
            <x v="0"/>
          </reference>
        </references>
      </pivotArea>
    </format>
    <format dxfId="14889">
      <pivotArea dataOnly="0" labelOnly="1" outline="0" fieldPosition="0">
        <references count="2">
          <reference field="4294967294" count="2">
            <x v="0"/>
            <x v="1"/>
          </reference>
          <reference field="12" count="1" selected="0">
            <x v="1"/>
          </reference>
        </references>
      </pivotArea>
    </format>
    <format dxfId="14888">
      <pivotArea collapsedLevelsAreSubtotals="1" fieldPosition="0">
        <references count="1">
          <reference field="13" count="14">
            <x v="1"/>
            <x v="2"/>
            <x v="3"/>
            <x v="6"/>
            <x v="7"/>
            <x v="8"/>
            <x v="9"/>
            <x v="10"/>
            <x v="11"/>
            <x v="14"/>
            <x v="15"/>
            <x v="16"/>
            <x v="17"/>
            <x v="18"/>
          </reference>
        </references>
      </pivotArea>
    </format>
    <format dxfId="14887">
      <pivotArea type="origin" dataOnly="0" labelOnly="1" outline="0" offset="A2" fieldPosition="0"/>
    </format>
    <format dxfId="14886">
      <pivotArea field="13" type="button" dataOnly="0" labelOnly="1" outline="0" axis="axisRow" fieldPosition="0"/>
    </format>
    <format dxfId="14885">
      <pivotArea dataOnly="0" labelOnly="1" fieldPosition="0">
        <references count="1">
          <reference field="13" count="14">
            <x v="1"/>
            <x v="2"/>
            <x v="3"/>
            <x v="6"/>
            <x v="7"/>
            <x v="8"/>
            <x v="9"/>
            <x v="10"/>
            <x v="11"/>
            <x v="14"/>
            <x v="15"/>
            <x v="16"/>
            <x v="17"/>
            <x v="18"/>
          </reference>
        </references>
      </pivotArea>
    </format>
    <format dxfId="14884">
      <pivotArea dataOnly="0" labelOnly="1" fieldPosition="0">
        <references count="1">
          <reference field="12" count="0"/>
        </references>
      </pivotArea>
    </format>
    <format dxfId="14883">
      <pivotArea field="12" dataOnly="0" labelOnly="1" grandCol="1" outline="0" axis="axisCol" fieldPosition="0">
        <references count="1">
          <reference field="4294967294" count="1" selected="0">
            <x v="0"/>
          </reference>
        </references>
      </pivotArea>
    </format>
    <format dxfId="14882">
      <pivotArea field="12" dataOnly="0" labelOnly="1" grandCol="1" outline="0" axis="axisCol" fieldPosition="0">
        <references count="1">
          <reference field="4294967294" count="1" selected="0">
            <x v="1"/>
          </reference>
        </references>
      </pivotArea>
    </format>
    <format dxfId="14881">
      <pivotArea field="12" dataOnly="0" labelOnly="1" grandCol="1" outline="0" axis="axisCol" fieldPosition="0">
        <references count="1">
          <reference field="4294967294" count="1" selected="0">
            <x v="0"/>
          </reference>
        </references>
      </pivotArea>
    </format>
    <format dxfId="14880">
      <pivotArea field="12" dataOnly="0" labelOnly="1" grandCol="1" outline="0" axis="axisCol" fieldPosition="0">
        <references count="1">
          <reference field="4294967294" count="1" selected="0">
            <x v="1"/>
          </reference>
        </references>
      </pivotArea>
    </format>
    <format dxfId="14879">
      <pivotArea dataOnly="0" labelOnly="1" outline="0" fieldPosition="0">
        <references count="2">
          <reference field="4294967294" count="2">
            <x v="0"/>
            <x v="1"/>
          </reference>
          <reference field="12" count="1" selected="0">
            <x v="0"/>
          </reference>
        </references>
      </pivotArea>
    </format>
    <format dxfId="14878">
      <pivotArea dataOnly="0" labelOnly="1" outline="0" fieldPosition="0">
        <references count="2">
          <reference field="4294967294" count="2">
            <x v="0"/>
            <x v="1"/>
          </reference>
          <reference field="12" count="1" selected="0">
            <x v="1"/>
          </reference>
        </references>
      </pivotArea>
    </format>
    <format dxfId="14877">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14876">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14875">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14874">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9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15620">
      <pivotArea outline="0" collapsedLevelsAreSubtotals="1" fieldPosition="0"/>
    </format>
    <format dxfId="15619">
      <pivotArea dataOnly="0" labelOnly="1" grandRow="1" outline="0" fieldPosition="0"/>
    </format>
    <format dxfId="15618">
      <pivotArea dataOnly="0" labelOnly="1" outline="0" fieldPosition="0">
        <references count="1">
          <reference field="13" count="0"/>
        </references>
      </pivotArea>
    </format>
    <format dxfId="15617">
      <pivotArea dataOnly="0" labelOnly="1" grandCol="1" outline="0" fieldPosition="0"/>
    </format>
    <format dxfId="15616">
      <pivotArea outline="0" collapsedLevelsAreSubtotals="1" fieldPosition="0"/>
    </format>
    <format dxfId="15615">
      <pivotArea dataOnly="0" labelOnly="1" grandRow="1" outline="0" fieldPosition="0"/>
    </format>
    <format dxfId="15614">
      <pivotArea dataOnly="0" labelOnly="1" outline="0" fieldPosition="0">
        <references count="1">
          <reference field="13" count="0"/>
        </references>
      </pivotArea>
    </format>
    <format dxfId="15613">
      <pivotArea dataOnly="0" labelOnly="1" grandCol="1" outline="0" fieldPosition="0"/>
    </format>
    <format dxfId="15612">
      <pivotArea type="all" dataOnly="0" outline="0" fieldPosition="0"/>
    </format>
    <format dxfId="15611">
      <pivotArea outline="0" collapsedLevelsAreSubtotals="1" fieldPosition="0"/>
    </format>
    <format dxfId="15610">
      <pivotArea outline="0" collapsedLevelsAreSubtotals="1" fieldPosition="0"/>
    </format>
    <format dxfId="15609">
      <pivotArea type="origin" dataOnly="0" labelOnly="1" outline="0" fieldPosition="0"/>
    </format>
    <format dxfId="15608">
      <pivotArea type="origin" dataOnly="0" labelOnly="1" outline="0" fieldPosition="0"/>
    </format>
    <format dxfId="15607">
      <pivotArea type="origin" dataOnly="0" labelOnly="1" outline="0" fieldPosition="0"/>
    </format>
    <format dxfId="15606">
      <pivotArea field="13" type="button" dataOnly="0" labelOnly="1" outline="0" axis="axisCol" fieldPosition="0"/>
    </format>
    <format dxfId="15605">
      <pivotArea type="topRight" dataOnly="0" labelOnly="1" outline="0" fieldPosition="0"/>
    </format>
    <format dxfId="15604">
      <pivotArea dataOnly="0" labelOnly="1" outline="0" fieldPosition="0">
        <references count="1">
          <reference field="13" count="0"/>
        </references>
      </pivotArea>
    </format>
    <format dxfId="15603">
      <pivotArea dataOnly="0" labelOnly="1" grandCol="1" outline="0" fieldPosition="0"/>
    </format>
    <format dxfId="15602">
      <pivotArea outline="0" collapsedLevelsAreSubtotals="1" fieldPosition="0"/>
    </format>
    <format dxfId="15601">
      <pivotArea dataOnly="0" labelOnly="1" outline="0" fieldPosition="0">
        <references count="1">
          <reference field="13" count="0"/>
        </references>
      </pivotArea>
    </format>
    <format dxfId="15600">
      <pivotArea dataOnly="0" labelOnly="1" grandCol="1" outline="0" fieldPosition="0"/>
    </format>
    <format dxfId="15599">
      <pivotArea outline="0" collapsedLevelsAreSubtotals="1" fieldPosition="0"/>
    </format>
    <format dxfId="15598">
      <pivotArea dataOnly="0" labelOnly="1" outline="0" fieldPosition="0">
        <references count="1">
          <reference field="13" count="0"/>
        </references>
      </pivotArea>
    </format>
    <format dxfId="15597">
      <pivotArea dataOnly="0" labelOnly="1" grandCol="1" outline="0" fieldPosition="0"/>
    </format>
    <format dxfId="15596">
      <pivotArea outline="0" collapsedLevelsAreSubtotals="1" fieldPosition="0"/>
    </format>
    <format dxfId="15595">
      <pivotArea dataOnly="0" labelOnly="1" grandRow="1" outline="0" fieldPosition="0"/>
    </format>
    <format dxfId="15594">
      <pivotArea dataOnly="0" labelOnly="1" outline="0" fieldPosition="0">
        <references count="1">
          <reference field="13" count="0"/>
        </references>
      </pivotArea>
    </format>
    <format dxfId="15593">
      <pivotArea dataOnly="0" labelOnly="1" grandCol="1" outline="0" fieldPosition="0"/>
    </format>
    <format dxfId="15592">
      <pivotArea dataOnly="0" labelOnly="1" outline="0" fieldPosition="0">
        <references count="1">
          <reference field="13" count="0"/>
        </references>
      </pivotArea>
    </format>
    <format dxfId="15591">
      <pivotArea dataOnly="0" labelOnly="1" grandCol="1" outline="0" fieldPosition="0"/>
    </format>
    <format dxfId="15590">
      <pivotArea dataOnly="0" labelOnly="1" outline="0" fieldPosition="0">
        <references count="1">
          <reference field="13" count="0"/>
        </references>
      </pivotArea>
    </format>
    <format dxfId="15589">
      <pivotArea dataOnly="0" labelOnly="1" grandCol="1" outline="0" fieldPosition="0"/>
    </format>
    <format dxfId="15588">
      <pivotArea outline="0" collapsedLevelsAreSubtotals="1" fieldPosition="0"/>
    </format>
    <format dxfId="15587">
      <pivotArea dataOnly="0" labelOnly="1" outline="0" fieldPosition="0">
        <references count="1">
          <reference field="13" count="0"/>
        </references>
      </pivotArea>
    </format>
    <format dxfId="15586">
      <pivotArea dataOnly="0" labelOnly="1" grandCol="1" outline="0" fieldPosition="0"/>
    </format>
    <format dxfId="15585">
      <pivotArea grandRow="1" outline="0" collapsedLevelsAreSubtotals="1" fieldPosition="0"/>
    </format>
    <format dxfId="15584">
      <pivotArea dataOnly="0" labelOnly="1" grandRow="1" outline="0" fieldPosition="0"/>
    </format>
    <format dxfId="15583">
      <pivotArea dataOnly="0" labelOnly="1" outline="0" fieldPosition="0">
        <references count="1">
          <reference field="13" count="0"/>
        </references>
      </pivotArea>
    </format>
    <format dxfId="15582">
      <pivotArea outline="0" collapsedLevelsAreSubtotals="1" fieldPosition="0"/>
    </format>
    <format dxfId="15581">
      <pivotArea dataOnly="0" labelOnly="1" grandRow="1" outline="0" fieldPosition="0"/>
    </format>
    <format dxfId="15580">
      <pivotArea dataOnly="0" labelOnly="1" outline="0" fieldPosition="0">
        <references count="1">
          <reference field="13" count="0"/>
        </references>
      </pivotArea>
    </format>
    <format dxfId="15579">
      <pivotArea dataOnly="0" labelOnly="1" grandCol="1" outline="0" fieldPosition="0"/>
    </format>
    <format dxfId="15578">
      <pivotArea outline="0" collapsedLevelsAreSubtotals="1" fieldPosition="0"/>
    </format>
    <format dxfId="15577">
      <pivotArea dataOnly="0" labelOnly="1" grandRow="1" outline="0" fieldPosition="0"/>
    </format>
    <format dxfId="15576">
      <pivotArea dataOnly="0" labelOnly="1" outline="0" fieldPosition="0">
        <references count="1">
          <reference field="13" count="0"/>
        </references>
      </pivotArea>
    </format>
    <format dxfId="15575">
      <pivotArea dataOnly="0" labelOnly="1" grandCol="1" outline="0" fieldPosition="0"/>
    </format>
    <format dxfId="15574">
      <pivotArea outline="0" collapsedLevelsAreSubtotals="1" fieldPosition="0"/>
    </format>
    <format dxfId="15573">
      <pivotArea dataOnly="0" labelOnly="1" grandRow="1" outline="0" fieldPosition="0"/>
    </format>
    <format dxfId="15572">
      <pivotArea dataOnly="0" labelOnly="1" outline="0" fieldPosition="0">
        <references count="1">
          <reference field="13" count="0"/>
        </references>
      </pivotArea>
    </format>
    <format dxfId="15571">
      <pivotArea dataOnly="0" labelOnly="1" grandCol="1" outline="0" fieldPosition="0"/>
    </format>
    <format dxfId="15570">
      <pivotArea dataOnly="0" labelOnly="1" outline="0" fieldPosition="0">
        <references count="1">
          <reference field="13" count="0"/>
        </references>
      </pivotArea>
    </format>
    <format dxfId="15569">
      <pivotArea dataOnly="0" labelOnly="1" grandCol="1" outline="0" fieldPosition="0"/>
    </format>
    <format dxfId="15568">
      <pivotArea grandRow="1" outline="0" collapsedLevelsAreSubtotals="1" fieldPosition="0"/>
    </format>
    <format dxfId="15567">
      <pivotArea dataOnly="0" labelOnly="1" grandRow="1" outline="0" fieldPosition="0"/>
    </format>
    <format dxfId="15566">
      <pivotArea outline="0" collapsedLevelsAreSubtotals="1" fieldPosition="0"/>
    </format>
    <format dxfId="15565">
      <pivotArea dataOnly="0" labelOnly="1" grandRow="1" outline="0" fieldPosition="0"/>
    </format>
    <format dxfId="15564">
      <pivotArea dataOnly="0" labelOnly="1" outline="0" fieldPosition="0">
        <references count="1">
          <reference field="13" count="0"/>
        </references>
      </pivotArea>
    </format>
    <format dxfId="15563">
      <pivotArea dataOnly="0" labelOnly="1" grandCol="1" outline="0" fieldPosition="0"/>
    </format>
    <format dxfId="15562">
      <pivotArea dataOnly="0" labelOnly="1" grandRow="1" outline="0" fieldPosition="0"/>
    </format>
    <format dxfId="15561">
      <pivotArea dataOnly="0" labelOnly="1" grandRow="1" outline="0" fieldPosition="0"/>
    </format>
    <format dxfId="15560">
      <pivotArea type="origin" dataOnly="0" labelOnly="1" outline="0" fieldPosition="0"/>
    </format>
    <format dxfId="15559">
      <pivotArea dataOnly="0" labelOnly="1" grandRow="1" outline="0" fieldPosition="0"/>
    </format>
    <format dxfId="15558">
      <pivotArea type="origin" dataOnly="0" labelOnly="1" outline="0" fieldPosition="0"/>
    </format>
    <format dxfId="15557">
      <pivotArea dataOnly="0" labelOnly="1" grandRow="1" outline="0" fieldPosition="0"/>
    </format>
    <format dxfId="15556">
      <pivotArea field="15" type="button" dataOnly="0" labelOnly="1" outline="0" axis="axisRow" fieldPosition="0"/>
    </format>
    <format dxfId="15555">
      <pivotArea dataOnly="0" labelOnly="1" outline="0" fieldPosition="0">
        <references count="1">
          <reference field="13" count="0"/>
        </references>
      </pivotArea>
    </format>
    <format dxfId="15554">
      <pivotArea dataOnly="0" labelOnly="1" grandCol="1" outline="0" fieldPosition="0"/>
    </format>
    <format dxfId="15553">
      <pivotArea field="15" type="button" dataOnly="0" labelOnly="1" outline="0" axis="axisRow" fieldPosition="0"/>
    </format>
    <format dxfId="15552">
      <pivotArea dataOnly="0" labelOnly="1" outline="0" fieldPosition="0">
        <references count="1">
          <reference field="13" count="0"/>
        </references>
      </pivotArea>
    </format>
    <format dxfId="15551">
      <pivotArea dataOnly="0" labelOnly="1" grandCol="1" outline="0" fieldPosition="0"/>
    </format>
    <format dxfId="15550">
      <pivotArea field="15" type="button" dataOnly="0" labelOnly="1" outline="0" axis="axisRow" fieldPosition="0"/>
    </format>
    <format dxfId="15549">
      <pivotArea dataOnly="0" labelOnly="1" outline="0" fieldPosition="0">
        <references count="1">
          <reference field="13" count="0"/>
        </references>
      </pivotArea>
    </format>
    <format dxfId="15548">
      <pivotArea dataOnly="0" labelOnly="1" grandCol="1" outline="0" fieldPosition="0"/>
    </format>
    <format dxfId="15547">
      <pivotArea field="15" type="button" dataOnly="0" labelOnly="1" outline="0" axis="axisRow" fieldPosition="0"/>
    </format>
    <format dxfId="15546">
      <pivotArea dataOnly="0" labelOnly="1" outline="0" fieldPosition="0">
        <references count="1">
          <reference field="13" count="0"/>
        </references>
      </pivotArea>
    </format>
    <format dxfId="15545">
      <pivotArea dataOnly="0" labelOnly="1" grandCol="1" outline="0" fieldPosition="0"/>
    </format>
    <format dxfId="15544">
      <pivotArea field="15" type="button" dataOnly="0" labelOnly="1" outline="0" axis="axisRow" fieldPosition="0"/>
    </format>
    <format dxfId="15543">
      <pivotArea dataOnly="0" labelOnly="1" outline="0" fieldPosition="0">
        <references count="1">
          <reference field="13" count="0"/>
        </references>
      </pivotArea>
    </format>
    <format dxfId="15542">
      <pivotArea dataOnly="0" labelOnly="1" grandCol="1" outline="0" fieldPosition="0"/>
    </format>
    <format dxfId="15541">
      <pivotArea field="15" type="button" dataOnly="0" labelOnly="1" outline="0" axis="axisRow" fieldPosition="0"/>
    </format>
    <format dxfId="15540">
      <pivotArea dataOnly="0" labelOnly="1" outline="0" fieldPosition="0">
        <references count="1">
          <reference field="13" count="0"/>
        </references>
      </pivotArea>
    </format>
    <format dxfId="15539">
      <pivotArea dataOnly="0" labelOnly="1" grandCol="1" outline="0" fieldPosition="0"/>
    </format>
    <format dxfId="15538">
      <pivotArea grandCol="1" outline="0" collapsedLevelsAreSubtotals="1" fieldPosition="0"/>
    </format>
    <format dxfId="15537">
      <pivotArea dataOnly="0" labelOnly="1" grandCol="1" outline="0" fieldPosition="0"/>
    </format>
    <format dxfId="15536">
      <pivotArea outline="0" fieldPosition="0">
        <references count="1">
          <reference field="13" count="1" selected="0">
            <x v="0"/>
          </reference>
        </references>
      </pivotArea>
    </format>
    <format dxfId="15535">
      <pivotArea type="origin" dataOnly="0" labelOnly="1" outline="0" fieldPosition="0"/>
    </format>
    <format dxfId="15534">
      <pivotArea field="13" type="button" dataOnly="0" labelOnly="1" outline="0" axis="axisCol" fieldPosition="0"/>
    </format>
    <format dxfId="15533">
      <pivotArea field="15" type="button" dataOnly="0" labelOnly="1" outline="0" axis="axisRow" fieldPosition="0"/>
    </format>
    <format dxfId="15532">
      <pivotArea dataOnly="0" labelOnly="1" outline="0" fieldPosition="0">
        <references count="1">
          <reference field="15" count="15">
            <x v="0"/>
            <x v="1"/>
            <x v="3"/>
            <x v="4"/>
            <x v="5"/>
            <x v="8"/>
            <x v="9"/>
            <x v="10"/>
            <x v="11"/>
            <x v="12"/>
            <x v="13"/>
            <x v="14"/>
            <x v="15"/>
            <x v="16"/>
            <x v="17"/>
          </reference>
        </references>
      </pivotArea>
    </format>
    <format dxfId="15531">
      <pivotArea dataOnly="0" labelOnly="1" grandRow="1" outline="0" fieldPosition="0"/>
    </format>
    <format dxfId="15530">
      <pivotArea dataOnly="0" labelOnly="1" outline="0" fieldPosition="0">
        <references count="1">
          <reference field="13" count="1">
            <x v="0"/>
          </reference>
        </references>
      </pivotArea>
    </format>
    <format dxfId="15529">
      <pivotArea outline="0" collapsedLevelsAreSubtotals="1" fieldPosition="0"/>
    </format>
    <format dxfId="15528">
      <pivotArea field="15" type="button" dataOnly="0" labelOnly="1" outline="0" axis="axisRow" fieldPosition="0"/>
    </format>
    <format dxfId="15527">
      <pivotArea dataOnly="0" labelOnly="1" outline="0" fieldPosition="0">
        <references count="1">
          <reference field="15" count="15">
            <x v="0"/>
            <x v="1"/>
            <x v="3"/>
            <x v="4"/>
            <x v="5"/>
            <x v="8"/>
            <x v="9"/>
            <x v="10"/>
            <x v="11"/>
            <x v="12"/>
            <x v="13"/>
            <x v="14"/>
            <x v="15"/>
            <x v="16"/>
            <x v="17"/>
          </reference>
        </references>
      </pivotArea>
    </format>
    <format dxfId="15526">
      <pivotArea dataOnly="0" labelOnly="1" grandRow="1" outline="0" fieldPosition="0"/>
    </format>
    <format dxfId="15525">
      <pivotArea dataOnly="0" labelOnly="1" outline="0" fieldPosition="0">
        <references count="1">
          <reference field="13" count="0"/>
        </references>
      </pivotArea>
    </format>
    <format dxfId="15524">
      <pivotArea dataOnly="0" labelOnly="1" grandCol="1" outline="0" fieldPosition="0"/>
    </format>
    <format dxfId="15523">
      <pivotArea outline="0" collapsedLevelsAreSubtotals="1" fieldPosition="0"/>
    </format>
    <format dxfId="15522">
      <pivotArea field="15" type="button" dataOnly="0" labelOnly="1" outline="0" axis="axisRow" fieldPosition="0"/>
    </format>
    <format dxfId="15521">
      <pivotArea dataOnly="0" labelOnly="1" outline="0" fieldPosition="0">
        <references count="1">
          <reference field="15" count="15">
            <x v="0"/>
            <x v="1"/>
            <x v="3"/>
            <x v="4"/>
            <x v="5"/>
            <x v="8"/>
            <x v="9"/>
            <x v="10"/>
            <x v="11"/>
            <x v="12"/>
            <x v="13"/>
            <x v="14"/>
            <x v="15"/>
            <x v="16"/>
            <x v="17"/>
          </reference>
        </references>
      </pivotArea>
    </format>
    <format dxfId="15520">
      <pivotArea dataOnly="0" labelOnly="1" grandRow="1" outline="0" fieldPosition="0"/>
    </format>
    <format dxfId="15519">
      <pivotArea dataOnly="0" labelOnly="1" outline="0" fieldPosition="0">
        <references count="1">
          <reference field="13" count="0"/>
        </references>
      </pivotArea>
    </format>
    <format dxfId="15518">
      <pivotArea dataOnly="0" labelOnly="1" grandCol="1" outline="0" fieldPosition="0"/>
    </format>
    <format dxfId="15517">
      <pivotArea outline="0" collapsedLevelsAreSubtotals="1" fieldPosition="0"/>
    </format>
    <format dxfId="15516">
      <pivotArea field="15" type="button" dataOnly="0" labelOnly="1" outline="0" axis="axisRow" fieldPosition="0"/>
    </format>
    <format dxfId="15515">
      <pivotArea dataOnly="0" labelOnly="1" outline="0" fieldPosition="0">
        <references count="1">
          <reference field="15" count="15">
            <x v="0"/>
            <x v="1"/>
            <x v="3"/>
            <x v="4"/>
            <x v="5"/>
            <x v="8"/>
            <x v="9"/>
            <x v="10"/>
            <x v="11"/>
            <x v="12"/>
            <x v="13"/>
            <x v="14"/>
            <x v="15"/>
            <x v="16"/>
            <x v="17"/>
          </reference>
        </references>
      </pivotArea>
    </format>
    <format dxfId="15514">
      <pivotArea dataOnly="0" labelOnly="1" grandRow="1" outline="0" fieldPosition="0"/>
    </format>
    <format dxfId="15513">
      <pivotArea dataOnly="0" labelOnly="1" outline="0" fieldPosition="0">
        <references count="1">
          <reference field="13" count="0"/>
        </references>
      </pivotArea>
    </format>
    <format dxfId="15512">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15892">
      <pivotArea outline="0" collapsedLevelsAreSubtotals="1" fieldPosition="0"/>
    </format>
    <format dxfId="15891">
      <pivotArea dataOnly="0" labelOnly="1" grandCol="1" outline="0" fieldPosition="0"/>
    </format>
    <format dxfId="15890">
      <pivotArea outline="0" collapsedLevelsAreSubtotals="1" fieldPosition="0"/>
    </format>
    <format dxfId="15889">
      <pivotArea dataOnly="0" labelOnly="1" grandCol="1" outline="0" fieldPosition="0"/>
    </format>
    <format dxfId="15888">
      <pivotArea dataOnly="0" labelOnly="1" grandRow="1" outline="0" fieldPosition="0"/>
    </format>
    <format dxfId="15887">
      <pivotArea dataOnly="0" labelOnly="1" grandCol="1" outline="0" fieldPosition="0"/>
    </format>
    <format dxfId="15886">
      <pivotArea dataOnly="0" labelOnly="1" grandCol="1" outline="0" fieldPosition="0"/>
    </format>
    <format dxfId="15885">
      <pivotArea dataOnly="0" labelOnly="1" outline="0" fieldPosition="0">
        <references count="1">
          <reference field="12" count="0"/>
        </references>
      </pivotArea>
    </format>
    <format dxfId="15884">
      <pivotArea dataOnly="0" labelOnly="1" grandCol="1" outline="0" fieldPosition="0"/>
    </format>
    <format dxfId="15883">
      <pivotArea dataOnly="0" labelOnly="1" outline="0" fieldPosition="0">
        <references count="1">
          <reference field="12" count="0"/>
        </references>
      </pivotArea>
    </format>
    <format dxfId="15882">
      <pivotArea dataOnly="0" labelOnly="1" grandCol="1" outline="0" fieldPosition="0"/>
    </format>
    <format dxfId="15881">
      <pivotArea grandRow="1" outline="0" collapsedLevelsAreSubtotals="1" fieldPosition="0"/>
    </format>
    <format dxfId="15880">
      <pivotArea dataOnly="0" labelOnly="1" grandRow="1" outline="0" fieldPosition="0"/>
    </format>
    <format dxfId="15879">
      <pivotArea dataOnly="0" labelOnly="1" grandRow="1" outline="0" fieldPosition="0"/>
    </format>
    <format dxfId="15878">
      <pivotArea grandRow="1" outline="0" collapsedLevelsAreSubtotals="1" fieldPosition="0"/>
    </format>
    <format dxfId="15877">
      <pivotArea dataOnly="0" labelOnly="1" grandRow="1" outline="0" fieldPosition="0"/>
    </format>
    <format dxfId="15876">
      <pivotArea grandRow="1" outline="0" collapsedLevelsAreSubtotals="1" fieldPosition="0"/>
    </format>
    <format dxfId="15875">
      <pivotArea dataOnly="0" labelOnly="1" grandRow="1" outline="0" fieldPosition="0"/>
    </format>
    <format dxfId="15874">
      <pivotArea grandRow="1" outline="0" collapsedLevelsAreSubtotals="1" fieldPosition="0"/>
    </format>
    <format dxfId="15873">
      <pivotArea grandRow="1" outline="0" collapsedLevelsAreSubtotals="1" fieldPosition="0"/>
    </format>
    <format dxfId="15872">
      <pivotArea dataOnly="0" labelOnly="1" grandRow="1" outline="0" fieldPosition="0"/>
    </format>
    <format dxfId="15871">
      <pivotArea dataOnly="0" labelOnly="1" grandRow="1" outline="0" fieldPosition="0"/>
    </format>
    <format dxfId="15870">
      <pivotArea dataOnly="0" labelOnly="1" grandRow="1" outline="0" fieldPosition="0"/>
    </format>
    <format dxfId="15869">
      <pivotArea dataOnly="0" labelOnly="1" grandRow="1" outline="0" fieldPosition="0"/>
    </format>
    <format dxfId="15868">
      <pivotArea grandRow="1" outline="0" collapsedLevelsAreSubtotals="1" fieldPosition="0"/>
    </format>
    <format dxfId="15867">
      <pivotArea dataOnly="0" labelOnly="1" grandRow="1" outline="0" fieldPosition="0"/>
    </format>
    <format dxfId="15866">
      <pivotArea dataOnly="0" labelOnly="1" outline="0" fieldPosition="0">
        <references count="1">
          <reference field="12" count="0"/>
        </references>
      </pivotArea>
    </format>
    <format dxfId="15865">
      <pivotArea dataOnly="0" labelOnly="1" grandCol="1" outline="0" fieldPosition="0"/>
    </format>
    <format dxfId="15864">
      <pivotArea grandRow="1" outline="0" collapsedLevelsAreSubtotals="1" fieldPosition="0"/>
    </format>
    <format dxfId="15863">
      <pivotArea dataOnly="0" labelOnly="1" grandRow="1" outline="0" fieldPosition="0"/>
    </format>
    <format dxfId="15862">
      <pivotArea grandRow="1" outline="0" collapsedLevelsAreSubtotals="1" fieldPosition="0"/>
    </format>
    <format dxfId="15861">
      <pivotArea dataOnly="0" labelOnly="1" grandRow="1" outline="0" fieldPosition="0"/>
    </format>
    <format dxfId="15860">
      <pivotArea dataOnly="0" labelOnly="1" outline="0" fieldPosition="0">
        <references count="1">
          <reference field="12" count="0"/>
        </references>
      </pivotArea>
    </format>
    <format dxfId="15859">
      <pivotArea dataOnly="0" labelOnly="1" grandCol="1" outline="0" fieldPosition="0"/>
    </format>
    <format dxfId="15858">
      <pivotArea dataOnly="0" labelOnly="1" grandCol="1" outline="0" fieldPosition="0"/>
    </format>
    <format dxfId="15857">
      <pivotArea grandRow="1" grandCol="1" outline="0" collapsedLevelsAreSubtotals="1" fieldPosition="0"/>
    </format>
    <format dxfId="15856">
      <pivotArea dataOnly="0" labelOnly="1" outline="0" fieldPosition="0">
        <references count="1">
          <reference field="12" count="0"/>
        </references>
      </pivotArea>
    </format>
    <format dxfId="15855">
      <pivotArea dataOnly="0" labelOnly="1" grandCol="1" outline="0" fieldPosition="0"/>
    </format>
    <format dxfId="15854">
      <pivotArea dataOnly="0" labelOnly="1" outline="0" fieldPosition="0">
        <references count="1">
          <reference field="12" count="0"/>
        </references>
      </pivotArea>
    </format>
    <format dxfId="15853">
      <pivotArea dataOnly="0" labelOnly="1" grandCol="1" outline="0" fieldPosition="0"/>
    </format>
    <format dxfId="15852">
      <pivotArea grandRow="1" outline="0" collapsedLevelsAreSubtotals="1" fieldPosition="0"/>
    </format>
    <format dxfId="15851">
      <pivotArea grandRow="1" outline="0" collapsedLevelsAreSubtotals="1" fieldPosition="0"/>
    </format>
    <format dxfId="15850">
      <pivotArea type="origin" dataOnly="0" labelOnly="1" outline="0" fieldPosition="0"/>
    </format>
    <format dxfId="15849">
      <pivotArea type="origin" dataOnly="0" labelOnly="1" outline="0" fieldPosition="0"/>
    </format>
    <format dxfId="15848">
      <pivotArea type="origin" dataOnly="0" labelOnly="1" outline="0" fieldPosition="0"/>
    </format>
    <format dxfId="15847">
      <pivotArea dataOnly="0" labelOnly="1" outline="0" fieldPosition="0">
        <references count="1">
          <reference field="12" count="0"/>
        </references>
      </pivotArea>
    </format>
    <format dxfId="15846">
      <pivotArea type="topRight" dataOnly="0" labelOnly="1" outline="0" fieldPosition="0"/>
    </format>
    <format dxfId="15845">
      <pivotArea outline="0" collapsedLevelsAreSubtotals="1" fieldPosition="0"/>
    </format>
    <format dxfId="15844">
      <pivotArea dataOnly="0" labelOnly="1" grandRow="1" outline="0" fieldPosition="0"/>
    </format>
    <format dxfId="15843">
      <pivotArea dataOnly="0" labelOnly="1" outline="0" fieldPosition="0">
        <references count="1">
          <reference field="12" count="0"/>
        </references>
      </pivotArea>
    </format>
    <format dxfId="15842">
      <pivotArea dataOnly="0" labelOnly="1" grandCol="1" outline="0" fieldPosition="0"/>
    </format>
    <format dxfId="15841">
      <pivotArea dataOnly="0" labelOnly="1" outline="0" fieldPosition="0">
        <references count="1">
          <reference field="12" count="0"/>
        </references>
      </pivotArea>
    </format>
    <format dxfId="15840">
      <pivotArea dataOnly="0" labelOnly="1" grandCol="1" outline="0" fieldPosition="0"/>
    </format>
    <format dxfId="15839">
      <pivotArea grandRow="1" outline="0" collapsedLevelsAreSubtotals="1" fieldPosition="0"/>
    </format>
    <format dxfId="15838">
      <pivotArea dataOnly="0" labelOnly="1" grandRow="1" outline="0" fieldPosition="0"/>
    </format>
    <format dxfId="15837">
      <pivotArea outline="0" collapsedLevelsAreSubtotals="1" fieldPosition="0"/>
    </format>
    <format dxfId="15836">
      <pivotArea dataOnly="0" labelOnly="1" grandRow="1" outline="0" fieldPosition="0"/>
    </format>
    <format dxfId="15835">
      <pivotArea dataOnly="0" labelOnly="1" outline="0" fieldPosition="0">
        <references count="1">
          <reference field="12" count="0"/>
        </references>
      </pivotArea>
    </format>
    <format dxfId="15834">
      <pivotArea dataOnly="0" labelOnly="1" grandCol="1" outline="0" fieldPosition="0"/>
    </format>
    <format dxfId="15833">
      <pivotArea grandRow="1" outline="0" collapsedLevelsAreSubtotals="1" fieldPosition="0"/>
    </format>
    <format dxfId="15832">
      <pivotArea dataOnly="0" labelOnly="1" grandRow="1" outline="0" fieldPosition="0"/>
    </format>
    <format dxfId="15831">
      <pivotArea grandRow="1" outline="0" collapsedLevelsAreSubtotals="1" fieldPosition="0"/>
    </format>
    <format dxfId="15830">
      <pivotArea dataOnly="0" labelOnly="1" grandRow="1" outline="0" fieldPosition="0"/>
    </format>
    <format dxfId="15829">
      <pivotArea dataOnly="0" labelOnly="1" outline="0" fieldPosition="0">
        <references count="1">
          <reference field="12" count="0"/>
        </references>
      </pivotArea>
    </format>
    <format dxfId="15828">
      <pivotArea dataOnly="0" labelOnly="1" grandCol="1" outline="0" fieldPosition="0"/>
    </format>
    <format dxfId="15827">
      <pivotArea grandRow="1" outline="0" collapsedLevelsAreSubtotals="1" fieldPosition="0"/>
    </format>
    <format dxfId="15826">
      <pivotArea dataOnly="0" labelOnly="1" grandRow="1" outline="0" fieldPosition="0"/>
    </format>
    <format dxfId="15825">
      <pivotArea dataOnly="0" labelOnly="1" outline="0" fieldPosition="0">
        <references count="1">
          <reference field="12" count="0"/>
        </references>
      </pivotArea>
    </format>
    <format dxfId="15824">
      <pivotArea dataOnly="0" labelOnly="1" grandCol="1" outline="0" fieldPosition="0"/>
    </format>
    <format dxfId="15823">
      <pivotArea grandRow="1" outline="0" collapsedLevelsAreSubtotals="1" fieldPosition="0"/>
    </format>
    <format dxfId="15822">
      <pivotArea dataOnly="0" labelOnly="1" grandRow="1" outline="0" fieldPosition="0"/>
    </format>
    <format dxfId="15821">
      <pivotArea outline="0" collapsedLevelsAreSubtotals="1" fieldPosition="0"/>
    </format>
    <format dxfId="15820">
      <pivotArea dataOnly="0" labelOnly="1" grandRow="1" outline="0" fieldPosition="0"/>
    </format>
    <format dxfId="15819">
      <pivotArea dataOnly="0" labelOnly="1" outline="0" fieldPosition="0">
        <references count="1">
          <reference field="12" count="0"/>
        </references>
      </pivotArea>
    </format>
    <format dxfId="15818">
      <pivotArea dataOnly="0" labelOnly="1" grandCol="1" outline="0" fieldPosition="0"/>
    </format>
    <format dxfId="15817">
      <pivotArea field="10" type="button" dataOnly="0" labelOnly="1" outline="0" axis="axisPage" fieldPosition="0"/>
    </format>
    <format dxfId="15816">
      <pivotArea type="origin" dataOnly="0" labelOnly="1" outline="0" fieldPosition="0"/>
    </format>
    <format dxfId="15815">
      <pivotArea dataOnly="0" labelOnly="1" grandRow="1" outline="0" fieldPosition="0"/>
    </format>
    <format dxfId="15814">
      <pivotArea field="10" type="button" dataOnly="0" labelOnly="1" outline="0" axis="axisPage" fieldPosition="0"/>
    </format>
    <format dxfId="15813">
      <pivotArea type="origin" dataOnly="0" labelOnly="1" outline="0" fieldPosition="0"/>
    </format>
    <format dxfId="15812">
      <pivotArea dataOnly="0" labelOnly="1" grandRow="1" outline="0" fieldPosition="0"/>
    </format>
    <format dxfId="15811">
      <pivotArea field="10" type="button" dataOnly="0" labelOnly="1" outline="0" axis="axisPage" fieldPosition="0"/>
    </format>
    <format dxfId="15810">
      <pivotArea type="origin" dataOnly="0" labelOnly="1" outline="0" fieldPosition="0"/>
    </format>
    <format dxfId="15809">
      <pivotArea dataOnly="0" labelOnly="1" grandRow="1" outline="0" fieldPosition="0"/>
    </format>
    <format dxfId="15808">
      <pivotArea field="10" type="button" dataOnly="0" labelOnly="1" outline="0" axis="axisPage" fieldPosition="0"/>
    </format>
    <format dxfId="15807">
      <pivotArea type="origin" dataOnly="0" labelOnly="1" outline="0" fieldPosition="0"/>
    </format>
    <format dxfId="15806">
      <pivotArea dataOnly="0" labelOnly="1" grandRow="1" outline="0" fieldPosition="0"/>
    </format>
    <format dxfId="15805">
      <pivotArea grandRow="1" outline="0" collapsedLevelsAreSubtotals="1" fieldPosition="0"/>
    </format>
    <format dxfId="15804">
      <pivotArea dataOnly="0" labelOnly="1" grandRow="1" outline="0" fieldPosition="0"/>
    </format>
    <format dxfId="15803">
      <pivotArea grandRow="1" outline="0" collapsedLevelsAreSubtotals="1" fieldPosition="0"/>
    </format>
    <format dxfId="15802">
      <pivotArea dataOnly="0" labelOnly="1" grandRow="1" outline="0" fieldPosition="0"/>
    </format>
    <format dxfId="15801">
      <pivotArea outline="0" collapsedLevelsAreSubtotals="1" fieldPosition="0"/>
    </format>
    <format dxfId="15800">
      <pivotArea dataOnly="0" labelOnly="1" grandRow="1" outline="0" fieldPosition="0"/>
    </format>
    <format dxfId="15799">
      <pivotArea outline="0" collapsedLevelsAreSubtotals="1" fieldPosition="0"/>
    </format>
    <format dxfId="15798">
      <pivotArea dataOnly="0" labelOnly="1" grandRow="1" outline="0" fieldPosition="0"/>
    </format>
    <format dxfId="15797">
      <pivotArea dataOnly="0" labelOnly="1" outline="0" fieldPosition="0">
        <references count="1">
          <reference field="12" count="0"/>
        </references>
      </pivotArea>
    </format>
    <format dxfId="15796">
      <pivotArea dataOnly="0" labelOnly="1" grandCol="1" outline="0" fieldPosition="0"/>
    </format>
    <format dxfId="15795">
      <pivotArea dataOnly="0" labelOnly="1" outline="0" fieldPosition="0">
        <references count="1">
          <reference field="12" count="0"/>
        </references>
      </pivotArea>
    </format>
    <format dxfId="15794">
      <pivotArea dataOnly="0" labelOnly="1" grandCol="1" outline="0" fieldPosition="0"/>
    </format>
    <format dxfId="15793">
      <pivotArea outline="0" fieldPosition="0">
        <references count="1">
          <reference field="12" count="0" selected="0"/>
        </references>
      </pivotArea>
    </format>
    <format dxfId="15792">
      <pivotArea dataOnly="0" labelOnly="1" grandRow="1" outline="0" fieldPosition="0"/>
    </format>
    <format dxfId="15791">
      <pivotArea dataOnly="0" labelOnly="1" outline="0" fieldPosition="0">
        <references count="1">
          <reference field="12" count="0"/>
        </references>
      </pivotArea>
    </format>
    <format dxfId="15790">
      <pivotArea grandRow="1" outline="0" collapsedLevelsAreSubtotals="1" fieldPosition="0"/>
    </format>
    <format dxfId="15789">
      <pivotArea dataOnly="0" labelOnly="1" grandRow="1" outline="0" fieldPosition="0"/>
    </format>
    <format dxfId="15788">
      <pivotArea outline="0" collapsedLevelsAreSubtotals="1" fieldPosition="0"/>
    </format>
    <format dxfId="15787">
      <pivotArea dataOnly="0" labelOnly="1" grandRow="1" outline="0" fieldPosition="0"/>
    </format>
    <format dxfId="15786">
      <pivotArea dataOnly="0" labelOnly="1" outline="0" fieldPosition="0">
        <references count="1">
          <reference field="12" count="0"/>
        </references>
      </pivotArea>
    </format>
    <format dxfId="15785">
      <pivotArea dataOnly="0" labelOnly="1" grandCol="1" outline="0" fieldPosition="0"/>
    </format>
    <format dxfId="15784">
      <pivotArea outline="0" collapsedLevelsAreSubtotals="1" fieldPosition="0"/>
    </format>
    <format dxfId="15783">
      <pivotArea dataOnly="0" labelOnly="1" grandRow="1" outline="0" fieldPosition="0"/>
    </format>
    <format dxfId="15782">
      <pivotArea dataOnly="0" labelOnly="1" outline="0" fieldPosition="0">
        <references count="1">
          <reference field="12" count="0"/>
        </references>
      </pivotArea>
    </format>
    <format dxfId="15781">
      <pivotArea dataOnly="0" labelOnly="1" grandCol="1" outline="0" fieldPosition="0"/>
    </format>
    <format dxfId="15780">
      <pivotArea outline="0" collapsedLevelsAreSubtotals="1" fieldPosition="0"/>
    </format>
    <format dxfId="15779">
      <pivotArea dataOnly="0" labelOnly="1" grandRow="1" outline="0" fieldPosition="0"/>
    </format>
    <format dxfId="15778">
      <pivotArea dataOnly="0" labelOnly="1" outline="0" fieldPosition="0">
        <references count="1">
          <reference field="12" count="0"/>
        </references>
      </pivotArea>
    </format>
    <format dxfId="15777">
      <pivotArea dataOnly="0" labelOnly="1" grandCol="1" outline="0" fieldPosition="0"/>
    </format>
    <format dxfId="15776">
      <pivotArea dataOnly="0" labelOnly="1" outline="0" fieldPosition="0">
        <references count="1">
          <reference field="12" count="0"/>
        </references>
      </pivotArea>
    </format>
    <format dxfId="15775">
      <pivotArea dataOnly="0" labelOnly="1" grandCol="1" outline="0" fieldPosition="0"/>
    </format>
    <format dxfId="15774">
      <pivotArea grandRow="1" outline="0" collapsedLevelsAreSubtotals="1" fieldPosition="0"/>
    </format>
    <format dxfId="15773">
      <pivotArea dataOnly="0" labelOnly="1" grandRow="1" outline="0" fieldPosition="0"/>
    </format>
    <format dxfId="15772">
      <pivotArea outline="0" collapsedLevelsAreSubtotals="1" fieldPosition="0"/>
    </format>
    <format dxfId="15771">
      <pivotArea dataOnly="0" labelOnly="1" grandRow="1" outline="0" fieldPosition="0"/>
    </format>
    <format dxfId="15770">
      <pivotArea dataOnly="0" labelOnly="1" outline="0" fieldPosition="0">
        <references count="1">
          <reference field="12" count="0"/>
        </references>
      </pivotArea>
    </format>
    <format dxfId="15769">
      <pivotArea dataOnly="0" labelOnly="1" grandCol="1" outline="0" fieldPosition="0"/>
    </format>
    <format dxfId="15768">
      <pivotArea outline="0" collapsedLevelsAreSubtotals="1" fieldPosition="0"/>
    </format>
    <format dxfId="15767">
      <pivotArea field="13" type="button" dataOnly="0" labelOnly="1" outline="0" axis="axisRow" fieldPosition="0"/>
    </format>
    <format dxfId="15766">
      <pivotArea dataOnly="0" labelOnly="1" outline="0" fieldPosition="0">
        <references count="1">
          <reference field="13" count="0"/>
        </references>
      </pivotArea>
    </format>
    <format dxfId="15765">
      <pivotArea dataOnly="0" labelOnly="1" grandRow="1" outline="0" fieldPosition="0"/>
    </format>
    <format dxfId="15764">
      <pivotArea dataOnly="0" labelOnly="1" outline="0" fieldPosition="0">
        <references count="1">
          <reference field="12" count="0"/>
        </references>
      </pivotArea>
    </format>
    <format dxfId="15763">
      <pivotArea dataOnly="0" labelOnly="1" grandCol="1" outline="0" fieldPosition="0"/>
    </format>
    <format dxfId="15762">
      <pivotArea outline="0" collapsedLevelsAreSubtotals="1" fieldPosition="0"/>
    </format>
    <format dxfId="15761">
      <pivotArea field="13" type="button" dataOnly="0" labelOnly="1" outline="0" axis="axisRow" fieldPosition="0"/>
    </format>
    <format dxfId="15760">
      <pivotArea dataOnly="0" labelOnly="1" outline="0" fieldPosition="0">
        <references count="1">
          <reference field="13" count="0"/>
        </references>
      </pivotArea>
    </format>
    <format dxfId="15759">
      <pivotArea dataOnly="0" labelOnly="1" grandRow="1" outline="0" fieldPosition="0"/>
    </format>
    <format dxfId="15758">
      <pivotArea dataOnly="0" labelOnly="1" outline="0" fieldPosition="0">
        <references count="1">
          <reference field="12" count="0"/>
        </references>
      </pivotArea>
    </format>
    <format dxfId="15757">
      <pivotArea dataOnly="0" labelOnly="1" grandCol="1" outline="0" fieldPosition="0"/>
    </format>
    <format dxfId="15756">
      <pivotArea outline="0" collapsedLevelsAreSubtotals="1" fieldPosition="0"/>
    </format>
    <format dxfId="15755">
      <pivotArea field="13" type="button" dataOnly="0" labelOnly="1" outline="0" axis="axisRow" fieldPosition="0"/>
    </format>
    <format dxfId="15754">
      <pivotArea dataOnly="0" labelOnly="1" outline="0" fieldPosition="0">
        <references count="1">
          <reference field="13" count="0"/>
        </references>
      </pivotArea>
    </format>
    <format dxfId="15753">
      <pivotArea dataOnly="0" labelOnly="1" grandRow="1" outline="0" fieldPosition="0"/>
    </format>
    <format dxfId="15752">
      <pivotArea dataOnly="0" labelOnly="1" outline="0" fieldPosition="0">
        <references count="1">
          <reference field="12" count="0"/>
        </references>
      </pivotArea>
    </format>
    <format dxfId="15751">
      <pivotArea dataOnly="0" labelOnly="1" grandCol="1" outline="0" fieldPosition="0"/>
    </format>
    <format dxfId="15750">
      <pivotArea outline="0" collapsedLevelsAreSubtotals="1" fieldPosition="0"/>
    </format>
    <format dxfId="15749">
      <pivotArea field="13" type="button" dataOnly="0" labelOnly="1" outline="0" axis="axisRow" fieldPosition="0"/>
    </format>
    <format dxfId="15748">
      <pivotArea dataOnly="0" labelOnly="1" outline="0" fieldPosition="0">
        <references count="1">
          <reference field="13" count="0"/>
        </references>
      </pivotArea>
    </format>
    <format dxfId="15747">
      <pivotArea dataOnly="0" labelOnly="1" grandRow="1" outline="0" fieldPosition="0"/>
    </format>
    <format dxfId="15746">
      <pivotArea dataOnly="0" labelOnly="1" outline="0" fieldPosition="0">
        <references count="1">
          <reference field="12" count="0"/>
        </references>
      </pivotArea>
    </format>
    <format dxfId="15745">
      <pivotArea dataOnly="0" labelOnly="1" grandCol="1" outline="0" fieldPosition="0"/>
    </format>
    <format dxfId="15744">
      <pivotArea grandRow="1" outline="0" collapsedLevelsAreSubtotals="1" fieldPosition="0"/>
    </format>
    <format dxfId="15743">
      <pivotArea dataOnly="0" labelOnly="1" grandRow="1" outline="0" fieldPosition="0"/>
    </format>
    <format dxfId="15742">
      <pivotArea grandRow="1" outline="0" collapsedLevelsAreSubtotals="1" fieldPosition="0"/>
    </format>
    <format dxfId="15741">
      <pivotArea dataOnly="0" labelOnly="1" grandRow="1" outline="0" fieldPosition="0"/>
    </format>
    <format dxfId="15740">
      <pivotArea outline="0" collapsedLevelsAreSubtotals="1" fieldPosition="0"/>
    </format>
    <format dxfId="15739">
      <pivotArea field="13" type="button" dataOnly="0" labelOnly="1" outline="0" axis="axisRow" fieldPosition="0"/>
    </format>
    <format dxfId="15738">
      <pivotArea dataOnly="0" labelOnly="1" outline="0" fieldPosition="0">
        <references count="1">
          <reference field="13" count="17">
            <x v="0"/>
            <x v="1"/>
            <x v="2"/>
            <x v="3"/>
            <x v="4"/>
            <x v="5"/>
            <x v="6"/>
            <x v="7"/>
            <x v="8"/>
            <x v="9"/>
            <x v="10"/>
            <x v="11"/>
            <x v="13"/>
            <x v="14"/>
            <x v="15"/>
            <x v="16"/>
            <x v="17"/>
          </reference>
        </references>
      </pivotArea>
    </format>
    <format dxfId="15737">
      <pivotArea dataOnly="0" labelOnly="1" grandRow="1" outline="0" fieldPosition="0"/>
    </format>
    <format dxfId="15736">
      <pivotArea dataOnly="0" labelOnly="1" outline="0" fieldPosition="0">
        <references count="1">
          <reference field="12" count="0"/>
        </references>
      </pivotArea>
    </format>
    <format dxfId="15735">
      <pivotArea dataOnly="0" labelOnly="1" grandCol="1" outline="0" fieldPosition="0"/>
    </format>
    <format dxfId="15734">
      <pivotArea outline="0" collapsedLevelsAreSubtotals="1" fieldPosition="0"/>
    </format>
    <format dxfId="15733">
      <pivotArea field="13" type="button" dataOnly="0" labelOnly="1" outline="0" axis="axisRow" fieldPosition="0"/>
    </format>
    <format dxfId="15732">
      <pivotArea dataOnly="0" labelOnly="1" outline="0" fieldPosition="0">
        <references count="1">
          <reference field="13" count="17">
            <x v="0"/>
            <x v="1"/>
            <x v="2"/>
            <x v="3"/>
            <x v="4"/>
            <x v="5"/>
            <x v="6"/>
            <x v="7"/>
            <x v="8"/>
            <x v="9"/>
            <x v="10"/>
            <x v="11"/>
            <x v="13"/>
            <x v="14"/>
            <x v="15"/>
            <x v="16"/>
            <x v="17"/>
          </reference>
        </references>
      </pivotArea>
    </format>
    <format dxfId="15731">
      <pivotArea dataOnly="0" labelOnly="1" grandRow="1" outline="0" fieldPosition="0"/>
    </format>
    <format dxfId="15730">
      <pivotArea dataOnly="0" labelOnly="1" outline="0" fieldPosition="0">
        <references count="1">
          <reference field="12" count="0"/>
        </references>
      </pivotArea>
    </format>
    <format dxfId="15729">
      <pivotArea dataOnly="0" labelOnly="1" grandCol="1" outline="0" fieldPosition="0"/>
    </format>
    <format dxfId="15728">
      <pivotArea outline="0" collapsedLevelsAreSubtotals="1" fieldPosition="0"/>
    </format>
    <format dxfId="15727">
      <pivotArea field="13" type="button" dataOnly="0" labelOnly="1" outline="0" axis="axisRow" fieldPosition="0"/>
    </format>
    <format dxfId="15726">
      <pivotArea dataOnly="0" labelOnly="1" outline="0" fieldPosition="0">
        <references count="1">
          <reference field="13" count="17">
            <x v="0"/>
            <x v="1"/>
            <x v="2"/>
            <x v="3"/>
            <x v="4"/>
            <x v="5"/>
            <x v="6"/>
            <x v="7"/>
            <x v="8"/>
            <x v="9"/>
            <x v="10"/>
            <x v="11"/>
            <x v="13"/>
            <x v="14"/>
            <x v="15"/>
            <x v="16"/>
            <x v="17"/>
          </reference>
        </references>
      </pivotArea>
    </format>
    <format dxfId="15725">
      <pivotArea dataOnly="0" labelOnly="1" grandRow="1" outline="0" fieldPosition="0"/>
    </format>
    <format dxfId="15724">
      <pivotArea dataOnly="0" labelOnly="1" outline="0" fieldPosition="0">
        <references count="1">
          <reference field="12" count="0"/>
        </references>
      </pivotArea>
    </format>
    <format dxfId="15723">
      <pivotArea dataOnly="0" labelOnly="1" grandCol="1" outline="0" fieldPosition="0"/>
    </format>
    <format dxfId="15722">
      <pivotArea grandRow="1" outline="0" collapsedLevelsAreSubtotals="1" fieldPosition="0"/>
    </format>
    <format dxfId="15721">
      <pivotArea dataOnly="0" labelOnly="1" grandRow="1" outline="0" fieldPosition="0"/>
    </format>
    <format dxfId="15720">
      <pivotArea field="13" type="button" dataOnly="0" labelOnly="1" outline="0" axis="axisRow" fieldPosition="0"/>
    </format>
    <format dxfId="15719">
      <pivotArea dataOnly="0" labelOnly="1" outline="0" fieldPosition="0">
        <references count="1">
          <reference field="12" count="0"/>
        </references>
      </pivotArea>
    </format>
    <format dxfId="15718">
      <pivotArea dataOnly="0" labelOnly="1" grandCol="1" outline="0" fieldPosition="0"/>
    </format>
    <format dxfId="15717">
      <pivotArea outline="0" fieldPosition="0">
        <references count="1">
          <reference field="4294967294" count="1">
            <x v="0"/>
          </reference>
        </references>
      </pivotArea>
    </format>
    <format dxfId="15716">
      <pivotArea outline="0" collapsedLevelsAreSubtotals="1" fieldPosition="0"/>
    </format>
    <format dxfId="15715">
      <pivotArea field="13" type="button" dataOnly="0" labelOnly="1" outline="0" axis="axisRow" fieldPosition="0"/>
    </format>
    <format dxfId="15714">
      <pivotArea dataOnly="0" labelOnly="1" outline="0" fieldPosition="0">
        <references count="1">
          <reference field="13" count="8">
            <x v="1"/>
            <x v="2"/>
            <x v="3"/>
            <x v="4"/>
            <x v="5"/>
            <x v="8"/>
            <x v="9"/>
            <x v="11"/>
          </reference>
        </references>
      </pivotArea>
    </format>
    <format dxfId="15713">
      <pivotArea dataOnly="0" labelOnly="1" grandRow="1" outline="0" fieldPosition="0"/>
    </format>
    <format dxfId="15712">
      <pivotArea dataOnly="0" labelOnly="1" outline="0" fieldPosition="0">
        <references count="1">
          <reference field="12" count="0"/>
        </references>
      </pivotArea>
    </format>
    <format dxfId="15711">
      <pivotArea dataOnly="0" labelOnly="1" grandCol="1" outline="0" fieldPosition="0"/>
    </format>
    <format dxfId="15710">
      <pivotArea outline="0" collapsedLevelsAreSubtotals="1" fieldPosition="0"/>
    </format>
    <format dxfId="15709">
      <pivotArea field="13" type="button" dataOnly="0" labelOnly="1" outline="0" axis="axisRow" fieldPosition="0"/>
    </format>
    <format dxfId="15708">
      <pivotArea dataOnly="0" labelOnly="1" outline="0" fieldPosition="0">
        <references count="1">
          <reference field="13" count="10">
            <x v="1"/>
            <x v="2"/>
            <x v="3"/>
            <x v="4"/>
            <x v="5"/>
            <x v="6"/>
            <x v="8"/>
            <x v="9"/>
            <x v="11"/>
            <x v="16"/>
          </reference>
        </references>
      </pivotArea>
    </format>
    <format dxfId="15707">
      <pivotArea dataOnly="0" labelOnly="1" grandRow="1" outline="0" fieldPosition="0"/>
    </format>
    <format dxfId="15706">
      <pivotArea dataOnly="0" labelOnly="1" outline="0" fieldPosition="0">
        <references count="1">
          <reference field="12" count="0"/>
        </references>
      </pivotArea>
    </format>
    <format dxfId="15705">
      <pivotArea dataOnly="0" labelOnly="1" grandCol="1" outline="0" fieldPosition="0"/>
    </format>
    <format dxfId="15704">
      <pivotArea outline="0" collapsedLevelsAreSubtotals="1" fieldPosition="0"/>
    </format>
    <format dxfId="15703">
      <pivotArea field="13" type="button" dataOnly="0" labelOnly="1" outline="0" axis="axisRow" fieldPosition="0"/>
    </format>
    <format dxfId="15702">
      <pivotArea dataOnly="0" labelOnly="1" outline="0" fieldPosition="0">
        <references count="1">
          <reference field="13" count="10">
            <x v="1"/>
            <x v="2"/>
            <x v="3"/>
            <x v="4"/>
            <x v="5"/>
            <x v="6"/>
            <x v="8"/>
            <x v="9"/>
            <x v="11"/>
            <x v="16"/>
          </reference>
        </references>
      </pivotArea>
    </format>
    <format dxfId="15701">
      <pivotArea dataOnly="0" labelOnly="1" grandRow="1" outline="0" fieldPosition="0"/>
    </format>
    <format dxfId="15700">
      <pivotArea dataOnly="0" labelOnly="1" outline="0" fieldPosition="0">
        <references count="1">
          <reference field="12" count="0"/>
        </references>
      </pivotArea>
    </format>
    <format dxfId="15699">
      <pivotArea dataOnly="0" labelOnly="1" grandCol="1" outline="0" fieldPosition="0"/>
    </format>
    <format dxfId="15698">
      <pivotArea field="13" type="button" dataOnly="0" labelOnly="1" outline="0" axis="axisRow" fieldPosition="0"/>
    </format>
    <format dxfId="15697">
      <pivotArea dataOnly="0" labelOnly="1" outline="0" fieldPosition="0">
        <references count="1">
          <reference field="12" count="0"/>
        </references>
      </pivotArea>
    </format>
    <format dxfId="15696">
      <pivotArea dataOnly="0" labelOnly="1" grandCol="1" outline="0" fieldPosition="0"/>
    </format>
    <format dxfId="15695">
      <pivotArea grandRow="1" outline="0" collapsedLevelsAreSubtotals="1" fieldPosition="0"/>
    </format>
    <format dxfId="15694">
      <pivotArea dataOnly="0" labelOnly="1" grandRow="1" outline="0" fieldPosition="0"/>
    </format>
    <format dxfId="15693">
      <pivotArea outline="0" collapsedLevelsAreSubtotals="1" fieldPosition="0"/>
    </format>
    <format dxfId="15692">
      <pivotArea field="13" type="button" dataOnly="0" labelOnly="1" outline="0" axis="axisRow" fieldPosition="0"/>
    </format>
    <format dxfId="15691">
      <pivotArea dataOnly="0" labelOnly="1" outline="0" fieldPosition="0">
        <references count="1">
          <reference field="13" count="10">
            <x v="1"/>
            <x v="2"/>
            <x v="3"/>
            <x v="4"/>
            <x v="5"/>
            <x v="6"/>
            <x v="8"/>
            <x v="9"/>
            <x v="11"/>
            <x v="16"/>
          </reference>
        </references>
      </pivotArea>
    </format>
    <format dxfId="15690">
      <pivotArea dataOnly="0" labelOnly="1" grandRow="1" outline="0" fieldPosition="0"/>
    </format>
    <format dxfId="15689">
      <pivotArea dataOnly="0" labelOnly="1" outline="0" fieldPosition="0">
        <references count="1">
          <reference field="12" count="0"/>
        </references>
      </pivotArea>
    </format>
    <format dxfId="15688">
      <pivotArea dataOnly="0" labelOnly="1" grandCol="1" outline="0" fieldPosition="0"/>
    </format>
    <format dxfId="15687">
      <pivotArea outline="0" collapsedLevelsAreSubtotals="1" fieldPosition="0"/>
    </format>
    <format dxfId="15686">
      <pivotArea field="13" type="button" dataOnly="0" labelOnly="1" outline="0" axis="axisRow" fieldPosition="0"/>
    </format>
    <format dxfId="15685">
      <pivotArea dataOnly="0" labelOnly="1" outline="0" fieldPosition="0">
        <references count="1">
          <reference field="13" count="10">
            <x v="1"/>
            <x v="2"/>
            <x v="3"/>
            <x v="4"/>
            <x v="5"/>
            <x v="6"/>
            <x v="8"/>
            <x v="9"/>
            <x v="11"/>
            <x v="16"/>
          </reference>
        </references>
      </pivotArea>
    </format>
    <format dxfId="15684">
      <pivotArea dataOnly="0" labelOnly="1" grandRow="1" outline="0" fieldPosition="0"/>
    </format>
    <format dxfId="15683">
      <pivotArea dataOnly="0" labelOnly="1" outline="0" fieldPosition="0">
        <references count="1">
          <reference field="12" count="0"/>
        </references>
      </pivotArea>
    </format>
    <format dxfId="15682">
      <pivotArea dataOnly="0" labelOnly="1" grandCol="1" outline="0" fieldPosition="0"/>
    </format>
    <format dxfId="15681">
      <pivotArea outline="0" collapsedLevelsAreSubtotals="1" fieldPosition="0"/>
    </format>
    <format dxfId="15680">
      <pivotArea field="13" type="button" dataOnly="0" labelOnly="1" outline="0" axis="axisRow" fieldPosition="0"/>
    </format>
    <format dxfId="15679">
      <pivotArea dataOnly="0" labelOnly="1" outline="0" fieldPosition="0">
        <references count="1">
          <reference field="13" count="11">
            <x v="1"/>
            <x v="2"/>
            <x v="3"/>
            <x v="4"/>
            <x v="5"/>
            <x v="6"/>
            <x v="8"/>
            <x v="9"/>
            <x v="11"/>
            <x v="15"/>
            <x v="16"/>
          </reference>
        </references>
      </pivotArea>
    </format>
    <format dxfId="15678">
      <pivotArea dataOnly="0" labelOnly="1" grandRow="1" outline="0" fieldPosition="0"/>
    </format>
    <format dxfId="15677">
      <pivotArea dataOnly="0" labelOnly="1" outline="0" fieldPosition="0">
        <references count="1">
          <reference field="12" count="0"/>
        </references>
      </pivotArea>
    </format>
    <format dxfId="15676">
      <pivotArea dataOnly="0" labelOnly="1" grandCol="1" outline="0" fieldPosition="0"/>
    </format>
    <format dxfId="15675">
      <pivotArea field="13" type="button" dataOnly="0" labelOnly="1" outline="0" axis="axisRow" fieldPosition="0"/>
    </format>
    <format dxfId="15674">
      <pivotArea dataOnly="0" labelOnly="1" outline="0" fieldPosition="0">
        <references count="1">
          <reference field="12" count="0"/>
        </references>
      </pivotArea>
    </format>
    <format dxfId="15673">
      <pivotArea dataOnly="0" labelOnly="1" grandCol="1" outline="0" fieldPosition="0"/>
    </format>
    <format dxfId="15672">
      <pivotArea dataOnly="0" labelOnly="1" grandRow="1" outline="0" fieldPosition="0"/>
    </format>
    <format dxfId="15671">
      <pivotArea outline="0" collapsedLevelsAreSubtotals="1" fieldPosition="0"/>
    </format>
    <format dxfId="15670">
      <pivotArea field="13" type="button" dataOnly="0" labelOnly="1" outline="0" axis="axisRow" fieldPosition="0"/>
    </format>
    <format dxfId="15669">
      <pivotArea dataOnly="0" labelOnly="1" outline="0" fieldPosition="0">
        <references count="1">
          <reference field="13" count="11">
            <x v="1"/>
            <x v="2"/>
            <x v="3"/>
            <x v="4"/>
            <x v="5"/>
            <x v="6"/>
            <x v="8"/>
            <x v="9"/>
            <x v="11"/>
            <x v="15"/>
            <x v="16"/>
          </reference>
        </references>
      </pivotArea>
    </format>
    <format dxfId="15668">
      <pivotArea dataOnly="0" labelOnly="1" grandRow="1" outline="0" fieldPosition="0"/>
    </format>
    <format dxfId="15667">
      <pivotArea dataOnly="0" labelOnly="1" outline="0" fieldPosition="0">
        <references count="1">
          <reference field="12" count="0"/>
        </references>
      </pivotArea>
    </format>
    <format dxfId="15666">
      <pivotArea dataOnly="0" labelOnly="1" grandCol="1" outline="0" fieldPosition="0"/>
    </format>
    <format dxfId="15665">
      <pivotArea dataOnly="0" labelOnly="1" outline="0" fieldPosition="0">
        <references count="1">
          <reference field="13" count="11">
            <x v="1"/>
            <x v="2"/>
            <x v="3"/>
            <x v="4"/>
            <x v="5"/>
            <x v="6"/>
            <x v="8"/>
            <x v="9"/>
            <x v="11"/>
            <x v="15"/>
            <x v="16"/>
          </reference>
        </references>
      </pivotArea>
    </format>
    <format dxfId="15664">
      <pivotArea outline="0" collapsedLevelsAreSubtotals="1" fieldPosition="0"/>
    </format>
    <format dxfId="15663">
      <pivotArea field="13" type="button" dataOnly="0" labelOnly="1" outline="0" axis="axisRow" fieldPosition="0"/>
    </format>
    <format dxfId="15662">
      <pivotArea dataOnly="0" labelOnly="1" outline="0" fieldPosition="0">
        <references count="1">
          <reference field="13" count="11">
            <x v="1"/>
            <x v="2"/>
            <x v="3"/>
            <x v="4"/>
            <x v="5"/>
            <x v="7"/>
            <x v="8"/>
            <x v="9"/>
            <x v="11"/>
            <x v="15"/>
            <x v="16"/>
          </reference>
        </references>
      </pivotArea>
    </format>
    <format dxfId="15661">
      <pivotArea dataOnly="0" labelOnly="1" grandRow="1" outline="0" fieldPosition="0"/>
    </format>
    <format dxfId="15660">
      <pivotArea dataOnly="0" labelOnly="1" outline="0" fieldPosition="0">
        <references count="1">
          <reference field="12" count="0"/>
        </references>
      </pivotArea>
    </format>
    <format dxfId="15659">
      <pivotArea dataOnly="0" labelOnly="1" grandCol="1" outline="0" fieldPosition="0"/>
    </format>
    <format dxfId="15658">
      <pivotArea outline="0" collapsedLevelsAreSubtotals="1" fieldPosition="0"/>
    </format>
    <format dxfId="15657">
      <pivotArea dataOnly="0" labelOnly="1" outline="0" fieldPosition="0">
        <references count="1">
          <reference field="13" count="15">
            <x v="1"/>
            <x v="2"/>
            <x v="3"/>
            <x v="4"/>
            <x v="5"/>
            <x v="6"/>
            <x v="7"/>
            <x v="8"/>
            <x v="9"/>
            <x v="10"/>
            <x v="11"/>
            <x v="12"/>
            <x v="13"/>
            <x v="15"/>
            <x v="16"/>
          </reference>
        </references>
      </pivotArea>
    </format>
    <format dxfId="15656">
      <pivotArea dataOnly="0" labelOnly="1" grandRow="1" outline="0" fieldPosition="0"/>
    </format>
    <format dxfId="15655">
      <pivotArea outline="0" collapsedLevelsAreSubtotals="1" fieldPosition="0"/>
    </format>
    <format dxfId="15654">
      <pivotArea dataOnly="0" labelOnly="1" outline="0" fieldPosition="0">
        <references count="1">
          <reference field="13" count="14">
            <x v="1"/>
            <x v="2"/>
            <x v="3"/>
            <x v="4"/>
            <x v="5"/>
            <x v="6"/>
            <x v="8"/>
            <x v="9"/>
            <x v="10"/>
            <x v="11"/>
            <x v="12"/>
            <x v="13"/>
            <x v="15"/>
            <x v="16"/>
          </reference>
        </references>
      </pivotArea>
    </format>
    <format dxfId="15653">
      <pivotArea dataOnly="0" labelOnly="1" grandRow="1" outline="0" fieldPosition="0"/>
    </format>
    <format dxfId="15652">
      <pivotArea field="13" type="button" dataOnly="0" labelOnly="1" outline="0" axis="axisRow" fieldPosition="0"/>
    </format>
    <format dxfId="15651">
      <pivotArea dataOnly="0" labelOnly="1" outline="0" fieldPosition="0">
        <references count="1">
          <reference field="12" count="0"/>
        </references>
      </pivotArea>
    </format>
    <format dxfId="15650">
      <pivotArea dataOnly="0" labelOnly="1" grandCol="1" outline="0" fieldPosition="0"/>
    </format>
    <format dxfId="15649">
      <pivotArea field="13" type="button" dataOnly="0" labelOnly="1" outline="0" axis="axisRow" fieldPosition="0"/>
    </format>
    <format dxfId="15648">
      <pivotArea dataOnly="0" labelOnly="1" outline="0" fieldPosition="0">
        <references count="1">
          <reference field="12" count="0"/>
        </references>
      </pivotArea>
    </format>
    <format dxfId="15647">
      <pivotArea dataOnly="0" labelOnly="1" grandCol="1" outline="0" fieldPosition="0"/>
    </format>
    <format dxfId="15646">
      <pivotArea field="13" type="button" dataOnly="0" labelOnly="1" outline="0" axis="axisRow" fieldPosition="0"/>
    </format>
    <format dxfId="15645">
      <pivotArea dataOnly="0" labelOnly="1" outline="0" fieldPosition="0">
        <references count="1">
          <reference field="12" count="0"/>
        </references>
      </pivotArea>
    </format>
    <format dxfId="15644">
      <pivotArea dataOnly="0" labelOnly="1" grandCol="1" outline="0" fieldPosition="0"/>
    </format>
    <format dxfId="15643">
      <pivotArea outline="0" fieldPosition="0">
        <references count="1">
          <reference field="13" count="14" selected="0">
            <x v="1"/>
            <x v="2"/>
            <x v="3"/>
            <x v="4"/>
            <x v="5"/>
            <x v="6"/>
            <x v="8"/>
            <x v="9"/>
            <x v="10"/>
            <x v="11"/>
            <x v="12"/>
            <x v="13"/>
            <x v="15"/>
            <x v="16"/>
          </reference>
        </references>
      </pivotArea>
    </format>
    <format dxfId="15642">
      <pivotArea dataOnly="0" labelOnly="1" outline="0" fieldPosition="0">
        <references count="1">
          <reference field="13" count="14">
            <x v="1"/>
            <x v="2"/>
            <x v="3"/>
            <x v="4"/>
            <x v="5"/>
            <x v="6"/>
            <x v="8"/>
            <x v="9"/>
            <x v="10"/>
            <x v="11"/>
            <x v="12"/>
            <x v="13"/>
            <x v="15"/>
            <x v="16"/>
          </reference>
        </references>
      </pivotArea>
    </format>
    <format dxfId="15641">
      <pivotArea dataOnly="0" labelOnly="1" outline="0" fieldPosition="0">
        <references count="1">
          <reference field="13" count="10">
            <x v="0"/>
            <x v="1"/>
            <x v="3"/>
            <x v="4"/>
            <x v="5"/>
            <x v="7"/>
            <x v="8"/>
            <x v="9"/>
            <x v="11"/>
            <x v="15"/>
          </reference>
        </references>
      </pivotArea>
    </format>
    <format dxfId="15640">
      <pivotArea dataOnly="0" labelOnly="1" outline="0" fieldPosition="0">
        <references count="1">
          <reference field="13" count="10">
            <x v="0"/>
            <x v="1"/>
            <x v="3"/>
            <x v="4"/>
            <x v="5"/>
            <x v="7"/>
            <x v="8"/>
            <x v="9"/>
            <x v="11"/>
            <x v="15"/>
          </reference>
        </references>
      </pivotArea>
    </format>
    <format dxfId="15639">
      <pivotArea dataOnly="0" labelOnly="1" outline="0" fieldPosition="0">
        <references count="1">
          <reference field="13" count="10">
            <x v="0"/>
            <x v="1"/>
            <x v="3"/>
            <x v="4"/>
            <x v="5"/>
            <x v="7"/>
            <x v="8"/>
            <x v="9"/>
            <x v="11"/>
            <x v="15"/>
          </reference>
        </references>
      </pivotArea>
    </format>
    <format dxfId="15638">
      <pivotArea type="all" dataOnly="0" outline="0" fieldPosition="0"/>
    </format>
    <format dxfId="15637">
      <pivotArea type="origin" dataOnly="0" labelOnly="1" outline="0" fieldPosition="0"/>
    </format>
    <format dxfId="15636">
      <pivotArea field="12" type="button" dataOnly="0" labelOnly="1" outline="0" axis="axisCol" fieldPosition="0"/>
    </format>
    <format dxfId="15635">
      <pivotArea type="topRight" dataOnly="0" labelOnly="1" outline="0" fieldPosition="0"/>
    </format>
    <format dxfId="15634">
      <pivotArea type="all" dataOnly="0" outline="0" fieldPosition="0"/>
    </format>
    <format dxfId="15633">
      <pivotArea type="origin" dataOnly="0" labelOnly="1" outline="0" fieldPosition="0"/>
    </format>
    <format dxfId="15632">
      <pivotArea field="12" type="button" dataOnly="0" labelOnly="1" outline="0" axis="axisCol" fieldPosition="0"/>
    </format>
    <format dxfId="15631">
      <pivotArea type="topRight" dataOnly="0" labelOnly="1" outline="0" fieldPosition="0"/>
    </format>
    <format dxfId="15630">
      <pivotArea outline="0" collapsedLevelsAreSubtotals="1" fieldPosition="0"/>
    </format>
    <format dxfId="15629">
      <pivotArea dataOnly="0" labelOnly="1" outline="0" fieldPosition="0">
        <references count="1">
          <reference field="13" count="10">
            <x v="0"/>
            <x v="1"/>
            <x v="3"/>
            <x v="4"/>
            <x v="5"/>
            <x v="7"/>
            <x v="8"/>
            <x v="9"/>
            <x v="11"/>
            <x v="15"/>
          </reference>
        </references>
      </pivotArea>
    </format>
    <format dxfId="15628">
      <pivotArea field="13" type="button" dataOnly="0" labelOnly="1" outline="0" axis="axisRow" fieldPosition="0"/>
    </format>
    <format dxfId="15627">
      <pivotArea dataOnly="0" labelOnly="1" outline="0" fieldPosition="0">
        <references count="1">
          <reference field="12" count="0"/>
        </references>
      </pivotArea>
    </format>
    <format dxfId="15626">
      <pivotArea dataOnly="0" labelOnly="1" grandCol="1" outline="0" fieldPosition="0"/>
    </format>
    <format dxfId="15625">
      <pivotArea grandRow="1" outline="0" collapsedLevelsAreSubtotals="1" fieldPosition="0"/>
    </format>
    <format dxfId="15624">
      <pivotArea dataOnly="0" labelOnly="1" grandRow="1" outline="0" fieldPosition="0"/>
    </format>
    <format dxfId="15623">
      <pivotArea outline="0" fieldPosition="0">
        <references count="1">
          <reference field="13" count="10" selected="0">
            <x v="0"/>
            <x v="1"/>
            <x v="3"/>
            <x v="4"/>
            <x v="5"/>
            <x v="7"/>
            <x v="8"/>
            <x v="9"/>
            <x v="11"/>
            <x v="15"/>
          </reference>
        </references>
      </pivotArea>
    </format>
    <format dxfId="15622">
      <pivotArea outline="0" fieldPosition="0">
        <references count="1">
          <reference field="13" count="10" selected="0">
            <x v="0"/>
            <x v="1"/>
            <x v="3"/>
            <x v="4"/>
            <x v="5"/>
            <x v="7"/>
            <x v="8"/>
            <x v="9"/>
            <x v="11"/>
            <x v="15"/>
          </reference>
        </references>
      </pivotArea>
    </format>
    <format dxfId="15621">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92"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7"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8">
        <item h="1" x="1"/>
        <item h="1" x="14"/>
        <item h="1" x="15"/>
        <item h="1" x="4"/>
        <item h="1" x="16"/>
        <item h="1" x="7"/>
        <item h="1" x="10"/>
        <item h="1" x="24"/>
        <item h="1" x="5"/>
        <item h="1" x="12"/>
        <item h="1" x="18"/>
        <item h="1" x="6"/>
        <item h="1" x="20"/>
        <item h="1" x="3"/>
        <item h="1" x="9"/>
        <item h="1" x="11"/>
        <item h="1" x="22"/>
        <item h="1" x="19"/>
        <item h="1" x="0"/>
        <item h="1" m="1" x="26"/>
        <item h="1" x="23"/>
        <item h="1" x="13"/>
        <item h="1" x="8"/>
        <item h="1" x="25"/>
        <item h="1" x="2"/>
        <item h="1" x="21"/>
        <item x="1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7">
    <i>
      <x v="1"/>
    </i>
    <i>
      <x v="4"/>
    </i>
    <i>
      <x v="7"/>
    </i>
    <i>
      <x v="12"/>
    </i>
    <i>
      <x v="15"/>
    </i>
    <i>
      <x v="17"/>
    </i>
    <i t="grand">
      <x/>
    </i>
  </rowItems>
  <colFields count="1">
    <field x="12"/>
  </colFields>
  <colItems count="3">
    <i>
      <x/>
    </i>
    <i>
      <x v="3"/>
    </i>
    <i t="grand">
      <x/>
    </i>
  </colItems>
  <pageFields count="2">
    <pageField fld="3" hier="-1"/>
    <pageField fld="14" hier="-1"/>
  </pageFields>
  <dataFields count="1">
    <dataField name="Count of RECEIPT CUT" fld="14" subtotal="count" baseField="0" baseItem="0"/>
  </dataFields>
  <formats count="688">
    <format dxfId="16580">
      <pivotArea type="all" dataOnly="0" outline="0" fieldPosition="0"/>
    </format>
    <format dxfId="16579">
      <pivotArea outline="0" collapsedLevelsAreSubtotals="1" fieldPosition="0"/>
    </format>
    <format dxfId="16578">
      <pivotArea dataOnly="0" labelOnly="1" grandRow="1" outline="0" fieldPosition="0"/>
    </format>
    <format dxfId="16577">
      <pivotArea dataOnly="0" labelOnly="1" outline="0" fieldPosition="0">
        <references count="1">
          <reference field="12" count="4">
            <x v="0"/>
            <x v="1"/>
            <x v="2"/>
            <x v="4"/>
          </reference>
        </references>
      </pivotArea>
    </format>
    <format dxfId="16576">
      <pivotArea dataOnly="0" labelOnly="1" grandCol="1" outline="0" fieldPosition="0"/>
    </format>
    <format dxfId="16575">
      <pivotArea type="all" dataOnly="0" outline="0" fieldPosition="0"/>
    </format>
    <format dxfId="16574">
      <pivotArea outline="0" collapsedLevelsAreSubtotals="1" fieldPosition="0"/>
    </format>
    <format dxfId="16573">
      <pivotArea dataOnly="0" labelOnly="1" grandRow="1" outline="0" fieldPosition="0"/>
    </format>
    <format dxfId="16572">
      <pivotArea dataOnly="0" labelOnly="1" outline="0" fieldPosition="0">
        <references count="1">
          <reference field="12" count="4">
            <x v="0"/>
            <x v="1"/>
            <x v="2"/>
            <x v="4"/>
          </reference>
        </references>
      </pivotArea>
    </format>
    <format dxfId="16571">
      <pivotArea dataOnly="0" labelOnly="1" grandCol="1" outline="0" fieldPosition="0"/>
    </format>
    <format dxfId="16570">
      <pivotArea type="all" dataOnly="0" outline="0" fieldPosition="0"/>
    </format>
    <format dxfId="16569">
      <pivotArea type="origin" dataOnly="0" labelOnly="1" outline="0" fieldPosition="0"/>
    </format>
    <format dxfId="16568">
      <pivotArea type="origin" dataOnly="0" labelOnly="1" outline="0" fieldPosition="0"/>
    </format>
    <format dxfId="16567">
      <pivotArea type="all" dataOnly="0" outline="0" fieldPosition="0"/>
    </format>
    <format dxfId="16566">
      <pivotArea outline="0" collapsedLevelsAreSubtotals="1" fieldPosition="0">
        <references count="1">
          <reference field="12" count="2" selected="0">
            <x v="1"/>
            <x v="2"/>
          </reference>
        </references>
      </pivotArea>
    </format>
    <format dxfId="16565">
      <pivotArea grandCol="1" outline="0" collapsedLevelsAreSubtotals="1" fieldPosition="0"/>
    </format>
    <format dxfId="16564">
      <pivotArea type="topRight" dataOnly="0" labelOnly="1" outline="0" offset="D1" fieldPosition="0"/>
    </format>
    <format dxfId="16563">
      <pivotArea dataOnly="0" labelOnly="1" outline="0" fieldPosition="0">
        <references count="1">
          <reference field="12" count="0"/>
        </references>
      </pivotArea>
    </format>
    <format dxfId="16562">
      <pivotArea dataOnly="0" labelOnly="1" outline="0" fieldPosition="0">
        <references count="1">
          <reference field="12" count="0"/>
        </references>
      </pivotArea>
    </format>
    <format dxfId="16561">
      <pivotArea dataOnly="0" labelOnly="1" outline="0" fieldPosition="0">
        <references count="1">
          <reference field="12" count="4">
            <x v="0"/>
            <x v="1"/>
            <x v="2"/>
            <x v="3"/>
          </reference>
        </references>
      </pivotArea>
    </format>
    <format dxfId="16560">
      <pivotArea outline="0" collapsedLevelsAreSubtotals="1" fieldPosition="0"/>
    </format>
    <format dxfId="16559">
      <pivotArea dataOnly="0" labelOnly="1" outline="0" fieldPosition="0">
        <references count="1">
          <reference field="12" count="2">
            <x v="0"/>
            <x v="4"/>
          </reference>
        </references>
      </pivotArea>
    </format>
    <format dxfId="16558">
      <pivotArea dataOnly="0" labelOnly="1" grandCol="1" outline="0" fieldPosition="0"/>
    </format>
    <format dxfId="16557">
      <pivotArea dataOnly="0" labelOnly="1" grandRow="1" outline="0" fieldPosition="0"/>
    </format>
    <format dxfId="16556">
      <pivotArea dataOnly="0" grandCol="1" outline="0" axis="axisCol" fieldPosition="0"/>
    </format>
    <format dxfId="16555">
      <pivotArea type="all" dataOnly="0" outline="0" fieldPosition="0"/>
    </format>
    <format dxfId="16554">
      <pivotArea outline="0" collapsedLevelsAreSubtotals="1" fieldPosition="0"/>
    </format>
    <format dxfId="16553">
      <pivotArea dataOnly="0" labelOnly="1" grandRow="1" outline="0" fieldPosition="0"/>
    </format>
    <format dxfId="16552">
      <pivotArea dataOnly="0" labelOnly="1" outline="0" fieldPosition="0">
        <references count="1">
          <reference field="12" count="2">
            <x v="0"/>
            <x v="4"/>
          </reference>
        </references>
      </pivotArea>
    </format>
    <format dxfId="16551">
      <pivotArea dataOnly="0" labelOnly="1" grandCol="1" outline="0" fieldPosition="0"/>
    </format>
    <format dxfId="16550">
      <pivotArea outline="0" collapsedLevelsAreSubtotals="1" fieldPosition="0"/>
    </format>
    <format dxfId="16549">
      <pivotArea dataOnly="0" labelOnly="1" grandRow="1" outline="0" fieldPosition="0"/>
    </format>
    <format dxfId="16548">
      <pivotArea dataOnly="0" labelOnly="1" outline="0" fieldPosition="0">
        <references count="1">
          <reference field="12" count="5">
            <x v="0"/>
            <x v="1"/>
            <x v="2"/>
            <x v="3"/>
            <x v="4"/>
          </reference>
        </references>
      </pivotArea>
    </format>
    <format dxfId="16547">
      <pivotArea dataOnly="0" labelOnly="1" grandCol="1" outline="0" fieldPosition="0"/>
    </format>
    <format dxfId="16546">
      <pivotArea outline="0" collapsedLevelsAreSubtotals="1" fieldPosition="0"/>
    </format>
    <format dxfId="16545">
      <pivotArea dataOnly="0" labelOnly="1" grandRow="1" outline="0" fieldPosition="0"/>
    </format>
    <format dxfId="16544">
      <pivotArea dataOnly="0" labelOnly="1" outline="0" fieldPosition="0">
        <references count="1">
          <reference field="12" count="0"/>
        </references>
      </pivotArea>
    </format>
    <format dxfId="16543">
      <pivotArea dataOnly="0" labelOnly="1" grandCol="1" outline="0" fieldPosition="0"/>
    </format>
    <format dxfId="16542">
      <pivotArea dataOnly="0" labelOnly="1" outline="0" fieldPosition="0">
        <references count="1">
          <reference field="12" count="5">
            <x v="0"/>
            <x v="1"/>
            <x v="2"/>
            <x v="3"/>
            <x v="4"/>
          </reference>
        </references>
      </pivotArea>
    </format>
    <format dxfId="16541">
      <pivotArea dataOnly="0" labelOnly="1" outline="0" fieldPosition="0">
        <references count="1">
          <reference field="12" count="4">
            <x v="0"/>
            <x v="1"/>
            <x v="3"/>
            <x v="4"/>
          </reference>
        </references>
      </pivotArea>
    </format>
    <format dxfId="16540">
      <pivotArea dataOnly="0" labelOnly="1" grandRow="1" outline="0" fieldPosition="0"/>
    </format>
    <format dxfId="16539">
      <pivotArea dataOnly="0" labelOnly="1" grandRow="1" outline="0" fieldPosition="0"/>
    </format>
    <format dxfId="16538">
      <pivotArea outline="0" collapsedLevelsAreSubtotals="1" fieldPosition="0"/>
    </format>
    <format dxfId="16537">
      <pivotArea dataOnly="0" labelOnly="1" outline="0" fieldPosition="0">
        <references count="1">
          <reference field="12" count="4">
            <x v="0"/>
            <x v="1"/>
            <x v="2"/>
            <x v="5"/>
          </reference>
        </references>
      </pivotArea>
    </format>
    <format dxfId="16536">
      <pivotArea dataOnly="0" labelOnly="1" grandCol="1" outline="0" fieldPosition="0"/>
    </format>
    <format dxfId="16535">
      <pivotArea dataOnly="0" labelOnly="1" outline="0" fieldPosition="0">
        <references count="1">
          <reference field="12" count="4">
            <x v="0"/>
            <x v="1"/>
            <x v="3"/>
            <x v="5"/>
          </reference>
        </references>
      </pivotArea>
    </format>
    <format dxfId="16534">
      <pivotArea type="all" dataOnly="0" outline="0" fieldPosition="0"/>
    </format>
    <format dxfId="16533">
      <pivotArea outline="0" collapsedLevelsAreSubtotals="1" fieldPosition="0"/>
    </format>
    <format dxfId="16532">
      <pivotArea dataOnly="0" labelOnly="1" grandRow="1" outline="0" fieldPosition="0"/>
    </format>
    <format dxfId="16531">
      <pivotArea dataOnly="0" labelOnly="1" outline="0" fieldPosition="0">
        <references count="1">
          <reference field="12" count="4">
            <x v="0"/>
            <x v="1"/>
            <x v="2"/>
            <x v="4"/>
          </reference>
        </references>
      </pivotArea>
    </format>
    <format dxfId="16530">
      <pivotArea dataOnly="0" labelOnly="1" grandCol="1" outline="0" fieldPosition="0"/>
    </format>
    <format dxfId="16529">
      <pivotArea outline="0" collapsedLevelsAreSubtotals="1" fieldPosition="0"/>
    </format>
    <format dxfId="16528">
      <pivotArea dataOnly="0" labelOnly="1" grandRow="1" outline="0" fieldPosition="0"/>
    </format>
    <format dxfId="16527">
      <pivotArea dataOnly="0" labelOnly="1" outline="0" fieldPosition="0">
        <references count="1">
          <reference field="12" count="4">
            <x v="0"/>
            <x v="1"/>
            <x v="2"/>
            <x v="4"/>
          </reference>
        </references>
      </pivotArea>
    </format>
    <format dxfId="16526">
      <pivotArea dataOnly="0" labelOnly="1" grandCol="1" outline="0" fieldPosition="0"/>
    </format>
    <format dxfId="16525">
      <pivotArea outline="0" collapsedLevelsAreSubtotals="1" fieldPosition="0"/>
    </format>
    <format dxfId="16524">
      <pivotArea dataOnly="0" labelOnly="1" grandRow="1" outline="0" fieldPosition="0"/>
    </format>
    <format dxfId="16523">
      <pivotArea dataOnly="0" labelOnly="1" outline="0" fieldPosition="0">
        <references count="1">
          <reference field="12" count="4">
            <x v="0"/>
            <x v="1"/>
            <x v="2"/>
            <x v="4"/>
          </reference>
        </references>
      </pivotArea>
    </format>
    <format dxfId="16522">
      <pivotArea dataOnly="0" labelOnly="1" grandCol="1" outline="0" fieldPosition="0"/>
    </format>
    <format dxfId="16521">
      <pivotArea dataOnly="0" grandCol="1" outline="0" axis="axisCol" fieldPosition="0"/>
    </format>
    <format dxfId="16520">
      <pivotArea dataOnly="0" labelOnly="1" outline="0" fieldPosition="0">
        <references count="1">
          <reference field="12" count="0"/>
        </references>
      </pivotArea>
    </format>
    <format dxfId="16519">
      <pivotArea dataOnly="0" grandCol="1" outline="0" axis="axisCol" fieldPosition="0"/>
    </format>
    <format dxfId="16518">
      <pivotArea dataOnly="0" labelOnly="1" outline="0" fieldPosition="0">
        <references count="1">
          <reference field="12" count="5">
            <x v="0"/>
            <x v="2"/>
            <x v="3"/>
            <x v="4"/>
            <x v="5"/>
          </reference>
        </references>
      </pivotArea>
    </format>
    <format dxfId="16517">
      <pivotArea dataOnly="0" labelOnly="1" grandCol="1" outline="0" fieldPosition="0"/>
    </format>
    <format dxfId="16516">
      <pivotArea dataOnly="0" labelOnly="1" grandCol="1" outline="0" fieldPosition="0"/>
    </format>
    <format dxfId="16515">
      <pivotArea dataOnly="0" labelOnly="1" outline="0" fieldPosition="0">
        <references count="1">
          <reference field="12" count="4">
            <x v="0"/>
            <x v="1"/>
            <x v="2"/>
            <x v="3"/>
          </reference>
        </references>
      </pivotArea>
    </format>
    <format dxfId="16514">
      <pivotArea dataOnly="0" labelOnly="1" grandCol="1" outline="0" fieldPosition="0"/>
    </format>
    <format dxfId="16513">
      <pivotArea dataOnly="0" labelOnly="1" grandCol="1" outline="0" fieldPosition="0"/>
    </format>
    <format dxfId="16512">
      <pivotArea dataOnly="0" labelOnly="1" outline="0" fieldPosition="0">
        <references count="1">
          <reference field="12" count="4">
            <x v="0"/>
            <x v="1"/>
            <x v="2"/>
            <x v="3"/>
          </reference>
        </references>
      </pivotArea>
    </format>
    <format dxfId="16511">
      <pivotArea dataOnly="0" labelOnly="1" grandCol="1" outline="0" fieldPosition="0"/>
    </format>
    <format dxfId="16510">
      <pivotArea outline="0" collapsedLevelsAreSubtotals="1" fieldPosition="0"/>
    </format>
    <format dxfId="16509">
      <pivotArea dataOnly="0" labelOnly="1" outline="0" fieldPosition="0">
        <references count="1">
          <reference field="12" count="4">
            <x v="0"/>
            <x v="1"/>
            <x v="3"/>
            <x v="4"/>
          </reference>
        </references>
      </pivotArea>
    </format>
    <format dxfId="16508">
      <pivotArea dataOnly="0" labelOnly="1" grandCol="1" outline="0" fieldPosition="0"/>
    </format>
    <format dxfId="16507">
      <pivotArea dataOnly="0" labelOnly="1" grandRow="1" outline="0" fieldPosition="0"/>
    </format>
    <format dxfId="16506">
      <pivotArea grandCol="1" outline="0" collapsedLevelsAreSubtotals="1" fieldPosition="0"/>
    </format>
    <format dxfId="16505">
      <pivotArea dataOnly="0" labelOnly="1" grandCol="1" outline="0" fieldPosition="0"/>
    </format>
    <format dxfId="16504">
      <pivotArea type="all" dataOnly="0" outline="0" fieldPosition="0"/>
    </format>
    <format dxfId="16503">
      <pivotArea outline="0" collapsedLevelsAreSubtotals="1" fieldPosition="0"/>
    </format>
    <format dxfId="16502">
      <pivotArea type="origin" dataOnly="0" labelOnly="1" outline="0" fieldPosition="0"/>
    </format>
    <format dxfId="16501">
      <pivotArea field="12" type="button" dataOnly="0" labelOnly="1" outline="0" axis="axisCol" fieldPosition="0"/>
    </format>
    <format dxfId="16500">
      <pivotArea type="topRight" dataOnly="0" labelOnly="1" outline="0" fieldPosition="0"/>
    </format>
    <format dxfId="16499">
      <pivotArea dataOnly="0" labelOnly="1" grandRow="1" outline="0" fieldPosition="0"/>
    </format>
    <format dxfId="16498">
      <pivotArea dataOnly="0" labelOnly="1" outline="0" fieldPosition="0">
        <references count="1">
          <reference field="12" count="4">
            <x v="0"/>
            <x v="1"/>
            <x v="2"/>
            <x v="4"/>
          </reference>
        </references>
      </pivotArea>
    </format>
    <format dxfId="16497">
      <pivotArea dataOnly="0" labelOnly="1" grandCol="1" outline="0" fieldPosition="0"/>
    </format>
    <format dxfId="16496">
      <pivotArea dataOnly="0" labelOnly="1" outline="0" fieldPosition="0">
        <references count="1">
          <reference field="12" count="1">
            <x v="2"/>
          </reference>
        </references>
      </pivotArea>
    </format>
    <format dxfId="16495">
      <pivotArea outline="0" collapsedLevelsAreSubtotals="1" fieldPosition="0"/>
    </format>
    <format dxfId="16494">
      <pivotArea dataOnly="0" labelOnly="1" outline="0" fieldPosition="0">
        <references count="1">
          <reference field="12" count="5">
            <x v="0"/>
            <x v="1"/>
            <x v="2"/>
            <x v="4"/>
            <x v="5"/>
          </reference>
        </references>
      </pivotArea>
    </format>
    <format dxfId="16493">
      <pivotArea dataOnly="0" labelOnly="1" grandCol="1" outline="0" fieldPosition="0"/>
    </format>
    <format dxfId="16492">
      <pivotArea grandRow="1" outline="0" collapsedLevelsAreSubtotals="1" fieldPosition="0"/>
    </format>
    <format dxfId="16491">
      <pivotArea dataOnly="0" labelOnly="1" grandRow="1" outline="0" fieldPosition="0"/>
    </format>
    <format dxfId="16490">
      <pivotArea outline="0" collapsedLevelsAreSubtotals="1" fieldPosition="0"/>
    </format>
    <format dxfId="16489">
      <pivotArea dataOnly="0" labelOnly="1" grandRow="1" outline="0" fieldPosition="0"/>
    </format>
    <format dxfId="16488">
      <pivotArea dataOnly="0" labelOnly="1" outline="0" fieldPosition="0">
        <references count="1">
          <reference field="12" count="6">
            <x v="0"/>
            <x v="1"/>
            <x v="2"/>
            <x v="3"/>
            <x v="4"/>
            <x v="5"/>
          </reference>
        </references>
      </pivotArea>
    </format>
    <format dxfId="16487">
      <pivotArea dataOnly="0" labelOnly="1" grandCol="1" outline="0" fieldPosition="0"/>
    </format>
    <format dxfId="16486">
      <pivotArea dataOnly="0" labelOnly="1" outline="0" fieldPosition="0">
        <references count="1">
          <reference field="12" count="4">
            <x v="0"/>
            <x v="1"/>
            <x v="2"/>
            <x v="3"/>
          </reference>
        </references>
      </pivotArea>
    </format>
    <format dxfId="16485">
      <pivotArea dataOnly="0" labelOnly="1" grandCol="1" outline="0" fieldPosition="0"/>
    </format>
    <format dxfId="16484">
      <pivotArea type="all" dataOnly="0" outline="0" fieldPosition="0"/>
    </format>
    <format dxfId="16483">
      <pivotArea outline="0" collapsedLevelsAreSubtotals="1" fieldPosition="0"/>
    </format>
    <format dxfId="16482">
      <pivotArea type="origin" dataOnly="0" labelOnly="1" outline="0" fieldPosition="0"/>
    </format>
    <format dxfId="16481">
      <pivotArea field="12" type="button" dataOnly="0" labelOnly="1" outline="0" axis="axisCol" fieldPosition="0"/>
    </format>
    <format dxfId="16480">
      <pivotArea type="topRight" dataOnly="0" labelOnly="1" outline="0" fieldPosition="0"/>
    </format>
    <format dxfId="16479">
      <pivotArea dataOnly="0" labelOnly="1" grandRow="1" outline="0" fieldPosition="0"/>
    </format>
    <format dxfId="16478">
      <pivotArea dataOnly="0" labelOnly="1" outline="0" fieldPosition="0">
        <references count="1">
          <reference field="12" count="5">
            <x v="0"/>
            <x v="1"/>
            <x v="2"/>
            <x v="3"/>
            <x v="4"/>
          </reference>
        </references>
      </pivotArea>
    </format>
    <format dxfId="16477">
      <pivotArea dataOnly="0" labelOnly="1" grandCol="1" outline="0" fieldPosition="0"/>
    </format>
    <format dxfId="16476">
      <pivotArea dataOnly="0" labelOnly="1" outline="0" fieldPosition="0">
        <references count="1">
          <reference field="12" count="4">
            <x v="0"/>
            <x v="1"/>
            <x v="2"/>
            <x v="3"/>
          </reference>
        </references>
      </pivotArea>
    </format>
    <format dxfId="16475">
      <pivotArea dataOnly="0" labelOnly="1" grandCol="1" outline="0" fieldPosition="0"/>
    </format>
    <format dxfId="16474">
      <pivotArea dataOnly="0" labelOnly="1" outline="0" fieldPosition="0">
        <references count="1">
          <reference field="12" count="5">
            <x v="0"/>
            <x v="1"/>
            <x v="2"/>
            <x v="3"/>
            <x v="5"/>
          </reference>
        </references>
      </pivotArea>
    </format>
    <format dxfId="16473">
      <pivotArea dataOnly="0" labelOnly="1" grandCol="1" outline="0" fieldPosition="0"/>
    </format>
    <format dxfId="16472">
      <pivotArea dataOnly="0" labelOnly="1" outline="0" fieldPosition="0">
        <references count="1">
          <reference field="12" count="5">
            <x v="0"/>
            <x v="1"/>
            <x v="2"/>
            <x v="3"/>
            <x v="5"/>
          </reference>
        </references>
      </pivotArea>
    </format>
    <format dxfId="16471">
      <pivotArea dataOnly="0" labelOnly="1" grandCol="1" outline="0" fieldPosition="0"/>
    </format>
    <format dxfId="16470">
      <pivotArea dataOnly="0" labelOnly="1" outline="0" fieldPosition="0">
        <references count="1">
          <reference field="12" count="5">
            <x v="0"/>
            <x v="1"/>
            <x v="2"/>
            <x v="3"/>
            <x v="5"/>
          </reference>
        </references>
      </pivotArea>
    </format>
    <format dxfId="16469">
      <pivotArea dataOnly="0" labelOnly="1" grandCol="1" outline="0" fieldPosition="0"/>
    </format>
    <format dxfId="16468">
      <pivotArea grandRow="1" outline="0" collapsedLevelsAreSubtotals="1" fieldPosition="0"/>
    </format>
    <format dxfId="16467">
      <pivotArea dataOnly="0" labelOnly="1" grandRow="1" outline="0" fieldPosition="0"/>
    </format>
    <format dxfId="16466">
      <pivotArea outline="0" collapsedLevelsAreSubtotals="1" fieldPosition="0"/>
    </format>
    <format dxfId="16465">
      <pivotArea dataOnly="0" labelOnly="1" grandRow="1" outline="0" fieldPosition="0"/>
    </format>
    <format dxfId="16464">
      <pivotArea dataOnly="0" labelOnly="1" outline="0" fieldPosition="0">
        <references count="1">
          <reference field="12" count="5">
            <x v="0"/>
            <x v="1"/>
            <x v="2"/>
            <x v="3"/>
            <x v="5"/>
          </reference>
        </references>
      </pivotArea>
    </format>
    <format dxfId="16463">
      <pivotArea dataOnly="0" labelOnly="1" grandCol="1" outline="0" fieldPosition="0"/>
    </format>
    <format dxfId="16462">
      <pivotArea outline="0" collapsedLevelsAreSubtotals="1" fieldPosition="0"/>
    </format>
    <format dxfId="16461">
      <pivotArea dataOnly="0" labelOnly="1" grandRow="1" outline="0" fieldPosition="0"/>
    </format>
    <format dxfId="16460">
      <pivotArea dataOnly="0" labelOnly="1" outline="0" fieldPosition="0">
        <references count="1">
          <reference field="12" count="4">
            <x v="0"/>
            <x v="1"/>
            <x v="2"/>
            <x v="3"/>
          </reference>
        </references>
      </pivotArea>
    </format>
    <format dxfId="16459">
      <pivotArea dataOnly="0" labelOnly="1" grandCol="1" outline="0" fieldPosition="0"/>
    </format>
    <format dxfId="16458">
      <pivotArea outline="0" collapsedLevelsAreSubtotals="1" fieldPosition="0"/>
    </format>
    <format dxfId="16457">
      <pivotArea dataOnly="0" labelOnly="1" grandRow="1" outline="0" fieldPosition="0"/>
    </format>
    <format dxfId="16456">
      <pivotArea dataOnly="0" labelOnly="1" outline="0" fieldPosition="0">
        <references count="1">
          <reference field="12" count="4">
            <x v="0"/>
            <x v="1"/>
            <x v="2"/>
            <x v="3"/>
          </reference>
        </references>
      </pivotArea>
    </format>
    <format dxfId="16455">
      <pivotArea dataOnly="0" labelOnly="1" grandCol="1" outline="0" fieldPosition="0"/>
    </format>
    <format dxfId="16454">
      <pivotArea dataOnly="0" labelOnly="1" outline="0" fieldPosition="0">
        <references count="1">
          <reference field="12" count="4">
            <x v="0"/>
            <x v="1"/>
            <x v="2"/>
            <x v="3"/>
          </reference>
        </references>
      </pivotArea>
    </format>
    <format dxfId="16453">
      <pivotArea dataOnly="0" labelOnly="1" grandCol="1" outline="0" fieldPosition="0"/>
    </format>
    <format dxfId="16452">
      <pivotArea grandRow="1" outline="0" collapsedLevelsAreSubtotals="1" fieldPosition="0"/>
    </format>
    <format dxfId="16451">
      <pivotArea dataOnly="0" labelOnly="1" grandRow="1" outline="0" fieldPosition="0"/>
    </format>
    <format dxfId="16450">
      <pivotArea grandCol="1" outline="0" collapsedLevelsAreSubtotals="1" fieldPosition="0"/>
    </format>
    <format dxfId="16449">
      <pivotArea dataOnly="0" labelOnly="1" grandCol="1" outline="0" fieldPosition="0"/>
    </format>
    <format dxfId="16448">
      <pivotArea outline="0" collapsedLevelsAreSubtotals="1" fieldPosition="0"/>
    </format>
    <format dxfId="16447">
      <pivotArea dataOnly="0" labelOnly="1" grandRow="1" outline="0" fieldPosition="0"/>
    </format>
    <format dxfId="16446">
      <pivotArea dataOnly="0" labelOnly="1" outline="0" fieldPosition="0">
        <references count="1">
          <reference field="12" count="5">
            <x v="0"/>
            <x v="1"/>
            <x v="2"/>
            <x v="3"/>
            <x v="4"/>
          </reference>
        </references>
      </pivotArea>
    </format>
    <format dxfId="16445">
      <pivotArea dataOnly="0" labelOnly="1" grandCol="1" outline="0" fieldPosition="0"/>
    </format>
    <format dxfId="16444">
      <pivotArea outline="0" collapsedLevelsAreSubtotals="1" fieldPosition="0"/>
    </format>
    <format dxfId="16443">
      <pivotArea dataOnly="0" labelOnly="1" grandRow="1" outline="0" fieldPosition="0"/>
    </format>
    <format dxfId="16442">
      <pivotArea dataOnly="0" labelOnly="1" outline="0" fieldPosition="0">
        <references count="1">
          <reference field="12" count="5">
            <x v="0"/>
            <x v="1"/>
            <x v="2"/>
            <x v="3"/>
            <x v="4"/>
          </reference>
        </references>
      </pivotArea>
    </format>
    <format dxfId="16441">
      <pivotArea dataOnly="0" labelOnly="1" grandCol="1" outline="0" fieldPosition="0"/>
    </format>
    <format dxfId="16440">
      <pivotArea dataOnly="0" labelOnly="1" outline="0" fieldPosition="0">
        <references count="1">
          <reference field="12" count="5">
            <x v="0"/>
            <x v="1"/>
            <x v="2"/>
            <x v="3"/>
            <x v="4"/>
          </reference>
        </references>
      </pivotArea>
    </format>
    <format dxfId="16439">
      <pivotArea dataOnly="0" labelOnly="1" grandCol="1" outline="0" fieldPosition="0"/>
    </format>
    <format dxfId="16438">
      <pivotArea outline="0" collapsedLevelsAreSubtotals="1" fieldPosition="0"/>
    </format>
    <format dxfId="16437">
      <pivotArea dataOnly="0" labelOnly="1" grandRow="1" outline="0" fieldPosition="0"/>
    </format>
    <format dxfId="16436">
      <pivotArea dataOnly="0" labelOnly="1" outline="0" fieldPosition="0">
        <references count="1">
          <reference field="12" count="5">
            <x v="0"/>
            <x v="1"/>
            <x v="2"/>
            <x v="3"/>
            <x v="4"/>
          </reference>
        </references>
      </pivotArea>
    </format>
    <format dxfId="16435">
      <pivotArea dataOnly="0" labelOnly="1" grandCol="1" outline="0" fieldPosition="0"/>
    </format>
    <format dxfId="16434">
      <pivotArea grandRow="1" outline="0" collapsedLevelsAreSubtotals="1" fieldPosition="0"/>
    </format>
    <format dxfId="16433">
      <pivotArea dataOnly="0" labelOnly="1" grandRow="1" outline="0" fieldPosition="0"/>
    </format>
    <format dxfId="16432">
      <pivotArea outline="0" collapsedLevelsAreSubtotals="1" fieldPosition="0"/>
    </format>
    <format dxfId="16431">
      <pivotArea dataOnly="0" labelOnly="1" grandRow="1" outline="0" fieldPosition="0"/>
    </format>
    <format dxfId="16430">
      <pivotArea dataOnly="0" labelOnly="1" outline="0" fieldPosition="0">
        <references count="1">
          <reference field="12" count="4">
            <x v="0"/>
            <x v="1"/>
            <x v="2"/>
            <x v="5"/>
          </reference>
        </references>
      </pivotArea>
    </format>
    <format dxfId="16429">
      <pivotArea dataOnly="0" labelOnly="1" grandCol="1" outline="0" fieldPosition="0"/>
    </format>
    <format dxfId="16428">
      <pivotArea outline="0" collapsedLevelsAreSubtotals="1" fieldPosition="0"/>
    </format>
    <format dxfId="16427">
      <pivotArea dataOnly="0" labelOnly="1" grandRow="1" outline="0" fieldPosition="0"/>
    </format>
    <format dxfId="16426">
      <pivotArea dataOnly="0" labelOnly="1" outline="0" fieldPosition="0">
        <references count="1">
          <reference field="12" count="4">
            <x v="0"/>
            <x v="1"/>
            <x v="2"/>
            <x v="5"/>
          </reference>
        </references>
      </pivotArea>
    </format>
    <format dxfId="16425">
      <pivotArea dataOnly="0" labelOnly="1" grandCol="1" outline="0" fieldPosition="0"/>
    </format>
    <format dxfId="16424">
      <pivotArea dataOnly="0" labelOnly="1" outline="0" fieldPosition="0">
        <references count="1">
          <reference field="12" count="4">
            <x v="0"/>
            <x v="1"/>
            <x v="2"/>
            <x v="5"/>
          </reference>
        </references>
      </pivotArea>
    </format>
    <format dxfId="16423">
      <pivotArea dataOnly="0" labelOnly="1" grandCol="1" outline="0" fieldPosition="0"/>
    </format>
    <format dxfId="16422">
      <pivotArea dataOnly="0" labelOnly="1" outline="0" fieldPosition="0">
        <references count="1">
          <reference field="12" count="4">
            <x v="0"/>
            <x v="1"/>
            <x v="3"/>
            <x v="5"/>
          </reference>
        </references>
      </pivotArea>
    </format>
    <format dxfId="16421">
      <pivotArea dataOnly="0" labelOnly="1" grandCol="1" outline="0" fieldPosition="0"/>
    </format>
    <format dxfId="16420">
      <pivotArea dataOnly="0" labelOnly="1" outline="0" fieldPosition="0">
        <references count="1">
          <reference field="12" count="4">
            <x v="0"/>
            <x v="1"/>
            <x v="3"/>
            <x v="5"/>
          </reference>
        </references>
      </pivotArea>
    </format>
    <format dxfId="16419">
      <pivotArea dataOnly="0" labelOnly="1" grandCol="1" outline="0" fieldPosition="0"/>
    </format>
    <format dxfId="16418">
      <pivotArea grandRow="1" outline="0" collapsedLevelsAreSubtotals="1" fieldPosition="0"/>
    </format>
    <format dxfId="16417">
      <pivotArea dataOnly="0" labelOnly="1" grandRow="1" outline="0" fieldPosition="0"/>
    </format>
    <format dxfId="16416">
      <pivotArea dataOnly="0" labelOnly="1" grandCol="1" outline="0" fieldPosition="0"/>
    </format>
    <format dxfId="16415">
      <pivotArea dataOnly="0" labelOnly="1" outline="0" fieldPosition="0">
        <references count="1">
          <reference field="12" count="3">
            <x v="0"/>
            <x v="1"/>
            <x v="3"/>
          </reference>
        </references>
      </pivotArea>
    </format>
    <format dxfId="16414">
      <pivotArea dataOnly="0" labelOnly="1" grandCol="1" outline="0" fieldPosition="0"/>
    </format>
    <format dxfId="16413">
      <pivotArea dataOnly="0" labelOnly="1" outline="0" fieldPosition="0">
        <references count="1">
          <reference field="12" count="3">
            <x v="0"/>
            <x v="1"/>
            <x v="3"/>
          </reference>
        </references>
      </pivotArea>
    </format>
    <format dxfId="16412">
      <pivotArea dataOnly="0" labelOnly="1" grandCol="1" outline="0" fieldPosition="0"/>
    </format>
    <format dxfId="16411">
      <pivotArea dataOnly="0" labelOnly="1" outline="0" fieldPosition="0">
        <references count="1">
          <reference field="12" count="3">
            <x v="0"/>
            <x v="1"/>
            <x v="3"/>
          </reference>
        </references>
      </pivotArea>
    </format>
    <format dxfId="16410">
      <pivotArea dataOnly="0" labelOnly="1" grandCol="1" outline="0" fieldPosition="0"/>
    </format>
    <format dxfId="16409">
      <pivotArea outline="0" collapsedLevelsAreSubtotals="1" fieldPosition="0"/>
    </format>
    <format dxfId="16408">
      <pivotArea dataOnly="0" labelOnly="1" grandRow="1" outline="0" fieldPosition="0"/>
    </format>
    <format dxfId="16407">
      <pivotArea dataOnly="0" labelOnly="1" outline="0" fieldPosition="0">
        <references count="1">
          <reference field="12" count="3">
            <x v="0"/>
            <x v="1"/>
            <x v="3"/>
          </reference>
        </references>
      </pivotArea>
    </format>
    <format dxfId="16406">
      <pivotArea dataOnly="0" labelOnly="1" grandCol="1" outline="0" fieldPosition="0"/>
    </format>
    <format dxfId="16405">
      <pivotArea dataOnly="0" labelOnly="1" outline="0" fieldPosition="0">
        <references count="1">
          <reference field="12" count="3">
            <x v="0"/>
            <x v="1"/>
            <x v="3"/>
          </reference>
        </references>
      </pivotArea>
    </format>
    <format dxfId="16404">
      <pivotArea dataOnly="0" labelOnly="1" grandCol="1" outline="0" fieldPosition="0"/>
    </format>
    <format dxfId="16403">
      <pivotArea dataOnly="0" labelOnly="1" outline="0" fieldPosition="0">
        <references count="1">
          <reference field="12" count="3">
            <x v="0"/>
            <x v="1"/>
            <x v="3"/>
          </reference>
        </references>
      </pivotArea>
    </format>
    <format dxfId="16402">
      <pivotArea dataOnly="0" labelOnly="1" grandCol="1" outline="0" fieldPosition="0"/>
    </format>
    <format dxfId="16401">
      <pivotArea grandRow="1" outline="0" collapsedLevelsAreSubtotals="1" fieldPosition="0"/>
    </format>
    <format dxfId="16400">
      <pivotArea dataOnly="0" labelOnly="1" grandRow="1" outline="0" fieldPosition="0"/>
    </format>
    <format dxfId="16399">
      <pivotArea dataOnly="0" labelOnly="1" outline="0" fieldPosition="0">
        <references count="1">
          <reference field="12" count="3">
            <x v="0"/>
            <x v="1"/>
            <x v="3"/>
          </reference>
        </references>
      </pivotArea>
    </format>
    <format dxfId="16398">
      <pivotArea dataOnly="0" labelOnly="1" grandCol="1" outline="0" fieldPosition="0"/>
    </format>
    <format dxfId="16397">
      <pivotArea dataOnly="0" labelOnly="1" grandRow="1" outline="0" fieldPosition="0"/>
    </format>
    <format dxfId="16396">
      <pivotArea dataOnly="0" labelOnly="1" grandRow="1" outline="0" fieldPosition="0"/>
    </format>
    <format dxfId="16395">
      <pivotArea dataOnly="0" labelOnly="1" grandRow="1" outline="0" fieldPosition="0"/>
    </format>
    <format dxfId="16394">
      <pivotArea outline="0" collapsedLevelsAreSubtotals="1" fieldPosition="0"/>
    </format>
    <format dxfId="16393">
      <pivotArea dataOnly="0" labelOnly="1" grandRow="1" outline="0" fieldPosition="0"/>
    </format>
    <format dxfId="16392">
      <pivotArea dataOnly="0" labelOnly="1" outline="0" fieldPosition="0">
        <references count="1">
          <reference field="12" count="0"/>
        </references>
      </pivotArea>
    </format>
    <format dxfId="16391">
      <pivotArea dataOnly="0" labelOnly="1" grandCol="1" outline="0" fieldPosition="0"/>
    </format>
    <format dxfId="16390">
      <pivotArea dataOnly="0" labelOnly="1" outline="0" fieldPosition="0">
        <references count="1">
          <reference field="12" count="0"/>
        </references>
      </pivotArea>
    </format>
    <format dxfId="16389">
      <pivotArea dataOnly="0" labelOnly="1" grandCol="1" outline="0" fieldPosition="0"/>
    </format>
    <format dxfId="16388">
      <pivotArea grandRow="1" outline="0" collapsedLevelsAreSubtotals="1" fieldPosition="0"/>
    </format>
    <format dxfId="16387">
      <pivotArea dataOnly="0" labelOnly="1" grandRow="1" outline="0" fieldPosition="0"/>
    </format>
    <format dxfId="16386">
      <pivotArea grandRow="1" outline="0" collapsedLevelsAreSubtotals="1" fieldPosition="0"/>
    </format>
    <format dxfId="16385">
      <pivotArea dataOnly="0" labelOnly="1" grandRow="1" outline="0" fieldPosition="0"/>
    </format>
    <format dxfId="16384">
      <pivotArea grandRow="1" outline="0" collapsedLevelsAreSubtotals="1" fieldPosition="0"/>
    </format>
    <format dxfId="16383">
      <pivotArea dataOnly="0" labelOnly="1" grandRow="1" outline="0" fieldPosition="0"/>
    </format>
    <format dxfId="16382">
      <pivotArea grandRow="1" outline="0" collapsedLevelsAreSubtotals="1" fieldPosition="0"/>
    </format>
    <format dxfId="16381">
      <pivotArea dataOnly="0" labelOnly="1" grandRow="1" outline="0" fieldPosition="0"/>
    </format>
    <format dxfId="16380">
      <pivotArea grandRow="1" outline="0" collapsedLevelsAreSubtotals="1" fieldPosition="0"/>
    </format>
    <format dxfId="16379">
      <pivotArea dataOnly="0" labelOnly="1" grandRow="1" outline="0" fieldPosition="0"/>
    </format>
    <format dxfId="16378">
      <pivotArea grandRow="1" outline="0" collapsedLevelsAreSubtotals="1" fieldPosition="0"/>
    </format>
    <format dxfId="16377">
      <pivotArea dataOnly="0" labelOnly="1" grandRow="1" outline="0" fieldPosition="0"/>
    </format>
    <format dxfId="16376">
      <pivotArea type="origin" dataOnly="0" labelOnly="1" outline="0" fieldPosition="0"/>
    </format>
    <format dxfId="16375">
      <pivotArea dataOnly="0" labelOnly="1" grandRow="1" outline="0" fieldPosition="0"/>
    </format>
    <format dxfId="16374">
      <pivotArea type="origin" dataOnly="0" labelOnly="1" outline="0" fieldPosition="0"/>
    </format>
    <format dxfId="16373">
      <pivotArea dataOnly="0" labelOnly="1" grandRow="1" outline="0" fieldPosition="0"/>
    </format>
    <format dxfId="16372">
      <pivotArea type="origin" dataOnly="0" labelOnly="1" outline="0" fieldPosition="0"/>
    </format>
    <format dxfId="16371">
      <pivotArea dataOnly="0" labelOnly="1" grandRow="1" outline="0" fieldPosition="0"/>
    </format>
    <format dxfId="16370">
      <pivotArea type="origin" dataOnly="0" labelOnly="1" outline="0" fieldPosition="0"/>
    </format>
    <format dxfId="16369">
      <pivotArea dataOnly="0" labelOnly="1" grandRow="1" outline="0" fieldPosition="0"/>
    </format>
    <format dxfId="16368">
      <pivotArea type="all" dataOnly="0" outline="0" fieldPosition="0"/>
    </format>
    <format dxfId="16367">
      <pivotArea outline="0" collapsedLevelsAreSubtotals="1" fieldPosition="0"/>
    </format>
    <format dxfId="16366">
      <pivotArea type="origin" dataOnly="0" labelOnly="1" outline="0" fieldPosition="0"/>
    </format>
    <format dxfId="16365">
      <pivotArea field="12" type="button" dataOnly="0" labelOnly="1" outline="0" axis="axisCol" fieldPosition="0"/>
    </format>
    <format dxfId="16364">
      <pivotArea type="topRight" dataOnly="0" labelOnly="1" outline="0" fieldPosition="0"/>
    </format>
    <format dxfId="16363">
      <pivotArea dataOnly="0" labelOnly="1" grandRow="1" outline="0" fieldPosition="0"/>
    </format>
    <format dxfId="16362">
      <pivotArea dataOnly="0" labelOnly="1" outline="0" fieldPosition="0">
        <references count="1">
          <reference field="12" count="0"/>
        </references>
      </pivotArea>
    </format>
    <format dxfId="16361">
      <pivotArea dataOnly="0" labelOnly="1" grandCol="1" outline="0" fieldPosition="0"/>
    </format>
    <format dxfId="16360">
      <pivotArea grandRow="1" outline="0" collapsedLevelsAreSubtotals="1" fieldPosition="0"/>
    </format>
    <format dxfId="16359">
      <pivotArea dataOnly="0" labelOnly="1" grandRow="1" outline="0" fieldPosition="0"/>
    </format>
    <format dxfId="16358">
      <pivotArea dataOnly="0" labelOnly="1" outline="0" fieldPosition="0">
        <references count="1">
          <reference field="12" count="3">
            <x v="0"/>
            <x v="1"/>
            <x v="3"/>
          </reference>
        </references>
      </pivotArea>
    </format>
    <format dxfId="16357">
      <pivotArea dataOnly="0" labelOnly="1" grandCol="1" outline="0" fieldPosition="0"/>
    </format>
    <format dxfId="16356">
      <pivotArea dataOnly="0" labelOnly="1" grandRow="1" outline="0" fieldPosition="0"/>
    </format>
    <format dxfId="16355">
      <pivotArea outline="0" collapsedLevelsAreSubtotals="1" fieldPosition="0"/>
    </format>
    <format dxfId="16354">
      <pivotArea dataOnly="0" labelOnly="1" grandRow="1" outline="0" fieldPosition="0"/>
    </format>
    <format dxfId="16353">
      <pivotArea dataOnly="0" labelOnly="1" outline="0" fieldPosition="0">
        <references count="1">
          <reference field="12" count="3">
            <x v="0"/>
            <x v="1"/>
            <x v="2"/>
          </reference>
        </references>
      </pivotArea>
    </format>
    <format dxfId="16352">
      <pivotArea dataOnly="0" labelOnly="1" grandCol="1" outline="0" fieldPosition="0"/>
    </format>
    <format dxfId="16351">
      <pivotArea outline="0" collapsedLevelsAreSubtotals="1" fieldPosition="0"/>
    </format>
    <format dxfId="16350">
      <pivotArea dataOnly="0" labelOnly="1" grandRow="1" outline="0" fieldPosition="0"/>
    </format>
    <format dxfId="16349">
      <pivotArea dataOnly="0" labelOnly="1" outline="0" fieldPosition="0">
        <references count="1">
          <reference field="12" count="3">
            <x v="0"/>
            <x v="1"/>
            <x v="2"/>
          </reference>
        </references>
      </pivotArea>
    </format>
    <format dxfId="16348">
      <pivotArea dataOnly="0" labelOnly="1" grandCol="1" outline="0" fieldPosition="0"/>
    </format>
    <format dxfId="16347">
      <pivotArea outline="0" collapsedLevelsAreSubtotals="1" fieldPosition="0"/>
    </format>
    <format dxfId="16346">
      <pivotArea dataOnly="0" labelOnly="1" grandRow="1" outline="0" fieldPosition="0"/>
    </format>
    <format dxfId="16345">
      <pivotArea dataOnly="0" labelOnly="1" outline="0" fieldPosition="0">
        <references count="1">
          <reference field="12" count="5">
            <x v="0"/>
            <x v="1"/>
            <x v="2"/>
            <x v="3"/>
            <x v="5"/>
          </reference>
        </references>
      </pivotArea>
    </format>
    <format dxfId="16344">
      <pivotArea dataOnly="0" labelOnly="1" grandCol="1" outline="0" fieldPosition="0"/>
    </format>
    <format dxfId="16343">
      <pivotArea outline="0" collapsedLevelsAreSubtotals="1" fieldPosition="0"/>
    </format>
    <format dxfId="16342">
      <pivotArea dataOnly="0" labelOnly="1" grandRow="1" outline="0" fieldPosition="0"/>
    </format>
    <format dxfId="16341">
      <pivotArea dataOnly="0" labelOnly="1" outline="0" fieldPosition="0">
        <references count="1">
          <reference field="12" count="5">
            <x v="0"/>
            <x v="1"/>
            <x v="2"/>
            <x v="3"/>
            <x v="5"/>
          </reference>
        </references>
      </pivotArea>
    </format>
    <format dxfId="16340">
      <pivotArea dataOnly="0" labelOnly="1" grandCol="1" outline="0" fieldPosition="0"/>
    </format>
    <format dxfId="16339">
      <pivotArea dataOnly="0" labelOnly="1" outline="0" fieldPosition="0">
        <references count="1">
          <reference field="12" count="5">
            <x v="0"/>
            <x v="1"/>
            <x v="2"/>
            <x v="3"/>
            <x v="5"/>
          </reference>
        </references>
      </pivotArea>
    </format>
    <format dxfId="16338">
      <pivotArea dataOnly="0" labelOnly="1" grandCol="1" outline="0" fieldPosition="0"/>
    </format>
    <format dxfId="16337">
      <pivotArea outline="0" collapsedLevelsAreSubtotals="1" fieldPosition="0"/>
    </format>
    <format dxfId="16336">
      <pivotArea dataOnly="0" labelOnly="1" grandRow="1" outline="0" fieldPosition="0"/>
    </format>
    <format dxfId="16335">
      <pivotArea dataOnly="0" labelOnly="1" outline="0" fieldPosition="0">
        <references count="1">
          <reference field="12" count="4">
            <x v="0"/>
            <x v="1"/>
            <x v="2"/>
            <x v="3"/>
          </reference>
        </references>
      </pivotArea>
    </format>
    <format dxfId="16334">
      <pivotArea dataOnly="0" labelOnly="1" grandCol="1" outline="0" fieldPosition="0"/>
    </format>
    <format dxfId="16333">
      <pivotArea outline="0" collapsedLevelsAreSubtotals="1" fieldPosition="0"/>
    </format>
    <format dxfId="16332">
      <pivotArea dataOnly="0" labelOnly="1" grandRow="1" outline="0" fieldPosition="0"/>
    </format>
    <format dxfId="16331">
      <pivotArea dataOnly="0" labelOnly="1" outline="0" fieldPosition="0">
        <references count="1">
          <reference field="12" count="4">
            <x v="0"/>
            <x v="1"/>
            <x v="2"/>
            <x v="3"/>
          </reference>
        </references>
      </pivotArea>
    </format>
    <format dxfId="16330">
      <pivotArea dataOnly="0" labelOnly="1" grandCol="1" outline="0" fieldPosition="0"/>
    </format>
    <format dxfId="16329">
      <pivotArea dataOnly="0" labelOnly="1" outline="0" fieldPosition="0">
        <references count="1">
          <reference field="12" count="4">
            <x v="0"/>
            <x v="1"/>
            <x v="2"/>
            <x v="3"/>
          </reference>
        </references>
      </pivotArea>
    </format>
    <format dxfId="16328">
      <pivotArea dataOnly="0" labelOnly="1" grandCol="1" outline="0" fieldPosition="0"/>
    </format>
    <format dxfId="16327">
      <pivotArea grandRow="1" outline="0" collapsedLevelsAreSubtotals="1" fieldPosition="0"/>
    </format>
    <format dxfId="16326">
      <pivotArea dataOnly="0" labelOnly="1" grandRow="1" outline="0" fieldPosition="0"/>
    </format>
    <format dxfId="16325">
      <pivotArea outline="0" collapsedLevelsAreSubtotals="1" fieldPosition="0"/>
    </format>
    <format dxfId="16324">
      <pivotArea dataOnly="0" labelOnly="1" grandRow="1" outline="0" fieldPosition="0"/>
    </format>
    <format dxfId="16323">
      <pivotArea dataOnly="0" labelOnly="1" outline="0" fieldPosition="0">
        <references count="1">
          <reference field="12" count="5">
            <x v="0"/>
            <x v="1"/>
            <x v="2"/>
            <x v="3"/>
            <x v="4"/>
          </reference>
        </references>
      </pivotArea>
    </format>
    <format dxfId="16322">
      <pivotArea dataOnly="0" labelOnly="1" grandCol="1" outline="0" fieldPosition="0"/>
    </format>
    <format dxfId="16321">
      <pivotArea outline="0" collapsedLevelsAreSubtotals="1" fieldPosition="0"/>
    </format>
    <format dxfId="16320">
      <pivotArea dataOnly="0" labelOnly="1" grandRow="1" outline="0" fieldPosition="0"/>
    </format>
    <format dxfId="16319">
      <pivotArea dataOnly="0" labelOnly="1" outline="0" fieldPosition="0">
        <references count="1">
          <reference field="12" count="5">
            <x v="0"/>
            <x v="1"/>
            <x v="2"/>
            <x v="3"/>
            <x v="4"/>
          </reference>
        </references>
      </pivotArea>
    </format>
    <format dxfId="16318">
      <pivotArea dataOnly="0" labelOnly="1" grandCol="1" outline="0" fieldPosition="0"/>
    </format>
    <format dxfId="16317">
      <pivotArea type="all" dataOnly="0" outline="0" fieldPosition="0"/>
    </format>
    <format dxfId="16316">
      <pivotArea outline="0" collapsedLevelsAreSubtotals="1" fieldPosition="0"/>
    </format>
    <format dxfId="16315">
      <pivotArea type="origin" dataOnly="0" labelOnly="1" outline="0" fieldPosition="0"/>
    </format>
    <format dxfId="16314">
      <pivotArea field="12" type="button" dataOnly="0" labelOnly="1" outline="0" axis="axisCol" fieldPosition="0"/>
    </format>
    <format dxfId="16313">
      <pivotArea type="topRight" dataOnly="0" labelOnly="1" outline="0" fieldPosition="0"/>
    </format>
    <format dxfId="16312">
      <pivotArea dataOnly="0" labelOnly="1" grandRow="1" outline="0" fieldPosition="0"/>
    </format>
    <format dxfId="16311">
      <pivotArea dataOnly="0" labelOnly="1" outline="0" fieldPosition="0">
        <references count="1">
          <reference field="12" count="5">
            <x v="0"/>
            <x v="1"/>
            <x v="2"/>
            <x v="3"/>
            <x v="4"/>
          </reference>
        </references>
      </pivotArea>
    </format>
    <format dxfId="16310">
      <pivotArea dataOnly="0" labelOnly="1" grandCol="1" outline="0" fieldPosition="0"/>
    </format>
    <format dxfId="16309">
      <pivotArea type="all" dataOnly="0" outline="0" fieldPosition="0"/>
    </format>
    <format dxfId="16308">
      <pivotArea outline="0" collapsedLevelsAreSubtotals="1" fieldPosition="0"/>
    </format>
    <format dxfId="16307">
      <pivotArea type="origin" dataOnly="0" labelOnly="1" outline="0" fieldPosition="0"/>
    </format>
    <format dxfId="16306">
      <pivotArea field="12" type="button" dataOnly="0" labelOnly="1" outline="0" axis="axisCol" fieldPosition="0"/>
    </format>
    <format dxfId="16305">
      <pivotArea type="topRight" dataOnly="0" labelOnly="1" outline="0" fieldPosition="0"/>
    </format>
    <format dxfId="16304">
      <pivotArea dataOnly="0" labelOnly="1" grandRow="1" outline="0" fieldPosition="0"/>
    </format>
    <format dxfId="16303">
      <pivotArea dataOnly="0" labelOnly="1" outline="0" fieldPosition="0">
        <references count="1">
          <reference field="12" count="5">
            <x v="0"/>
            <x v="1"/>
            <x v="2"/>
            <x v="3"/>
            <x v="4"/>
          </reference>
        </references>
      </pivotArea>
    </format>
    <format dxfId="16302">
      <pivotArea dataOnly="0" labelOnly="1" grandCol="1" outline="0" fieldPosition="0"/>
    </format>
    <format dxfId="16301">
      <pivotArea type="all" dataOnly="0" outline="0" fieldPosition="0"/>
    </format>
    <format dxfId="16300">
      <pivotArea outline="0" collapsedLevelsAreSubtotals="1" fieldPosition="0"/>
    </format>
    <format dxfId="16299">
      <pivotArea type="origin" dataOnly="0" labelOnly="1" outline="0" fieldPosition="0"/>
    </format>
    <format dxfId="16298">
      <pivotArea field="12" type="button" dataOnly="0" labelOnly="1" outline="0" axis="axisCol" fieldPosition="0"/>
    </format>
    <format dxfId="16297">
      <pivotArea type="topRight" dataOnly="0" labelOnly="1" outline="0" fieldPosition="0"/>
    </format>
    <format dxfId="16296">
      <pivotArea dataOnly="0" labelOnly="1" grandRow="1" outline="0" fieldPosition="0"/>
    </format>
    <format dxfId="16295">
      <pivotArea dataOnly="0" labelOnly="1" outline="0" fieldPosition="0">
        <references count="1">
          <reference field="12" count="5">
            <x v="0"/>
            <x v="1"/>
            <x v="2"/>
            <x v="3"/>
            <x v="4"/>
          </reference>
        </references>
      </pivotArea>
    </format>
    <format dxfId="16294">
      <pivotArea dataOnly="0" labelOnly="1" grandCol="1" outline="0" fieldPosition="0"/>
    </format>
    <format dxfId="16293">
      <pivotArea dataOnly="0" labelOnly="1" outline="0" fieldPosition="0">
        <references count="1">
          <reference field="12" count="5">
            <x v="0"/>
            <x v="1"/>
            <x v="2"/>
            <x v="3"/>
            <x v="4"/>
          </reference>
        </references>
      </pivotArea>
    </format>
    <format dxfId="16292">
      <pivotArea dataOnly="0" labelOnly="1" grandCol="1" outline="0" fieldPosition="0"/>
    </format>
    <format dxfId="16291">
      <pivotArea grandRow="1" outline="0" collapsedLevelsAreSubtotals="1" fieldPosition="0"/>
    </format>
    <format dxfId="16290">
      <pivotArea dataOnly="0" labelOnly="1" grandRow="1" outline="0" fieldPosition="0"/>
    </format>
    <format dxfId="16289">
      <pivotArea dataOnly="0" grandCol="1" outline="0" fieldPosition="0"/>
    </format>
    <format dxfId="16288">
      <pivotArea dataOnly="0" labelOnly="1" outline="0" fieldPosition="0">
        <references count="1">
          <reference field="12" count="5">
            <x v="0"/>
            <x v="1"/>
            <x v="2"/>
            <x v="4"/>
            <x v="5"/>
          </reference>
        </references>
      </pivotArea>
    </format>
    <format dxfId="16287">
      <pivotArea dataOnly="0" labelOnly="1" grandCol="1" outline="0" fieldPosition="0"/>
    </format>
    <format dxfId="16286">
      <pivotArea outline="0" collapsedLevelsAreSubtotals="1" fieldPosition="0"/>
    </format>
    <format dxfId="16285">
      <pivotArea dataOnly="0" labelOnly="1" grandRow="1" outline="0" fieldPosition="0"/>
    </format>
    <format dxfId="16284">
      <pivotArea dataOnly="0" labelOnly="1" outline="0" fieldPosition="0">
        <references count="1">
          <reference field="12" count="4">
            <x v="0"/>
            <x v="1"/>
            <x v="2"/>
            <x v="4"/>
          </reference>
        </references>
      </pivotArea>
    </format>
    <format dxfId="16283">
      <pivotArea dataOnly="0" labelOnly="1" grandCol="1" outline="0" fieldPosition="0"/>
    </format>
    <format dxfId="16282">
      <pivotArea outline="0" collapsedLevelsAreSubtotals="1" fieldPosition="0"/>
    </format>
    <format dxfId="16281">
      <pivotArea dataOnly="0" labelOnly="1" grandRow="1" outline="0" fieldPosition="0"/>
    </format>
    <format dxfId="16280">
      <pivotArea dataOnly="0" labelOnly="1" outline="0" fieldPosition="0">
        <references count="1">
          <reference field="12" count="4">
            <x v="0"/>
            <x v="1"/>
            <x v="2"/>
            <x v="3"/>
          </reference>
        </references>
      </pivotArea>
    </format>
    <format dxfId="16279">
      <pivotArea dataOnly="0" labelOnly="1" grandCol="1" outline="0" fieldPosition="0"/>
    </format>
    <format dxfId="16278">
      <pivotArea grandRow="1" outline="0" collapsedLevelsAreSubtotals="1" fieldPosition="0"/>
    </format>
    <format dxfId="16277">
      <pivotArea dataOnly="0" labelOnly="1" grandRow="1" outline="0" fieldPosition="0"/>
    </format>
    <format dxfId="16276">
      <pivotArea type="origin" dataOnly="0" labelOnly="1" outline="0" fieldPosition="0"/>
    </format>
    <format dxfId="16275">
      <pivotArea field="12" type="button" dataOnly="0" labelOnly="1" outline="0" axis="axisCol" fieldPosition="0"/>
    </format>
    <format dxfId="16274">
      <pivotArea type="topRight" dataOnly="0" labelOnly="1" outline="0" fieldPosition="0"/>
    </format>
    <format dxfId="16273">
      <pivotArea dataOnly="0" labelOnly="1" outline="0" fieldPosition="0">
        <references count="1">
          <reference field="12" count="4">
            <x v="0"/>
            <x v="1"/>
            <x v="2"/>
            <x v="3"/>
          </reference>
        </references>
      </pivotArea>
    </format>
    <format dxfId="16272">
      <pivotArea dataOnly="0" labelOnly="1" grandCol="1" outline="0" fieldPosition="0"/>
    </format>
    <format dxfId="16271">
      <pivotArea dataOnly="0" grandCol="1" outline="0" axis="axisCol" fieldPosition="0"/>
    </format>
    <format dxfId="16270">
      <pivotArea dataOnly="0" labelOnly="1" grandRow="1" outline="0" fieldPosition="0"/>
    </format>
    <format dxfId="16269">
      <pivotArea type="all" dataOnly="0" outline="0" fieldPosition="0"/>
    </format>
    <format dxfId="16268">
      <pivotArea outline="0" collapsedLevelsAreSubtotals="1" fieldPosition="0"/>
    </format>
    <format dxfId="16267">
      <pivotArea type="origin" dataOnly="0" labelOnly="1" outline="0" fieldPosition="0"/>
    </format>
    <format dxfId="16266">
      <pivotArea field="12" type="button" dataOnly="0" labelOnly="1" outline="0" axis="axisCol" fieldPosition="0"/>
    </format>
    <format dxfId="16265">
      <pivotArea type="topRight" dataOnly="0" labelOnly="1" outline="0" fieldPosition="0"/>
    </format>
    <format dxfId="16264">
      <pivotArea dataOnly="0" labelOnly="1" grandRow="1" outline="0" fieldPosition="0"/>
    </format>
    <format dxfId="16263">
      <pivotArea dataOnly="0" labelOnly="1" outline="0" fieldPosition="0">
        <references count="1">
          <reference field="12" count="4">
            <x v="0"/>
            <x v="1"/>
            <x v="2"/>
            <x v="3"/>
          </reference>
        </references>
      </pivotArea>
    </format>
    <format dxfId="16262">
      <pivotArea dataOnly="0" labelOnly="1" grandCol="1" outline="0" fieldPosition="0"/>
    </format>
    <format dxfId="16261">
      <pivotArea outline="0" collapsedLevelsAreSubtotals="1" fieldPosition="0"/>
    </format>
    <format dxfId="16260">
      <pivotArea dataOnly="0" labelOnly="1" grandRow="1" outline="0" fieldPosition="0"/>
    </format>
    <format dxfId="16259">
      <pivotArea dataOnly="0" labelOnly="1" outline="0" fieldPosition="0">
        <references count="1">
          <reference field="12" count="3">
            <x v="0"/>
            <x v="1"/>
            <x v="2"/>
          </reference>
        </references>
      </pivotArea>
    </format>
    <format dxfId="16258">
      <pivotArea dataOnly="0" labelOnly="1" grandCol="1" outline="0" fieldPosition="0"/>
    </format>
    <format dxfId="16257">
      <pivotArea outline="0" collapsedLevelsAreSubtotals="1" fieldPosition="0"/>
    </format>
    <format dxfId="16256">
      <pivotArea field="12" type="button" dataOnly="0" labelOnly="1" outline="0" axis="axisCol" fieldPosition="0"/>
    </format>
    <format dxfId="16255">
      <pivotArea type="topRight" dataOnly="0" labelOnly="1" outline="0" fieldPosition="0"/>
    </format>
    <format dxfId="16254">
      <pivotArea dataOnly="0" labelOnly="1" outline="0" fieldPosition="0">
        <references count="1">
          <reference field="12" count="2">
            <x v="0"/>
            <x v="1"/>
          </reference>
        </references>
      </pivotArea>
    </format>
    <format dxfId="16253">
      <pivotArea dataOnly="0" labelOnly="1" grandCol="1" outline="0" fieldPosition="0"/>
    </format>
    <format dxfId="16252">
      <pivotArea grandRow="1" outline="0" collapsedLevelsAreSubtotals="1" fieldPosition="0"/>
    </format>
    <format dxfId="16251">
      <pivotArea dataOnly="0" labelOnly="1" grandRow="1" outline="0" fieldPosition="0"/>
    </format>
    <format dxfId="16250">
      <pivotArea outline="0" collapsedLevelsAreSubtotals="1" fieldPosition="0"/>
    </format>
    <format dxfId="16249">
      <pivotArea dataOnly="0" labelOnly="1" grandRow="1" outline="0" fieldPosition="0"/>
    </format>
    <format dxfId="16248">
      <pivotArea dataOnly="0" labelOnly="1" outline="0" fieldPosition="0">
        <references count="1">
          <reference field="12" count="4">
            <x v="0"/>
            <x v="1"/>
            <x v="4"/>
            <x v="5"/>
          </reference>
        </references>
      </pivotArea>
    </format>
    <format dxfId="16247">
      <pivotArea dataOnly="0" labelOnly="1" grandCol="1" outline="0" fieldPosition="0"/>
    </format>
    <format dxfId="16246">
      <pivotArea outline="0" collapsedLevelsAreSubtotals="1" fieldPosition="0"/>
    </format>
    <format dxfId="16245">
      <pivotArea dataOnly="0" labelOnly="1" grandRow="1" outline="0" fieldPosition="0"/>
    </format>
    <format dxfId="16244">
      <pivotArea dataOnly="0" labelOnly="1" outline="0" fieldPosition="0">
        <references count="1">
          <reference field="12" count="4">
            <x v="0"/>
            <x v="1"/>
            <x v="4"/>
            <x v="5"/>
          </reference>
        </references>
      </pivotArea>
    </format>
    <format dxfId="16243">
      <pivotArea dataOnly="0" labelOnly="1" grandCol="1" outline="0" fieldPosition="0"/>
    </format>
    <format dxfId="16242">
      <pivotArea dataOnly="0" labelOnly="1" outline="0" fieldPosition="0">
        <references count="1">
          <reference field="12" count="4">
            <x v="0"/>
            <x v="1"/>
            <x v="4"/>
            <x v="5"/>
          </reference>
        </references>
      </pivotArea>
    </format>
    <format dxfId="16241">
      <pivotArea dataOnly="0" labelOnly="1" grandCol="1" outline="0" fieldPosition="0"/>
    </format>
    <format dxfId="16240">
      <pivotArea outline="0" collapsedLevelsAreSubtotals="1" fieldPosition="0"/>
    </format>
    <format dxfId="16239">
      <pivotArea dataOnly="0" labelOnly="1" grandRow="1" outline="0" fieldPosition="0"/>
    </format>
    <format dxfId="16238">
      <pivotArea dataOnly="0" labelOnly="1" outline="0" fieldPosition="0">
        <references count="1">
          <reference field="12" count="4">
            <x v="0"/>
            <x v="1"/>
            <x v="3"/>
            <x v="4"/>
          </reference>
        </references>
      </pivotArea>
    </format>
    <format dxfId="16237">
      <pivotArea dataOnly="0" labelOnly="1" grandCol="1" outline="0" fieldPosition="0"/>
    </format>
    <format dxfId="16236">
      <pivotArea outline="0" collapsedLevelsAreSubtotals="1" fieldPosition="0"/>
    </format>
    <format dxfId="16235">
      <pivotArea dataOnly="0" labelOnly="1" grandRow="1" outline="0" fieldPosition="0"/>
    </format>
    <format dxfId="16234">
      <pivotArea dataOnly="0" labelOnly="1" outline="0" fieldPosition="0">
        <references count="1">
          <reference field="12" count="4">
            <x v="0"/>
            <x v="1"/>
            <x v="3"/>
            <x v="4"/>
          </reference>
        </references>
      </pivotArea>
    </format>
    <format dxfId="16233">
      <pivotArea dataOnly="0" labelOnly="1" grandCol="1" outline="0" fieldPosition="0"/>
    </format>
    <format dxfId="16232">
      <pivotArea dataOnly="0" labelOnly="1" outline="0" fieldPosition="0">
        <references count="1">
          <reference field="12" count="4">
            <x v="0"/>
            <x v="1"/>
            <x v="3"/>
            <x v="4"/>
          </reference>
        </references>
      </pivotArea>
    </format>
    <format dxfId="16231">
      <pivotArea dataOnly="0" labelOnly="1" grandCol="1" outline="0" fieldPosition="0"/>
    </format>
    <format dxfId="16230">
      <pivotArea grandRow="1" outline="0" collapsedLevelsAreSubtotals="1" fieldPosition="0"/>
    </format>
    <format dxfId="16229">
      <pivotArea dataOnly="0" labelOnly="1" grandRow="1" outline="0" fieldPosition="0"/>
    </format>
    <format dxfId="16228">
      <pivotArea outline="0" collapsedLevelsAreSubtotals="1" fieldPosition="0"/>
    </format>
    <format dxfId="16227">
      <pivotArea dataOnly="0" labelOnly="1" grandRow="1" outline="0" fieldPosition="0"/>
    </format>
    <format dxfId="16226">
      <pivotArea dataOnly="0" labelOnly="1" outline="0" fieldPosition="0">
        <references count="1">
          <reference field="12" count="3">
            <x v="0"/>
            <x v="1"/>
            <x v="2"/>
          </reference>
        </references>
      </pivotArea>
    </format>
    <format dxfId="16225">
      <pivotArea dataOnly="0" labelOnly="1" grandCol="1" outline="0" fieldPosition="0"/>
    </format>
    <format dxfId="16224">
      <pivotArea outline="0" collapsedLevelsAreSubtotals="1" fieldPosition="0"/>
    </format>
    <format dxfId="16223">
      <pivotArea dataOnly="0" labelOnly="1" grandRow="1" outline="0" fieldPosition="0"/>
    </format>
    <format dxfId="16222">
      <pivotArea dataOnly="0" labelOnly="1" outline="0" fieldPosition="0">
        <references count="1">
          <reference field="12" count="3">
            <x v="0"/>
            <x v="1"/>
            <x v="2"/>
          </reference>
        </references>
      </pivotArea>
    </format>
    <format dxfId="16221">
      <pivotArea dataOnly="0" labelOnly="1" grandCol="1" outline="0" fieldPosition="0"/>
    </format>
    <format dxfId="16220">
      <pivotArea dataOnly="0" labelOnly="1" outline="0" fieldPosition="0">
        <references count="1">
          <reference field="12" count="3">
            <x v="0"/>
            <x v="1"/>
            <x v="2"/>
          </reference>
        </references>
      </pivotArea>
    </format>
    <format dxfId="16219">
      <pivotArea dataOnly="0" labelOnly="1" grandCol="1" outline="0" fieldPosition="0"/>
    </format>
    <format dxfId="16218">
      <pivotArea outline="0" collapsedLevelsAreSubtotals="1" fieldPosition="0"/>
    </format>
    <format dxfId="16217">
      <pivotArea dataOnly="0" labelOnly="1" grandRow="1" outline="0" fieldPosition="0"/>
    </format>
    <format dxfId="16216">
      <pivotArea dataOnly="0" labelOnly="1" outline="0" fieldPosition="0">
        <references count="1">
          <reference field="12" count="3">
            <x v="0"/>
            <x v="1"/>
            <x v="2"/>
          </reference>
        </references>
      </pivotArea>
    </format>
    <format dxfId="16215">
      <pivotArea dataOnly="0" labelOnly="1" grandCol="1" outline="0" fieldPosition="0"/>
    </format>
    <format dxfId="16214">
      <pivotArea outline="0" collapsedLevelsAreSubtotals="1" fieldPosition="0"/>
    </format>
    <format dxfId="16213">
      <pivotArea dataOnly="0" labelOnly="1" grandRow="1" outline="0" fieldPosition="0"/>
    </format>
    <format dxfId="16212">
      <pivotArea dataOnly="0" labelOnly="1" outline="0" fieldPosition="0">
        <references count="1">
          <reference field="12" count="3">
            <x v="0"/>
            <x v="1"/>
            <x v="2"/>
          </reference>
        </references>
      </pivotArea>
    </format>
    <format dxfId="16211">
      <pivotArea dataOnly="0" labelOnly="1" grandCol="1" outline="0" fieldPosition="0"/>
    </format>
    <format dxfId="16210">
      <pivotArea dataOnly="0" labelOnly="1" outline="0" fieldPosition="0">
        <references count="1">
          <reference field="12" count="3">
            <x v="0"/>
            <x v="1"/>
            <x v="2"/>
          </reference>
        </references>
      </pivotArea>
    </format>
    <format dxfId="16209">
      <pivotArea dataOnly="0" labelOnly="1" grandCol="1" outline="0" fieldPosition="0"/>
    </format>
    <format dxfId="16208">
      <pivotArea grandRow="1" outline="0" collapsedLevelsAreSubtotals="1" fieldPosition="0"/>
    </format>
    <format dxfId="16207">
      <pivotArea dataOnly="0" labelOnly="1" grandRow="1" outline="0" fieldPosition="0"/>
    </format>
    <format dxfId="16206">
      <pivotArea outline="0" collapsedLevelsAreSubtotals="1" fieldPosition="0"/>
    </format>
    <format dxfId="16205">
      <pivotArea dataOnly="0" labelOnly="1" grandRow="1" outline="0" fieldPosition="0"/>
    </format>
    <format dxfId="16204">
      <pivotArea dataOnly="0" labelOnly="1" outline="0" fieldPosition="0">
        <references count="1">
          <reference field="12" count="3">
            <x v="0"/>
            <x v="1"/>
            <x v="3"/>
          </reference>
        </references>
      </pivotArea>
    </format>
    <format dxfId="16203">
      <pivotArea dataOnly="0" labelOnly="1" grandCol="1" outline="0" fieldPosition="0"/>
    </format>
    <format dxfId="16202">
      <pivotArea outline="0" collapsedLevelsAreSubtotals="1" fieldPosition="0"/>
    </format>
    <format dxfId="16201">
      <pivotArea dataOnly="0" labelOnly="1" grandRow="1" outline="0" fieldPosition="0"/>
    </format>
    <format dxfId="16200">
      <pivotArea dataOnly="0" labelOnly="1" outline="0" fieldPosition="0">
        <references count="1">
          <reference field="12" count="3">
            <x v="0"/>
            <x v="1"/>
            <x v="3"/>
          </reference>
        </references>
      </pivotArea>
    </format>
    <format dxfId="16199">
      <pivotArea dataOnly="0" labelOnly="1" grandCol="1" outline="0" fieldPosition="0"/>
    </format>
    <format dxfId="16198">
      <pivotArea dataOnly="0" labelOnly="1" outline="0" fieldPosition="0">
        <references count="1">
          <reference field="12" count="3">
            <x v="0"/>
            <x v="1"/>
            <x v="3"/>
          </reference>
        </references>
      </pivotArea>
    </format>
    <format dxfId="16197">
      <pivotArea dataOnly="0" labelOnly="1" grandCol="1" outline="0" fieldPosition="0"/>
    </format>
    <format dxfId="16196">
      <pivotArea grandRow="1" outline="0" collapsedLevelsAreSubtotals="1" fieldPosition="0"/>
    </format>
    <format dxfId="16195">
      <pivotArea dataOnly="0" labelOnly="1" grandRow="1" outline="0" fieldPosition="0"/>
    </format>
    <format dxfId="16194">
      <pivotArea grandCol="1" outline="0" collapsedLevelsAreSubtotals="1" fieldPosition="0"/>
    </format>
    <format dxfId="16193">
      <pivotArea dataOnly="0" labelOnly="1" grandCol="1" outline="0" fieldPosition="0"/>
    </format>
    <format dxfId="16192">
      <pivotArea outline="0" collapsedLevelsAreSubtotals="1" fieldPosition="0"/>
    </format>
    <format dxfId="16191">
      <pivotArea dataOnly="0" labelOnly="1" grandRow="1" outline="0" fieldPosition="0"/>
    </format>
    <format dxfId="16190">
      <pivotArea dataOnly="0" labelOnly="1" outline="0" fieldPosition="0">
        <references count="1">
          <reference field="12" count="3">
            <x v="0"/>
            <x v="2"/>
            <x v="4"/>
          </reference>
        </references>
      </pivotArea>
    </format>
    <format dxfId="16189">
      <pivotArea dataOnly="0" labelOnly="1" grandCol="1" outline="0" fieldPosition="0"/>
    </format>
    <format dxfId="16188">
      <pivotArea outline="0" collapsedLevelsAreSubtotals="1" fieldPosition="0"/>
    </format>
    <format dxfId="16187">
      <pivotArea dataOnly="0" labelOnly="1" grandRow="1" outline="0" fieldPosition="0"/>
    </format>
    <format dxfId="16186">
      <pivotArea dataOnly="0" labelOnly="1" outline="0" fieldPosition="0">
        <references count="1">
          <reference field="12" count="3">
            <x v="0"/>
            <x v="2"/>
            <x v="4"/>
          </reference>
        </references>
      </pivotArea>
    </format>
    <format dxfId="16185">
      <pivotArea dataOnly="0" labelOnly="1" grandCol="1" outline="0" fieldPosition="0"/>
    </format>
    <format dxfId="16184">
      <pivotArea outline="0" collapsedLevelsAreSubtotals="1" fieldPosition="0"/>
    </format>
    <format dxfId="16183">
      <pivotArea dataOnly="0" labelOnly="1" grandRow="1" outline="0" fieldPosition="0"/>
    </format>
    <format dxfId="16182">
      <pivotArea dataOnly="0" labelOnly="1" outline="0" fieldPosition="0">
        <references count="1">
          <reference field="12" count="4">
            <x v="0"/>
            <x v="1"/>
            <x v="3"/>
            <x v="5"/>
          </reference>
        </references>
      </pivotArea>
    </format>
    <format dxfId="16181">
      <pivotArea dataOnly="0" labelOnly="1" grandCol="1" outline="0" fieldPosition="0"/>
    </format>
    <format dxfId="16180">
      <pivotArea outline="0" collapsedLevelsAreSubtotals="1" fieldPosition="0"/>
    </format>
    <format dxfId="16179">
      <pivotArea dataOnly="0" labelOnly="1" grandRow="1" outline="0" fieldPosition="0"/>
    </format>
    <format dxfId="16178">
      <pivotArea dataOnly="0" labelOnly="1" outline="0" fieldPosition="0">
        <references count="1">
          <reference field="12" count="4">
            <x v="0"/>
            <x v="1"/>
            <x v="3"/>
            <x v="5"/>
          </reference>
        </references>
      </pivotArea>
    </format>
    <format dxfId="16177">
      <pivotArea dataOnly="0" labelOnly="1" grandCol="1" outline="0" fieldPosition="0"/>
    </format>
    <format dxfId="16176">
      <pivotArea outline="0" collapsedLevelsAreSubtotals="1" fieldPosition="0"/>
    </format>
    <format dxfId="16175">
      <pivotArea dataOnly="0" labelOnly="1" grandRow="1" outline="0" fieldPosition="0"/>
    </format>
    <format dxfId="16174">
      <pivotArea dataOnly="0" labelOnly="1" outline="0" fieldPosition="0">
        <references count="1">
          <reference field="12" count="3">
            <x v="0"/>
            <x v="1"/>
            <x v="4"/>
          </reference>
        </references>
      </pivotArea>
    </format>
    <format dxfId="16173">
      <pivotArea dataOnly="0" labelOnly="1" grandCol="1" outline="0" fieldPosition="0"/>
    </format>
    <format dxfId="16172">
      <pivotArea outline="0" collapsedLevelsAreSubtotals="1" fieldPosition="0"/>
    </format>
    <format dxfId="16171">
      <pivotArea dataOnly="0" labelOnly="1" grandRow="1" outline="0" fieldPosition="0"/>
    </format>
    <format dxfId="16170">
      <pivotArea dataOnly="0" labelOnly="1" outline="0" fieldPosition="0">
        <references count="1">
          <reference field="12" count="3">
            <x v="0"/>
            <x v="1"/>
            <x v="4"/>
          </reference>
        </references>
      </pivotArea>
    </format>
    <format dxfId="16169">
      <pivotArea dataOnly="0" labelOnly="1" grandCol="1" outline="0" fieldPosition="0"/>
    </format>
    <format dxfId="16168">
      <pivotArea grandRow="1" outline="0" collapsedLevelsAreSubtotals="1" fieldPosition="0"/>
    </format>
    <format dxfId="16167">
      <pivotArea dataOnly="0" labelOnly="1" grandRow="1" outline="0" fieldPosition="0"/>
    </format>
    <format dxfId="16166">
      <pivotArea dataOnly="0" labelOnly="1" outline="0" fieldPosition="0">
        <references count="1">
          <reference field="12" count="3">
            <x v="0"/>
            <x v="1"/>
            <x v="4"/>
          </reference>
        </references>
      </pivotArea>
    </format>
    <format dxfId="16165">
      <pivotArea dataOnly="0" labelOnly="1" grandCol="1" outline="0" fieldPosition="0"/>
    </format>
    <format dxfId="16164">
      <pivotArea grandCol="1" outline="0" collapsedLevelsAreSubtotals="1" fieldPosition="0"/>
    </format>
    <format dxfId="16163">
      <pivotArea dataOnly="0" labelOnly="1" grandCol="1" outline="0" fieldPosition="0"/>
    </format>
    <format dxfId="16162">
      <pivotArea outline="0" collapsedLevelsAreSubtotals="1" fieldPosition="0"/>
    </format>
    <format dxfId="16161">
      <pivotArea dataOnly="0" labelOnly="1" grandRow="1" outline="0" fieldPosition="0"/>
    </format>
    <format dxfId="16160">
      <pivotArea dataOnly="0" labelOnly="1" outline="0" fieldPosition="0">
        <references count="1">
          <reference field="12" count="5">
            <x v="0"/>
            <x v="1"/>
            <x v="2"/>
            <x v="3"/>
            <x v="5"/>
          </reference>
        </references>
      </pivotArea>
    </format>
    <format dxfId="16159">
      <pivotArea dataOnly="0" labelOnly="1" grandCol="1" outline="0" fieldPosition="0"/>
    </format>
    <format dxfId="16158">
      <pivotArea outline="0" collapsedLevelsAreSubtotals="1" fieldPosition="0"/>
    </format>
    <format dxfId="16157">
      <pivotArea dataOnly="0" labelOnly="1" grandRow="1" outline="0" fieldPosition="0"/>
    </format>
    <format dxfId="16156">
      <pivotArea dataOnly="0" labelOnly="1" outline="0" fieldPosition="0">
        <references count="1">
          <reference field="12" count="5">
            <x v="0"/>
            <x v="1"/>
            <x v="2"/>
            <x v="3"/>
            <x v="5"/>
          </reference>
        </references>
      </pivotArea>
    </format>
    <format dxfId="16155">
      <pivotArea dataOnly="0" labelOnly="1" grandCol="1" outline="0" fieldPosition="0"/>
    </format>
    <format dxfId="16154">
      <pivotArea outline="0" collapsedLevelsAreSubtotals="1" fieldPosition="0"/>
    </format>
    <format dxfId="16153">
      <pivotArea dataOnly="0" labelOnly="1" grandRow="1" outline="0" fieldPosition="0"/>
    </format>
    <format dxfId="16152">
      <pivotArea dataOnly="0" labelOnly="1" outline="0" fieldPosition="0">
        <references count="1">
          <reference field="12" count="3">
            <x v="0"/>
            <x v="1"/>
            <x v="2"/>
          </reference>
        </references>
      </pivotArea>
    </format>
    <format dxfId="16151">
      <pivotArea dataOnly="0" labelOnly="1" grandCol="1" outline="0" fieldPosition="0"/>
    </format>
    <format dxfId="16150">
      <pivotArea outline="0" collapsedLevelsAreSubtotals="1" fieldPosition="0"/>
    </format>
    <format dxfId="16149">
      <pivotArea dataOnly="0" labelOnly="1" grandRow="1" outline="0" fieldPosition="0"/>
    </format>
    <format dxfId="16148">
      <pivotArea dataOnly="0" labelOnly="1" outline="0" fieldPosition="0">
        <references count="1">
          <reference field="12" count="3">
            <x v="0"/>
            <x v="1"/>
            <x v="2"/>
          </reference>
        </references>
      </pivotArea>
    </format>
    <format dxfId="16147">
      <pivotArea dataOnly="0" labelOnly="1" grandCol="1" outline="0" fieldPosition="0"/>
    </format>
    <format dxfId="16146">
      <pivotArea dataOnly="0" labelOnly="1" outline="0" fieldPosition="0">
        <references count="1">
          <reference field="12" count="3">
            <x v="0"/>
            <x v="1"/>
            <x v="2"/>
          </reference>
        </references>
      </pivotArea>
    </format>
    <format dxfId="16145">
      <pivotArea dataOnly="0" labelOnly="1" grandCol="1" outline="0" fieldPosition="0"/>
    </format>
    <format dxfId="16144">
      <pivotArea grandRow="1" outline="0" collapsedLevelsAreSubtotals="1" fieldPosition="0"/>
    </format>
    <format dxfId="16143">
      <pivotArea dataOnly="0" labelOnly="1" grandRow="1" outline="0" fieldPosition="0"/>
    </format>
    <format dxfId="16142">
      <pivotArea outline="0" collapsedLevelsAreSubtotals="1" fieldPosition="0"/>
    </format>
    <format dxfId="16141">
      <pivotArea dataOnly="0" labelOnly="1" grandRow="1" outline="0" fieldPosition="0"/>
    </format>
    <format dxfId="16140">
      <pivotArea dataOnly="0" labelOnly="1" outline="0" fieldPosition="0">
        <references count="1">
          <reference field="12" count="3">
            <x v="0"/>
            <x v="1"/>
            <x v="3"/>
          </reference>
        </references>
      </pivotArea>
    </format>
    <format dxfId="16139">
      <pivotArea dataOnly="0" labelOnly="1" grandCol="1" outline="0" fieldPosition="0"/>
    </format>
    <format dxfId="16138">
      <pivotArea outline="0" collapsedLevelsAreSubtotals="1" fieldPosition="0"/>
    </format>
    <format dxfId="16137">
      <pivotArea dataOnly="0" labelOnly="1" grandRow="1" outline="0" fieldPosition="0"/>
    </format>
    <format dxfId="16136">
      <pivotArea dataOnly="0" labelOnly="1" outline="0" fieldPosition="0">
        <references count="1">
          <reference field="12" count="3">
            <x v="0"/>
            <x v="1"/>
            <x v="3"/>
          </reference>
        </references>
      </pivotArea>
    </format>
    <format dxfId="16135">
      <pivotArea dataOnly="0" labelOnly="1" grandCol="1" outline="0" fieldPosition="0"/>
    </format>
    <format dxfId="16134">
      <pivotArea dataOnly="0" labelOnly="1" outline="0" fieldPosition="0">
        <references count="1">
          <reference field="12" count="3">
            <x v="0"/>
            <x v="1"/>
            <x v="3"/>
          </reference>
        </references>
      </pivotArea>
    </format>
    <format dxfId="16133">
      <pivotArea dataOnly="0" labelOnly="1" grandCol="1" outline="0" fieldPosition="0"/>
    </format>
    <format dxfId="16132">
      <pivotArea grandRow="1" outline="0" collapsedLevelsAreSubtotals="1" fieldPosition="0"/>
    </format>
    <format dxfId="16131">
      <pivotArea dataOnly="0" labelOnly="1" grandRow="1" outline="0" fieldPosition="0"/>
    </format>
    <format dxfId="16130">
      <pivotArea outline="0" collapsedLevelsAreSubtotals="1" fieldPosition="0"/>
    </format>
    <format dxfId="16129">
      <pivotArea dataOnly="0" labelOnly="1" grandRow="1" outline="0" fieldPosition="0"/>
    </format>
    <format dxfId="16128">
      <pivotArea dataOnly="0" labelOnly="1" outline="0" fieldPosition="0">
        <references count="1">
          <reference field="12" count="3">
            <x v="0"/>
            <x v="2"/>
            <x v="5"/>
          </reference>
        </references>
      </pivotArea>
    </format>
    <format dxfId="16127">
      <pivotArea dataOnly="0" labelOnly="1" grandCol="1" outline="0" fieldPosition="0"/>
    </format>
    <format dxfId="16126">
      <pivotArea outline="0" collapsedLevelsAreSubtotals="1" fieldPosition="0"/>
    </format>
    <format dxfId="16125">
      <pivotArea dataOnly="0" labelOnly="1" grandRow="1" outline="0" fieldPosition="0"/>
    </format>
    <format dxfId="16124">
      <pivotArea dataOnly="0" labelOnly="1" outline="0" fieldPosition="0">
        <references count="1">
          <reference field="12" count="3">
            <x v="0"/>
            <x v="2"/>
            <x v="5"/>
          </reference>
        </references>
      </pivotArea>
    </format>
    <format dxfId="16123">
      <pivotArea dataOnly="0" labelOnly="1" grandCol="1" outline="0" fieldPosition="0"/>
    </format>
    <format dxfId="16122">
      <pivotArea dataOnly="0" labelOnly="1" outline="0" fieldPosition="0">
        <references count="1">
          <reference field="12" count="3">
            <x v="0"/>
            <x v="1"/>
            <x v="2"/>
          </reference>
        </references>
      </pivotArea>
    </format>
    <format dxfId="16121">
      <pivotArea dataOnly="0" labelOnly="1" grandCol="1" outline="0" fieldPosition="0"/>
    </format>
    <format dxfId="16120">
      <pivotArea dataOnly="0" labelOnly="1" outline="0" fieldPosition="0">
        <references count="1">
          <reference field="12" count="3">
            <x v="0"/>
            <x v="1"/>
            <x v="2"/>
          </reference>
        </references>
      </pivotArea>
    </format>
    <format dxfId="16119">
      <pivotArea dataOnly="0" labelOnly="1" grandCol="1" outline="0" fieldPosition="0"/>
    </format>
    <format dxfId="16118">
      <pivotArea dataOnly="0" labelOnly="1" outline="0" fieldPosition="0">
        <references count="1">
          <reference field="12" count="3">
            <x v="0"/>
            <x v="1"/>
            <x v="2"/>
          </reference>
        </references>
      </pivotArea>
    </format>
    <format dxfId="16117">
      <pivotArea dataOnly="0" labelOnly="1" grandCol="1" outline="0" fieldPosition="0"/>
    </format>
    <format dxfId="16116">
      <pivotArea outline="0" collapsedLevelsAreSubtotals="1" fieldPosition="0"/>
    </format>
    <format dxfId="16115">
      <pivotArea dataOnly="0" labelOnly="1" grandRow="1" outline="0" fieldPosition="0"/>
    </format>
    <format dxfId="16114">
      <pivotArea dataOnly="0" labelOnly="1" outline="0" fieldPosition="0">
        <references count="1">
          <reference field="12" count="3">
            <x v="0"/>
            <x v="1"/>
            <x v="2"/>
          </reference>
        </references>
      </pivotArea>
    </format>
    <format dxfId="16113">
      <pivotArea dataOnly="0" labelOnly="1" grandCol="1" outline="0" fieldPosition="0"/>
    </format>
    <format dxfId="16112">
      <pivotArea outline="0" collapsedLevelsAreSubtotals="1" fieldPosition="0"/>
    </format>
    <format dxfId="16111">
      <pivotArea dataOnly="0" labelOnly="1" grandRow="1" outline="0" fieldPosition="0"/>
    </format>
    <format dxfId="16110">
      <pivotArea dataOnly="0" labelOnly="1" outline="0" fieldPosition="0">
        <references count="1">
          <reference field="12" count="3">
            <x v="0"/>
            <x v="1"/>
            <x v="2"/>
          </reference>
        </references>
      </pivotArea>
    </format>
    <format dxfId="16109">
      <pivotArea dataOnly="0" labelOnly="1" grandCol="1" outline="0" fieldPosition="0"/>
    </format>
    <format dxfId="16108">
      <pivotArea dataOnly="0" labelOnly="1" outline="0" fieldPosition="0">
        <references count="1">
          <reference field="12" count="3">
            <x v="0"/>
            <x v="1"/>
            <x v="2"/>
          </reference>
        </references>
      </pivotArea>
    </format>
    <format dxfId="16107">
      <pivotArea dataOnly="0" labelOnly="1" grandCol="1" outline="0" fieldPosition="0"/>
    </format>
    <format dxfId="16106">
      <pivotArea grandRow="1" outline="0" collapsedLevelsAreSubtotals="1" fieldPosition="0"/>
    </format>
    <format dxfId="16105">
      <pivotArea dataOnly="0" labelOnly="1" grandRow="1" outline="0" fieldPosition="0"/>
    </format>
    <format dxfId="16104">
      <pivotArea outline="0" collapsedLevelsAreSubtotals="1" fieldPosition="0"/>
    </format>
    <format dxfId="16103">
      <pivotArea dataOnly="0" labelOnly="1" grandRow="1" outline="0" fieldPosition="0"/>
    </format>
    <format dxfId="16102">
      <pivotArea dataOnly="0" labelOnly="1" outline="0" fieldPosition="0">
        <references count="1">
          <reference field="12" count="3">
            <x v="0"/>
            <x v="1"/>
            <x v="3"/>
          </reference>
        </references>
      </pivotArea>
    </format>
    <format dxfId="16101">
      <pivotArea dataOnly="0" labelOnly="1" grandCol="1" outline="0" fieldPosition="0"/>
    </format>
    <format dxfId="16100">
      <pivotArea outline="0" collapsedLevelsAreSubtotals="1" fieldPosition="0"/>
    </format>
    <format dxfId="16099">
      <pivotArea dataOnly="0" labelOnly="1" grandRow="1" outline="0" fieldPosition="0"/>
    </format>
    <format dxfId="16098">
      <pivotArea dataOnly="0" labelOnly="1" outline="0" fieldPosition="0">
        <references count="1">
          <reference field="12" count="3">
            <x v="0"/>
            <x v="1"/>
            <x v="3"/>
          </reference>
        </references>
      </pivotArea>
    </format>
    <format dxfId="16097">
      <pivotArea dataOnly="0" labelOnly="1" grandCol="1" outline="0" fieldPosition="0"/>
    </format>
    <format dxfId="16096">
      <pivotArea dataOnly="0" labelOnly="1" outline="0" fieldPosition="0">
        <references count="1">
          <reference field="12" count="3">
            <x v="0"/>
            <x v="1"/>
            <x v="3"/>
          </reference>
        </references>
      </pivotArea>
    </format>
    <format dxfId="16095">
      <pivotArea dataOnly="0" labelOnly="1" grandCol="1" outline="0" fieldPosition="0"/>
    </format>
    <format dxfId="16094">
      <pivotArea grandRow="1" outline="0" collapsedLevelsAreSubtotals="1" fieldPosition="0"/>
    </format>
    <format dxfId="16093">
      <pivotArea dataOnly="0" labelOnly="1" grandRow="1" outline="0" fieldPosition="0"/>
    </format>
    <format dxfId="16092">
      <pivotArea type="all" dataOnly="0" outline="0" fieldPosition="0"/>
    </format>
    <format dxfId="16091">
      <pivotArea outline="0" collapsedLevelsAreSubtotals="1" fieldPosition="0"/>
    </format>
    <format dxfId="16090">
      <pivotArea type="origin" dataOnly="0" labelOnly="1" outline="0" fieldPosition="0"/>
    </format>
    <format dxfId="16089">
      <pivotArea field="12" type="button" dataOnly="0" labelOnly="1" outline="0" axis="axisCol" fieldPosition="0"/>
    </format>
    <format dxfId="16088">
      <pivotArea type="topRight" dataOnly="0" labelOnly="1" outline="0" fieldPosition="0"/>
    </format>
    <format dxfId="16087">
      <pivotArea dataOnly="0" labelOnly="1" grandRow="1" outline="0" fieldPosition="0"/>
    </format>
    <format dxfId="16086">
      <pivotArea dataOnly="0" labelOnly="1" outline="0" fieldPosition="0">
        <references count="1">
          <reference field="12" count="3">
            <x v="0"/>
            <x v="3"/>
            <x v="5"/>
          </reference>
        </references>
      </pivotArea>
    </format>
    <format dxfId="16085">
      <pivotArea dataOnly="0" labelOnly="1" grandCol="1" outline="0" fieldPosition="0"/>
    </format>
    <format dxfId="16084">
      <pivotArea type="all" dataOnly="0" outline="0" fieldPosition="0"/>
    </format>
    <format dxfId="16083">
      <pivotArea outline="0" collapsedLevelsAreSubtotals="1" fieldPosition="0"/>
    </format>
    <format dxfId="16082">
      <pivotArea type="origin" dataOnly="0" labelOnly="1" outline="0" fieldPosition="0"/>
    </format>
    <format dxfId="16081">
      <pivotArea field="12" type="button" dataOnly="0" labelOnly="1" outline="0" axis="axisCol" fieldPosition="0"/>
    </format>
    <format dxfId="16080">
      <pivotArea type="topRight" dataOnly="0" labelOnly="1" outline="0" fieldPosition="0"/>
    </format>
    <format dxfId="16079">
      <pivotArea dataOnly="0" labelOnly="1" grandRow="1" outline="0" fieldPosition="0"/>
    </format>
    <format dxfId="16078">
      <pivotArea dataOnly="0" labelOnly="1" outline="0" fieldPosition="0">
        <references count="1">
          <reference field="12" count="3">
            <x v="0"/>
            <x v="3"/>
            <x v="5"/>
          </reference>
        </references>
      </pivotArea>
    </format>
    <format dxfId="16077">
      <pivotArea dataOnly="0" labelOnly="1" grandCol="1" outline="0" fieldPosition="0"/>
    </format>
    <format dxfId="16076">
      <pivotArea outline="0" collapsedLevelsAreSubtotals="1" fieldPosition="0"/>
    </format>
    <format dxfId="16075">
      <pivotArea dataOnly="0" labelOnly="1" grandRow="1" outline="0" fieldPosition="0"/>
    </format>
    <format dxfId="16074">
      <pivotArea dataOnly="0" labelOnly="1" outline="0" fieldPosition="0">
        <references count="1">
          <reference field="12" count="3">
            <x v="0"/>
            <x v="3"/>
            <x v="5"/>
          </reference>
        </references>
      </pivotArea>
    </format>
    <format dxfId="16073">
      <pivotArea dataOnly="0" labelOnly="1" grandCol="1" outline="0" fieldPosition="0"/>
    </format>
    <format dxfId="16072">
      <pivotArea outline="0" collapsedLevelsAreSubtotals="1" fieldPosition="0"/>
    </format>
    <format dxfId="16071">
      <pivotArea dataOnly="0" labelOnly="1" grandRow="1" outline="0" fieldPosition="0"/>
    </format>
    <format dxfId="16070">
      <pivotArea dataOnly="0" labelOnly="1" outline="0" fieldPosition="0">
        <references count="1">
          <reference field="12" count="3">
            <x v="0"/>
            <x v="3"/>
            <x v="5"/>
          </reference>
        </references>
      </pivotArea>
    </format>
    <format dxfId="16069">
      <pivotArea dataOnly="0" labelOnly="1" grandCol="1" outline="0" fieldPosition="0"/>
    </format>
    <format dxfId="16068">
      <pivotArea outline="0" collapsedLevelsAreSubtotals="1" fieldPosition="0"/>
    </format>
    <format dxfId="16067">
      <pivotArea dataOnly="0" labelOnly="1" grandRow="1" outline="0" fieldPosition="0"/>
    </format>
    <format dxfId="16066">
      <pivotArea dataOnly="0" labelOnly="1" outline="0" fieldPosition="0">
        <references count="1">
          <reference field="12" count="4">
            <x v="0"/>
            <x v="1"/>
            <x v="3"/>
            <x v="5"/>
          </reference>
        </references>
      </pivotArea>
    </format>
    <format dxfId="16065">
      <pivotArea dataOnly="0" labelOnly="1" grandCol="1" outline="0" fieldPosition="0"/>
    </format>
    <format dxfId="16064">
      <pivotArea outline="0" collapsedLevelsAreSubtotals="1" fieldPosition="0"/>
    </format>
    <format dxfId="16063">
      <pivotArea dataOnly="0" labelOnly="1" grandRow="1" outline="0" fieldPosition="0"/>
    </format>
    <format dxfId="16062">
      <pivotArea dataOnly="0" labelOnly="1" outline="0" fieldPosition="0">
        <references count="1">
          <reference field="12" count="4">
            <x v="0"/>
            <x v="1"/>
            <x v="3"/>
            <x v="5"/>
          </reference>
        </references>
      </pivotArea>
    </format>
    <format dxfId="16061">
      <pivotArea dataOnly="0" labelOnly="1" grandCol="1" outline="0" fieldPosition="0"/>
    </format>
    <format dxfId="16060">
      <pivotArea outline="0" collapsedLevelsAreSubtotals="1" fieldPosition="0"/>
    </format>
    <format dxfId="16059">
      <pivotArea dataOnly="0" labelOnly="1" grandRow="1" outline="0" fieldPosition="0"/>
    </format>
    <format dxfId="16058">
      <pivotArea dataOnly="0" labelOnly="1" outline="0" fieldPosition="0">
        <references count="1">
          <reference field="12" count="4">
            <x v="0"/>
            <x v="1"/>
            <x v="3"/>
            <x v="5"/>
          </reference>
        </references>
      </pivotArea>
    </format>
    <format dxfId="16057">
      <pivotArea dataOnly="0" labelOnly="1" grandCol="1" outline="0" fieldPosition="0"/>
    </format>
    <format dxfId="16056">
      <pivotArea dataOnly="0" labelOnly="1" outline="0" fieldPosition="0">
        <references count="1">
          <reference field="12" count="4">
            <x v="0"/>
            <x v="1"/>
            <x v="3"/>
            <x v="5"/>
          </reference>
        </references>
      </pivotArea>
    </format>
    <format dxfId="16055">
      <pivotArea dataOnly="0" labelOnly="1" grandCol="1" outline="0" fieldPosition="0"/>
    </format>
    <format dxfId="16054">
      <pivotArea grandRow="1" outline="0" collapsedLevelsAreSubtotals="1" fieldPosition="0"/>
    </format>
    <format dxfId="16053">
      <pivotArea dataOnly="0" labelOnly="1" grandRow="1" outline="0" fieldPosition="0"/>
    </format>
    <format dxfId="16052">
      <pivotArea outline="0" collapsedLevelsAreSubtotals="1" fieldPosition="0"/>
    </format>
    <format dxfId="16051">
      <pivotArea dataOnly="0" labelOnly="1" grandRow="1" outline="0" fieldPosition="0"/>
    </format>
    <format dxfId="16050">
      <pivotArea dataOnly="0" labelOnly="1" outline="0" fieldPosition="0">
        <references count="1">
          <reference field="12" count="4">
            <x v="1"/>
            <x v="2"/>
            <x v="3"/>
            <x v="4"/>
          </reference>
        </references>
      </pivotArea>
    </format>
    <format dxfId="16049">
      <pivotArea dataOnly="0" labelOnly="1" grandCol="1" outline="0" fieldPosition="0"/>
    </format>
    <format dxfId="16048">
      <pivotArea outline="0" collapsedLevelsAreSubtotals="1" fieldPosition="0"/>
    </format>
    <format dxfId="16047">
      <pivotArea dataOnly="0" labelOnly="1" grandRow="1" outline="0" fieldPosition="0"/>
    </format>
    <format dxfId="16046">
      <pivotArea dataOnly="0" labelOnly="1" outline="0" fieldPosition="0">
        <references count="1">
          <reference field="12" count="4">
            <x v="1"/>
            <x v="2"/>
            <x v="3"/>
            <x v="4"/>
          </reference>
        </references>
      </pivotArea>
    </format>
    <format dxfId="16045">
      <pivotArea dataOnly="0" labelOnly="1" grandCol="1" outline="0" fieldPosition="0"/>
    </format>
    <format dxfId="16044">
      <pivotArea dataOnly="0" labelOnly="1" outline="0" fieldPosition="0">
        <references count="1">
          <reference field="12" count="4">
            <x v="1"/>
            <x v="2"/>
            <x v="3"/>
            <x v="4"/>
          </reference>
        </references>
      </pivotArea>
    </format>
    <format dxfId="16043">
      <pivotArea dataOnly="0" labelOnly="1" grandCol="1" outline="0" fieldPosition="0"/>
    </format>
    <format dxfId="16042">
      <pivotArea grandRow="1" outline="0" collapsedLevelsAreSubtotals="1" fieldPosition="0"/>
    </format>
    <format dxfId="16041">
      <pivotArea dataOnly="0" labelOnly="1" grandRow="1" outline="0" fieldPosition="0"/>
    </format>
    <format dxfId="16040">
      <pivotArea outline="0" collapsedLevelsAreSubtotals="1" fieldPosition="0"/>
    </format>
    <format dxfId="16039">
      <pivotArea dataOnly="0" labelOnly="1" grandRow="1" outline="0" fieldPosition="0"/>
    </format>
    <format dxfId="16038">
      <pivotArea dataOnly="0" labelOnly="1" outline="0" fieldPosition="0">
        <references count="1">
          <reference field="12" count="4">
            <x v="0"/>
            <x v="1"/>
            <x v="2"/>
            <x v="4"/>
          </reference>
        </references>
      </pivotArea>
    </format>
    <format dxfId="16037">
      <pivotArea dataOnly="0" labelOnly="1" grandCol="1" outline="0" fieldPosition="0"/>
    </format>
    <format dxfId="16036">
      <pivotArea outline="0" collapsedLevelsAreSubtotals="1" fieldPosition="0"/>
    </format>
    <format dxfId="16035">
      <pivotArea dataOnly="0" labelOnly="1" grandRow="1" outline="0" fieldPosition="0"/>
    </format>
    <format dxfId="16034">
      <pivotArea dataOnly="0" labelOnly="1" outline="0" fieldPosition="0">
        <references count="1">
          <reference field="12" count="4">
            <x v="0"/>
            <x v="1"/>
            <x v="2"/>
            <x v="4"/>
          </reference>
        </references>
      </pivotArea>
    </format>
    <format dxfId="16033">
      <pivotArea dataOnly="0" labelOnly="1" grandCol="1" outline="0" fieldPosition="0"/>
    </format>
    <format dxfId="16032">
      <pivotArea dataOnly="0" labelOnly="1" outline="0" fieldPosition="0">
        <references count="1">
          <reference field="12" count="4">
            <x v="0"/>
            <x v="1"/>
            <x v="2"/>
            <x v="4"/>
          </reference>
        </references>
      </pivotArea>
    </format>
    <format dxfId="16031">
      <pivotArea dataOnly="0" labelOnly="1" grandCol="1" outline="0" fieldPosition="0"/>
    </format>
    <format dxfId="16030">
      <pivotArea grandRow="1" outline="0" collapsedLevelsAreSubtotals="1" fieldPosition="0"/>
    </format>
    <format dxfId="16029">
      <pivotArea dataOnly="0" labelOnly="1" grandRow="1" outline="0" fieldPosition="0"/>
    </format>
    <format dxfId="16028">
      <pivotArea outline="0" collapsedLevelsAreSubtotals="1" fieldPosition="0"/>
    </format>
    <format dxfId="16027">
      <pivotArea dataOnly="0" labelOnly="1" grandRow="1" outline="0" fieldPosition="0"/>
    </format>
    <format dxfId="16026">
      <pivotArea dataOnly="0" labelOnly="1" outline="0" fieldPosition="0">
        <references count="1">
          <reference field="12" count="3">
            <x v="0"/>
            <x v="1"/>
            <x v="2"/>
          </reference>
        </references>
      </pivotArea>
    </format>
    <format dxfId="16025">
      <pivotArea dataOnly="0" labelOnly="1" grandCol="1" outline="0" fieldPosition="0"/>
    </format>
    <format dxfId="16024">
      <pivotArea outline="0" collapsedLevelsAreSubtotals="1" fieldPosition="0"/>
    </format>
    <format dxfId="16023">
      <pivotArea dataOnly="0" labelOnly="1" grandRow="1" outline="0" fieldPosition="0"/>
    </format>
    <format dxfId="16022">
      <pivotArea dataOnly="0" labelOnly="1" outline="0" fieldPosition="0">
        <references count="1">
          <reference field="12" count="3">
            <x v="0"/>
            <x v="1"/>
            <x v="2"/>
          </reference>
        </references>
      </pivotArea>
    </format>
    <format dxfId="16021">
      <pivotArea dataOnly="0" labelOnly="1" grandCol="1" outline="0" fieldPosition="0"/>
    </format>
    <format dxfId="16020">
      <pivotArea outline="0" collapsedLevelsAreSubtotals="1" fieldPosition="0"/>
    </format>
    <format dxfId="16019">
      <pivotArea dataOnly="0" labelOnly="1" grandRow="1" outline="0" fieldPosition="0"/>
    </format>
    <format dxfId="16018">
      <pivotArea dataOnly="0" labelOnly="1" outline="0" fieldPosition="0">
        <references count="1">
          <reference field="12" count="2">
            <x v="0"/>
            <x v="1"/>
          </reference>
        </references>
      </pivotArea>
    </format>
    <format dxfId="16017">
      <pivotArea dataOnly="0" labelOnly="1" grandCol="1" outline="0" fieldPosition="0"/>
    </format>
    <format dxfId="16016">
      <pivotArea dataOnly="0" labelOnly="1" outline="0" fieldPosition="0">
        <references count="1">
          <reference field="12" count="2">
            <x v="0"/>
            <x v="1"/>
          </reference>
        </references>
      </pivotArea>
    </format>
    <format dxfId="16015">
      <pivotArea dataOnly="0" labelOnly="1" grandCol="1" outline="0" fieldPosition="0"/>
    </format>
    <format dxfId="16014">
      <pivotArea grandRow="1" outline="0" collapsedLevelsAreSubtotals="1" fieldPosition="0"/>
    </format>
    <format dxfId="16013">
      <pivotArea dataOnly="0" labelOnly="1" grandRow="1" outline="0" fieldPosition="0"/>
    </format>
    <format dxfId="16012">
      <pivotArea dataOnly="0" grandCol="1" outline="0" axis="axisCol" fieldPosition="0"/>
    </format>
    <format dxfId="16011">
      <pivotArea outline="0" collapsedLevelsAreSubtotals="1" fieldPosition="0"/>
    </format>
    <format dxfId="16010">
      <pivotArea dataOnly="0" labelOnly="1" grandRow="1" outline="0" fieldPosition="0"/>
    </format>
    <format dxfId="16009">
      <pivotArea dataOnly="0" labelOnly="1" outline="0" fieldPosition="0">
        <references count="1">
          <reference field="12" count="3">
            <x v="0"/>
            <x v="1"/>
            <x v="3"/>
          </reference>
        </references>
      </pivotArea>
    </format>
    <format dxfId="16008">
      <pivotArea dataOnly="0" labelOnly="1" grandCol="1" outline="0" fieldPosition="0"/>
    </format>
    <format dxfId="16007">
      <pivotArea dataOnly="0" labelOnly="1" outline="0" fieldPosition="0">
        <references count="1">
          <reference field="12" count="3">
            <x v="0"/>
            <x v="1"/>
            <x v="3"/>
          </reference>
        </references>
      </pivotArea>
    </format>
    <format dxfId="16006">
      <pivotArea dataOnly="0" labelOnly="1" grandCol="1" outline="0" fieldPosition="0"/>
    </format>
    <format dxfId="16005">
      <pivotArea grandRow="1" outline="0" collapsedLevelsAreSubtotals="1" fieldPosition="0"/>
    </format>
    <format dxfId="16004">
      <pivotArea dataOnly="0" labelOnly="1" grandRow="1" outline="0" fieldPosition="0"/>
    </format>
    <format dxfId="16003">
      <pivotArea outline="0" collapsedLevelsAreSubtotals="1" fieldPosition="0"/>
    </format>
    <format dxfId="16002">
      <pivotArea dataOnly="0" labelOnly="1" grandRow="1" outline="0" fieldPosition="0"/>
    </format>
    <format dxfId="16001">
      <pivotArea dataOnly="0" labelOnly="1" outline="0" fieldPosition="0">
        <references count="1">
          <reference field="12" count="3">
            <x v="0"/>
            <x v="1"/>
            <x v="3"/>
          </reference>
        </references>
      </pivotArea>
    </format>
    <format dxfId="16000">
      <pivotArea dataOnly="0" labelOnly="1" grandCol="1" outline="0" fieldPosition="0"/>
    </format>
    <format dxfId="15999">
      <pivotArea outline="0" collapsedLevelsAreSubtotals="1" fieldPosition="0"/>
    </format>
    <format dxfId="15998">
      <pivotArea dataOnly="0" labelOnly="1" grandRow="1" outline="0" fieldPosition="0"/>
    </format>
    <format dxfId="15997">
      <pivotArea dataOnly="0" labelOnly="1" outline="0" fieldPosition="0">
        <references count="1">
          <reference field="12" count="2">
            <x v="0"/>
            <x v="1"/>
          </reference>
        </references>
      </pivotArea>
    </format>
    <format dxfId="15996">
      <pivotArea dataOnly="0" labelOnly="1" grandCol="1" outline="0" fieldPosition="0"/>
    </format>
    <format dxfId="15995">
      <pivotArea dataOnly="0" labelOnly="1" outline="0" fieldPosition="0">
        <references count="1">
          <reference field="12" count="2">
            <x v="0"/>
            <x v="1"/>
          </reference>
        </references>
      </pivotArea>
    </format>
    <format dxfId="15994">
      <pivotArea dataOnly="0" labelOnly="1" grandCol="1" outline="0" fieldPosition="0"/>
    </format>
    <format dxfId="15993">
      <pivotArea dataOnly="0" labelOnly="1" outline="0" fieldPosition="0">
        <references count="1">
          <reference field="12" count="2">
            <x v="0"/>
            <x v="1"/>
          </reference>
        </references>
      </pivotArea>
    </format>
    <format dxfId="15992">
      <pivotArea dataOnly="0" labelOnly="1" grandCol="1" outline="0" fieldPosition="0"/>
    </format>
    <format dxfId="15991">
      <pivotArea grandRow="1" outline="0" collapsedLevelsAreSubtotals="1" fieldPosition="0"/>
    </format>
    <format dxfId="15990">
      <pivotArea dataOnly="0" labelOnly="1" grandRow="1" outline="0" fieldPosition="0"/>
    </format>
    <format dxfId="15989">
      <pivotArea outline="0" collapsedLevelsAreSubtotals="1" fieldPosition="0"/>
    </format>
    <format dxfId="15988">
      <pivotArea dataOnly="0" labelOnly="1" grandRow="1" outline="0" fieldPosition="0"/>
    </format>
    <format dxfId="15987">
      <pivotArea dataOnly="0" labelOnly="1" outline="0" fieldPosition="0">
        <references count="1">
          <reference field="12" count="2">
            <x v="0"/>
            <x v="1"/>
          </reference>
        </references>
      </pivotArea>
    </format>
    <format dxfId="15986">
      <pivotArea dataOnly="0" labelOnly="1" grandCol="1" outline="0" fieldPosition="0"/>
    </format>
    <format dxfId="15985">
      <pivotArea outline="0" collapsedLevelsAreSubtotals="1" fieldPosition="0"/>
    </format>
    <format dxfId="15984">
      <pivotArea dataOnly="0" labelOnly="1" grandRow="1" outline="0" fieldPosition="0"/>
    </format>
    <format dxfId="15983">
      <pivotArea dataOnly="0" labelOnly="1" outline="0" fieldPosition="0">
        <references count="1">
          <reference field="12" count="2">
            <x v="0"/>
            <x v="3"/>
          </reference>
        </references>
      </pivotArea>
    </format>
    <format dxfId="15982">
      <pivotArea dataOnly="0" labelOnly="1" grandCol="1" outline="0" fieldPosition="0"/>
    </format>
    <format dxfId="15981">
      <pivotArea outline="0" collapsedLevelsAreSubtotals="1" fieldPosition="0"/>
    </format>
    <format dxfId="15980">
      <pivotArea dataOnly="0" labelOnly="1" grandRow="1" outline="0" fieldPosition="0"/>
    </format>
    <format dxfId="15979">
      <pivotArea dataOnly="0" labelOnly="1" outline="0" fieldPosition="0">
        <references count="1">
          <reference field="12" count="2">
            <x v="0"/>
            <x v="3"/>
          </reference>
        </references>
      </pivotArea>
    </format>
    <format dxfId="15978">
      <pivotArea dataOnly="0" labelOnly="1" grandCol="1" outline="0" fieldPosition="0"/>
    </format>
    <format dxfId="15977">
      <pivotArea dataOnly="0" labelOnly="1" outline="0" fieldPosition="0">
        <references count="1">
          <reference field="12" count="2">
            <x v="0"/>
            <x v="3"/>
          </reference>
        </references>
      </pivotArea>
    </format>
    <format dxfId="15976">
      <pivotArea dataOnly="0" labelOnly="1" grandCol="1" outline="0" fieldPosition="0"/>
    </format>
    <format dxfId="15975">
      <pivotArea grandRow="1" outline="0" collapsedLevelsAreSubtotals="1" fieldPosition="0"/>
    </format>
    <format dxfId="15974">
      <pivotArea dataOnly="0" labelOnly="1" grandRow="1" outline="0" fieldPosition="0"/>
    </format>
    <format dxfId="15973">
      <pivotArea outline="0" collapsedLevelsAreSubtotals="1" fieldPosition="0"/>
    </format>
    <format dxfId="15972">
      <pivotArea dataOnly="0" labelOnly="1" grandRow="1" outline="0" fieldPosition="0"/>
    </format>
    <format dxfId="15971">
      <pivotArea dataOnly="0" labelOnly="1" outline="0" fieldPosition="0">
        <references count="1">
          <reference field="12" count="1">
            <x v="0"/>
          </reference>
        </references>
      </pivotArea>
    </format>
    <format dxfId="15970">
      <pivotArea dataOnly="0" labelOnly="1" grandCol="1" outline="0" fieldPosition="0"/>
    </format>
    <format dxfId="15969">
      <pivotArea dataOnly="0" labelOnly="1" outline="0" fieldPosition="0">
        <references count="1">
          <reference field="12" count="1">
            <x v="0"/>
          </reference>
        </references>
      </pivotArea>
    </format>
    <format dxfId="15968">
      <pivotArea dataOnly="0" labelOnly="1" grandCol="1" outline="0" fieldPosition="0"/>
    </format>
    <format dxfId="15967">
      <pivotArea grandRow="1" outline="0" collapsedLevelsAreSubtotals="1" fieldPosition="0"/>
    </format>
    <format dxfId="15966">
      <pivotArea dataOnly="0" labelOnly="1" grandRow="1" outline="0" fieldPosition="0"/>
    </format>
    <format dxfId="15965">
      <pivotArea grandCol="1" outline="0" collapsedLevelsAreSubtotals="1" fieldPosition="0"/>
    </format>
    <format dxfId="15964">
      <pivotArea dataOnly="0" labelOnly="1" grandCol="1" outline="0" fieldPosition="0"/>
    </format>
    <format dxfId="15963">
      <pivotArea outline="0" collapsedLevelsAreSubtotals="1" fieldPosition="0"/>
    </format>
    <format dxfId="15962">
      <pivotArea dataOnly="0" labelOnly="1" grandRow="1" outline="0" fieldPosition="0"/>
    </format>
    <format dxfId="15961">
      <pivotArea dataOnly="0" labelOnly="1" outline="0" fieldPosition="0">
        <references count="1">
          <reference field="12" count="0"/>
        </references>
      </pivotArea>
    </format>
    <format dxfId="15960">
      <pivotArea dataOnly="0" labelOnly="1" grandCol="1" outline="0" fieldPosition="0"/>
    </format>
    <format dxfId="15959">
      <pivotArea outline="0" collapsedLevelsAreSubtotals="1" fieldPosition="0"/>
    </format>
    <format dxfId="15958">
      <pivotArea dataOnly="0" labelOnly="1" grandRow="1" outline="0" fieldPosition="0"/>
    </format>
    <format dxfId="15957">
      <pivotArea dataOnly="0" labelOnly="1" outline="0" fieldPosition="0">
        <references count="1">
          <reference field="12" count="0"/>
        </references>
      </pivotArea>
    </format>
    <format dxfId="15956">
      <pivotArea dataOnly="0" labelOnly="1" grandCol="1" outline="0" fieldPosition="0"/>
    </format>
    <format dxfId="15955">
      <pivotArea outline="0" collapsedLevelsAreSubtotals="1" fieldPosition="0"/>
    </format>
    <format dxfId="15954">
      <pivotArea dataOnly="0" labelOnly="1" grandRow="1" outline="0" fieldPosition="0"/>
    </format>
    <format dxfId="15953">
      <pivotArea dataOnly="0" labelOnly="1" outline="0" fieldPosition="0">
        <references count="1">
          <reference field="12" count="0"/>
        </references>
      </pivotArea>
    </format>
    <format dxfId="15952">
      <pivotArea dataOnly="0" labelOnly="1" grandCol="1" outline="0" fieldPosition="0"/>
    </format>
    <format dxfId="15951">
      <pivotArea grandRow="1" outline="0" collapsedLevelsAreSubtotals="1" fieldPosition="0"/>
    </format>
    <format dxfId="15950">
      <pivotArea dataOnly="0" labelOnly="1" grandRow="1" outline="0" fieldPosition="0"/>
    </format>
    <format dxfId="15949">
      <pivotArea dataOnly="0" labelOnly="1" outline="0" fieldPosition="0">
        <references count="1">
          <reference field="12" count="0"/>
        </references>
      </pivotArea>
    </format>
    <format dxfId="15948">
      <pivotArea dataOnly="0" labelOnly="1" grandCol="1" outline="0" fieldPosition="0"/>
    </format>
    <format dxfId="15947">
      <pivotArea grandCol="1" outline="0" collapsedLevelsAreSubtotals="1" fieldPosition="0"/>
    </format>
    <format dxfId="15946">
      <pivotArea dataOnly="0" labelOnly="1" grandCol="1" outline="0" fieldPosition="0"/>
    </format>
    <format dxfId="15945">
      <pivotArea outline="0" collapsedLevelsAreSubtotals="1" fieldPosition="0"/>
    </format>
    <format dxfId="15944">
      <pivotArea field="15" type="button" dataOnly="0" labelOnly="1" outline="0" axis="axisRow" fieldPosition="0"/>
    </format>
    <format dxfId="15943">
      <pivotArea dataOnly="0" labelOnly="1" outline="0" fieldPosition="0">
        <references count="1">
          <reference field="15" count="0"/>
        </references>
      </pivotArea>
    </format>
    <format dxfId="15942">
      <pivotArea dataOnly="0" labelOnly="1" grandRow="1" outline="0" fieldPosition="0"/>
    </format>
    <format dxfId="15941">
      <pivotArea dataOnly="0" labelOnly="1" outline="0" fieldPosition="0">
        <references count="1">
          <reference field="12" count="0"/>
        </references>
      </pivotArea>
    </format>
    <format dxfId="15940">
      <pivotArea dataOnly="0" labelOnly="1" grandCol="1" outline="0" fieldPosition="0"/>
    </format>
    <format dxfId="15939">
      <pivotArea outline="0" collapsedLevelsAreSubtotals="1" fieldPosition="0"/>
    </format>
    <format dxfId="15938">
      <pivotArea field="15" type="button" dataOnly="0" labelOnly="1" outline="0" axis="axisRow" fieldPosition="0"/>
    </format>
    <format dxfId="15937">
      <pivotArea dataOnly="0" labelOnly="1" outline="0" fieldPosition="0">
        <references count="1">
          <reference field="15" count="0"/>
        </references>
      </pivotArea>
    </format>
    <format dxfId="15936">
      <pivotArea dataOnly="0" labelOnly="1" grandRow="1" outline="0" fieldPosition="0"/>
    </format>
    <format dxfId="15935">
      <pivotArea dataOnly="0" labelOnly="1" outline="0" fieldPosition="0">
        <references count="1">
          <reference field="12" count="0"/>
        </references>
      </pivotArea>
    </format>
    <format dxfId="15934">
      <pivotArea dataOnly="0" labelOnly="1" grandCol="1" outline="0" fieldPosition="0"/>
    </format>
    <format dxfId="15933">
      <pivotArea outline="0" collapsedLevelsAreSubtotals="1" fieldPosition="0"/>
    </format>
    <format dxfId="15932">
      <pivotArea field="15" type="button" dataOnly="0" labelOnly="1" outline="0" axis="axisRow" fieldPosition="0"/>
    </format>
    <format dxfId="15931">
      <pivotArea dataOnly="0" labelOnly="1" outline="0" fieldPosition="0">
        <references count="1">
          <reference field="15" count="5">
            <x v="4"/>
            <x v="6"/>
            <x v="10"/>
            <x v="11"/>
            <x v="13"/>
          </reference>
        </references>
      </pivotArea>
    </format>
    <format dxfId="15930">
      <pivotArea dataOnly="0" labelOnly="1" grandRow="1" outline="0" fieldPosition="0"/>
    </format>
    <format dxfId="15929">
      <pivotArea dataOnly="0" labelOnly="1" outline="0" fieldPosition="0">
        <references count="1">
          <reference field="12" count="3">
            <x v="0"/>
            <x v="1"/>
            <x v="4"/>
          </reference>
        </references>
      </pivotArea>
    </format>
    <format dxfId="15928">
      <pivotArea dataOnly="0" labelOnly="1" grandCol="1" outline="0" fieldPosition="0"/>
    </format>
    <format dxfId="15927">
      <pivotArea outline="0" collapsedLevelsAreSubtotals="1" fieldPosition="0"/>
    </format>
    <format dxfId="15926">
      <pivotArea field="15" type="button" dataOnly="0" labelOnly="1" outline="0" axis="axisRow" fieldPosition="0"/>
    </format>
    <format dxfId="15925">
      <pivotArea dataOnly="0" labelOnly="1" outline="0" fieldPosition="0">
        <references count="1">
          <reference field="15" count="5">
            <x v="4"/>
            <x v="6"/>
            <x v="10"/>
            <x v="11"/>
            <x v="13"/>
          </reference>
        </references>
      </pivotArea>
    </format>
    <format dxfId="15924">
      <pivotArea dataOnly="0" labelOnly="1" grandRow="1" outline="0" fieldPosition="0"/>
    </format>
    <format dxfId="15923">
      <pivotArea dataOnly="0" labelOnly="1" outline="0" fieldPosition="0">
        <references count="1">
          <reference field="12" count="3">
            <x v="0"/>
            <x v="1"/>
            <x v="4"/>
          </reference>
        </references>
      </pivotArea>
    </format>
    <format dxfId="15922">
      <pivotArea dataOnly="0" labelOnly="1" grandCol="1" outline="0" fieldPosition="0"/>
    </format>
    <format dxfId="15921">
      <pivotArea grandRow="1" outline="0" collapsedLevelsAreSubtotals="1" fieldPosition="0"/>
    </format>
    <format dxfId="15920">
      <pivotArea dataOnly="0" labelOnly="1" grandRow="1" outline="0" fieldPosition="0"/>
    </format>
    <format dxfId="15919">
      <pivotArea type="all" dataOnly="0" outline="0" fieldPosition="0"/>
    </format>
    <format dxfId="15918">
      <pivotArea dataOnly="0" labelOnly="1" outline="0" fieldPosition="0">
        <references count="1">
          <reference field="15" count="11">
            <x v="0"/>
            <x v="1"/>
            <x v="2"/>
            <x v="3"/>
            <x v="4"/>
            <x v="10"/>
            <x v="11"/>
            <x v="13"/>
            <x v="14"/>
            <x v="15"/>
            <x v="16"/>
          </reference>
        </references>
      </pivotArea>
    </format>
    <format dxfId="15917">
      <pivotArea dataOnly="0" labelOnly="1" outline="0" fieldPosition="0">
        <references count="1">
          <reference field="12" count="5">
            <x v="0"/>
            <x v="1"/>
            <x v="2"/>
            <x v="4"/>
            <x v="5"/>
          </reference>
        </references>
      </pivotArea>
    </format>
    <format dxfId="15916">
      <pivotArea type="all" dataOnly="0" outline="0" fieldPosition="0"/>
    </format>
    <format dxfId="15915">
      <pivotArea dataOnly="0" labelOnly="1" outline="0" fieldPosition="0">
        <references count="1">
          <reference field="15" count="11">
            <x v="0"/>
            <x v="1"/>
            <x v="2"/>
            <x v="3"/>
            <x v="4"/>
            <x v="10"/>
            <x v="11"/>
            <x v="13"/>
            <x v="14"/>
            <x v="15"/>
            <x v="16"/>
          </reference>
        </references>
      </pivotArea>
    </format>
    <format dxfId="15914">
      <pivotArea dataOnly="0" labelOnly="1" outline="0" fieldPosition="0">
        <references count="1">
          <reference field="12" count="5">
            <x v="0"/>
            <x v="1"/>
            <x v="2"/>
            <x v="4"/>
            <x v="5"/>
          </reference>
        </references>
      </pivotArea>
    </format>
    <format dxfId="15913">
      <pivotArea dataOnly="0" labelOnly="1" outline="0" fieldPosition="0">
        <references count="1">
          <reference field="15" count="11">
            <x v="0"/>
            <x v="1"/>
            <x v="2"/>
            <x v="3"/>
            <x v="4"/>
            <x v="10"/>
            <x v="11"/>
            <x v="13"/>
            <x v="14"/>
            <x v="15"/>
            <x v="16"/>
          </reference>
        </references>
      </pivotArea>
    </format>
    <format dxfId="15912">
      <pivotArea dataOnly="0" labelOnly="1" outline="0" fieldPosition="0">
        <references count="1">
          <reference field="12" count="5">
            <x v="0"/>
            <x v="1"/>
            <x v="2"/>
            <x v="4"/>
            <x v="5"/>
          </reference>
        </references>
      </pivotArea>
    </format>
    <format dxfId="15911">
      <pivotArea dataOnly="0" labelOnly="1" outline="0" fieldPosition="0">
        <references count="1">
          <reference field="15" count="4">
            <x v="7"/>
            <x v="8"/>
            <x v="12"/>
            <x v="13"/>
          </reference>
        </references>
      </pivotArea>
    </format>
    <format dxfId="15910">
      <pivotArea dataOnly="0" labelOnly="1" outline="0" fieldPosition="0">
        <references count="1">
          <reference field="15" count="1">
            <x v="6"/>
          </reference>
        </references>
      </pivotArea>
    </format>
    <format dxfId="15909">
      <pivotArea type="all" dataOnly="0" outline="0" fieldPosition="0"/>
    </format>
    <format dxfId="15908">
      <pivotArea dataOnly="0" labelOnly="1" outline="0" fieldPosition="0">
        <references count="1">
          <reference field="15" count="0"/>
        </references>
      </pivotArea>
    </format>
    <format dxfId="15907">
      <pivotArea dataOnly="0" labelOnly="1" outline="0" fieldPosition="0">
        <references count="1">
          <reference field="12" count="0"/>
        </references>
      </pivotArea>
    </format>
    <format dxfId="15906">
      <pivotArea type="all" dataOnly="0" outline="0" fieldPosition="0"/>
    </format>
    <format dxfId="15905">
      <pivotArea dataOnly="0" labelOnly="1" outline="0" fieldPosition="0">
        <references count="1">
          <reference field="15" count="0"/>
        </references>
      </pivotArea>
    </format>
    <format dxfId="15904">
      <pivotArea dataOnly="0" labelOnly="1" outline="0" fieldPosition="0">
        <references count="1">
          <reference field="12" count="0"/>
        </references>
      </pivotArea>
    </format>
    <format dxfId="15903">
      <pivotArea dataOnly="0" labelOnly="1" outline="0" fieldPosition="0">
        <references count="1">
          <reference field="15" count="10">
            <x v="1"/>
            <x v="2"/>
            <x v="3"/>
            <x v="4"/>
            <x v="6"/>
            <x v="7"/>
            <x v="8"/>
            <x v="11"/>
            <x v="13"/>
            <x v="15"/>
          </reference>
        </references>
      </pivotArea>
    </format>
    <format dxfId="15902">
      <pivotArea type="all" dataOnly="0" outline="0" fieldPosition="0"/>
    </format>
    <format dxfId="15901">
      <pivotArea outline="0" collapsedLevelsAreSubtotals="1" fieldPosition="0"/>
    </format>
    <format dxfId="15900">
      <pivotArea type="origin" dataOnly="0" labelOnly="1" outline="0" fieldPosition="0"/>
    </format>
    <format dxfId="15899">
      <pivotArea field="12" type="button" dataOnly="0" labelOnly="1" outline="0" axis="axisCol" fieldPosition="0"/>
    </format>
    <format dxfId="15898">
      <pivotArea type="topRight" dataOnly="0" labelOnly="1" outline="0" fieldPosition="0"/>
    </format>
    <format dxfId="15897">
      <pivotArea field="15" type="button" dataOnly="0" labelOnly="1" outline="0" axis="axisRow" fieldPosition="0"/>
    </format>
    <format dxfId="15896">
      <pivotArea dataOnly="0" labelOnly="1" outline="0" fieldPosition="0">
        <references count="1">
          <reference field="15" count="12">
            <x v="0"/>
            <x v="1"/>
            <x v="2"/>
            <x v="3"/>
            <x v="4"/>
            <x v="7"/>
            <x v="8"/>
            <x v="11"/>
            <x v="12"/>
            <x v="13"/>
            <x v="14"/>
            <x v="17"/>
          </reference>
        </references>
      </pivotArea>
    </format>
    <format dxfId="15895">
      <pivotArea dataOnly="0" labelOnly="1" grandRow="1" outline="0" fieldPosition="0"/>
    </format>
    <format dxfId="15894">
      <pivotArea dataOnly="0" labelOnly="1" outline="0" fieldPosition="0">
        <references count="1">
          <reference field="12" count="4">
            <x v="0"/>
            <x v="1"/>
            <x v="2"/>
            <x v="4"/>
          </reference>
        </references>
      </pivotArea>
    </format>
    <format dxfId="1589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92"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16656">
      <pivotArea outline="0" collapsedLevelsAreSubtotals="1" fieldPosition="0"/>
    </format>
    <format dxfId="16655">
      <pivotArea dataOnly="0" labelOnly="1" grandCol="1" outline="0" fieldPosition="0"/>
    </format>
    <format dxfId="16654">
      <pivotArea outline="0" collapsedLevelsAreSubtotals="1" fieldPosition="0"/>
    </format>
    <format dxfId="16653">
      <pivotArea dataOnly="0" labelOnly="1" grandCol="1" outline="0" fieldPosition="0"/>
    </format>
    <format dxfId="16652">
      <pivotArea dataOnly="0" labelOnly="1" grandRow="1" outline="0" fieldPosition="0"/>
    </format>
    <format dxfId="16651">
      <pivotArea dataOnly="0" labelOnly="1" grandCol="1" outline="0" fieldPosition="0"/>
    </format>
    <format dxfId="16650">
      <pivotArea dataOnly="0" labelOnly="1" grandCol="1" outline="0" fieldPosition="0"/>
    </format>
    <format dxfId="16649">
      <pivotArea dataOnly="0" labelOnly="1" grandCol="1" outline="0" fieldPosition="0"/>
    </format>
    <format dxfId="16648">
      <pivotArea dataOnly="0" labelOnly="1" grandCol="1" outline="0" fieldPosition="0"/>
    </format>
    <format dxfId="16647">
      <pivotArea grandRow="1" outline="0" collapsedLevelsAreSubtotals="1" fieldPosition="0"/>
    </format>
    <format dxfId="16646">
      <pivotArea dataOnly="0" labelOnly="1" grandRow="1" outline="0" fieldPosition="0"/>
    </format>
    <format dxfId="16645">
      <pivotArea dataOnly="0" labelOnly="1" grandRow="1" outline="0" fieldPosition="0"/>
    </format>
    <format dxfId="16644">
      <pivotArea grandRow="1" outline="0" collapsedLevelsAreSubtotals="1" fieldPosition="0"/>
    </format>
    <format dxfId="16643">
      <pivotArea dataOnly="0" labelOnly="1" grandRow="1" outline="0" fieldPosition="0"/>
    </format>
    <format dxfId="16642">
      <pivotArea grandRow="1" outline="0" collapsedLevelsAreSubtotals="1" fieldPosition="0"/>
    </format>
    <format dxfId="16641">
      <pivotArea dataOnly="0" labelOnly="1" grandRow="1" outline="0" fieldPosition="0"/>
    </format>
    <format dxfId="16640">
      <pivotArea grandRow="1" outline="0" collapsedLevelsAreSubtotals="1" fieldPosition="0"/>
    </format>
    <format dxfId="16639">
      <pivotArea grandRow="1" outline="0" collapsedLevelsAreSubtotals="1" fieldPosition="0"/>
    </format>
    <format dxfId="16638">
      <pivotArea dataOnly="0" labelOnly="1" grandRow="1" outline="0" fieldPosition="0"/>
    </format>
    <format dxfId="16637">
      <pivotArea dataOnly="0" labelOnly="1" grandRow="1" outline="0" fieldPosition="0"/>
    </format>
    <format dxfId="16636">
      <pivotArea dataOnly="0" labelOnly="1" grandRow="1" outline="0" fieldPosition="0"/>
    </format>
    <format dxfId="16635">
      <pivotArea dataOnly="0" labelOnly="1" grandRow="1" outline="0" fieldPosition="0"/>
    </format>
    <format dxfId="16634">
      <pivotArea grandRow="1" outline="0" collapsedLevelsAreSubtotals="1" fieldPosition="0"/>
    </format>
    <format dxfId="16633">
      <pivotArea dataOnly="0" labelOnly="1" grandRow="1" outline="0" fieldPosition="0"/>
    </format>
    <format dxfId="16632">
      <pivotArea dataOnly="0" labelOnly="1" grandCol="1" outline="0" fieldPosition="0"/>
    </format>
    <format dxfId="16631">
      <pivotArea grandRow="1" outline="0" collapsedLevelsAreSubtotals="1" fieldPosition="0"/>
    </format>
    <format dxfId="16630">
      <pivotArea dataOnly="0" labelOnly="1" grandRow="1" outline="0" fieldPosition="0"/>
    </format>
    <format dxfId="16629">
      <pivotArea grandRow="1" outline="0" collapsedLevelsAreSubtotals="1" fieldPosition="0"/>
    </format>
    <format dxfId="16628">
      <pivotArea dataOnly="0" labelOnly="1" grandRow="1" outline="0" fieldPosition="0"/>
    </format>
    <format dxfId="16627">
      <pivotArea dataOnly="0" labelOnly="1" grandCol="1" outline="0" fieldPosition="0"/>
    </format>
    <format dxfId="16626">
      <pivotArea dataOnly="0" labelOnly="1" grandCol="1" outline="0" fieldPosition="0"/>
    </format>
    <format dxfId="16625">
      <pivotArea grandRow="1" grandCol="1" outline="0" collapsedLevelsAreSubtotals="1" fieldPosition="0"/>
    </format>
    <format dxfId="16624">
      <pivotArea dataOnly="0" labelOnly="1" grandCol="1" outline="0" fieldPosition="0"/>
    </format>
    <format dxfId="16623">
      <pivotArea dataOnly="0" labelOnly="1" grandCol="1" outline="0" fieldPosition="0"/>
    </format>
    <format dxfId="16622">
      <pivotArea grandRow="1" outline="0" collapsedLevelsAreSubtotals="1" fieldPosition="0"/>
    </format>
    <format dxfId="16621">
      <pivotArea grandRow="1" outline="0" collapsedLevelsAreSubtotals="1" fieldPosition="0"/>
    </format>
    <format dxfId="16620">
      <pivotArea type="origin" dataOnly="0" labelOnly="1" outline="0" fieldPosition="0"/>
    </format>
    <format dxfId="16619">
      <pivotArea type="origin" dataOnly="0" labelOnly="1" outline="0" fieldPosition="0"/>
    </format>
    <format dxfId="16618">
      <pivotArea type="origin" dataOnly="0" labelOnly="1" outline="0" fieldPosition="0"/>
    </format>
    <format dxfId="16617">
      <pivotArea type="topRight" dataOnly="0" labelOnly="1" outline="0" fieldPosition="0"/>
    </format>
    <format dxfId="16616">
      <pivotArea dataOnly="0" labelOnly="1" grandRow="1" outline="0" fieldPosition="0"/>
    </format>
    <format dxfId="16615">
      <pivotArea grandRow="1" outline="0" collapsedLevelsAreSubtotals="1" fieldPosition="0"/>
    </format>
    <format dxfId="16614">
      <pivotArea dataOnly="0" labelOnly="1" grandRow="1" outline="0" fieldPosition="0"/>
    </format>
    <format dxfId="16613">
      <pivotArea dataOnly="0" labelOnly="1" grandRow="1" outline="0" fieldPosition="0"/>
    </format>
    <format dxfId="16612">
      <pivotArea grandRow="1" outline="0" collapsedLevelsAreSubtotals="1" fieldPosition="0"/>
    </format>
    <format dxfId="16611">
      <pivotArea dataOnly="0" labelOnly="1" grandRow="1" outline="0" fieldPosition="0"/>
    </format>
    <format dxfId="16610">
      <pivotArea grandRow="1" outline="0" collapsedLevelsAreSubtotals="1" fieldPosition="0"/>
    </format>
    <format dxfId="16609">
      <pivotArea dataOnly="0" labelOnly="1" grandRow="1" outline="0" fieldPosition="0"/>
    </format>
    <format dxfId="16608">
      <pivotArea dataOnly="0" labelOnly="1" grandRow="1" outline="0" fieldPosition="0"/>
    </format>
    <format dxfId="16607">
      <pivotArea dataOnly="0" labelOnly="1" grandRow="1" outline="0" fieldPosition="0"/>
    </format>
    <format dxfId="16606">
      <pivotArea dataOnly="0" labelOnly="1" grandRow="1" outline="0" fieldPosition="0"/>
    </format>
    <format dxfId="16605">
      <pivotArea field="12" type="button" dataOnly="0" labelOnly="1" outline="0" axis="axisPage" fieldPosition="0"/>
    </format>
    <format dxfId="16604">
      <pivotArea type="origin" dataOnly="0" labelOnly="1" outline="0" fieldPosition="0"/>
    </format>
    <format dxfId="16603">
      <pivotArea dataOnly="0" labelOnly="1" grandRow="1" outline="0" fieldPosition="0"/>
    </format>
    <format dxfId="16602">
      <pivotArea field="12" type="button" dataOnly="0" labelOnly="1" outline="0" axis="axisPage" fieldPosition="0"/>
    </format>
    <format dxfId="16601">
      <pivotArea type="origin" dataOnly="0" labelOnly="1" outline="0" fieldPosition="0"/>
    </format>
    <format dxfId="16600">
      <pivotArea dataOnly="0" labelOnly="1" grandRow="1" outline="0" fieldPosition="0"/>
    </format>
    <format dxfId="16599">
      <pivotArea field="12" type="button" dataOnly="0" labelOnly="1" outline="0" axis="axisPage" fieldPosition="0"/>
    </format>
    <format dxfId="16598">
      <pivotArea type="origin" dataOnly="0" labelOnly="1" outline="0" fieldPosition="0"/>
    </format>
    <format dxfId="16597">
      <pivotArea dataOnly="0" labelOnly="1" grandRow="1" outline="0" fieldPosition="0"/>
    </format>
    <format dxfId="16596">
      <pivotArea field="12" type="button" dataOnly="0" labelOnly="1" outline="0" axis="axisPage" fieldPosition="0"/>
    </format>
    <format dxfId="16595">
      <pivotArea type="origin" dataOnly="0" labelOnly="1" outline="0" fieldPosition="0"/>
    </format>
    <format dxfId="16594">
      <pivotArea dataOnly="0" labelOnly="1" grandRow="1" outline="0" fieldPosition="0"/>
    </format>
    <format dxfId="16593">
      <pivotArea grandRow="1" outline="0" collapsedLevelsAreSubtotals="1" fieldPosition="0"/>
    </format>
    <format dxfId="16592">
      <pivotArea grandRow="1" outline="0" collapsedLevelsAreSubtotals="1" fieldPosition="0"/>
    </format>
    <format dxfId="16591">
      <pivotArea type="origin" dataOnly="0" labelOnly="1" outline="0" fieldPosition="0"/>
    </format>
    <format dxfId="16590">
      <pivotArea field="14" type="button" dataOnly="0" labelOnly="1" outline="0" axis="axisCol" fieldPosition="0"/>
    </format>
    <format dxfId="16589">
      <pivotArea type="topRight" dataOnly="0" labelOnly="1" outline="0" offset="A1" fieldPosition="0"/>
    </format>
    <format dxfId="16588">
      <pivotArea grandRow="1" outline="0" collapsedLevelsAreSubtotals="1" fieldPosition="0"/>
    </format>
    <format dxfId="16587">
      <pivotArea grandRow="1" outline="0" collapsedLevelsAreSubtotals="1" fieldPosition="0"/>
    </format>
    <format dxfId="16586">
      <pivotArea outline="0" collapsedLevelsAreSubtotals="1" fieldPosition="0"/>
    </format>
    <format dxfId="16585">
      <pivotArea field="15" type="button" dataOnly="0" labelOnly="1" outline="0" axis="axisRow" fieldPosition="0"/>
    </format>
    <format dxfId="16584">
      <pivotArea dataOnly="0" labelOnly="1" outline="0" fieldPosition="0">
        <references count="1">
          <reference field="15" count="0"/>
        </references>
      </pivotArea>
    </format>
    <format dxfId="16583">
      <pivotArea dataOnly="0" labelOnly="1" grandRow="1" outline="0" fieldPosition="0"/>
    </format>
    <format dxfId="16582">
      <pivotArea dataOnly="0" labelOnly="1" outline="0" fieldPosition="0">
        <references count="1">
          <reference field="14" count="0"/>
        </references>
      </pivotArea>
    </format>
    <format dxfId="1658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17014">
      <pivotArea type="all" dataOnly="0" outline="0" fieldPosition="0"/>
    </format>
    <format dxfId="17013">
      <pivotArea outline="0" collapsedLevelsAreSubtotals="1" fieldPosition="0"/>
    </format>
    <format dxfId="17012">
      <pivotArea dataOnly="0" labelOnly="1" grandRow="1" outline="0" fieldPosition="0"/>
    </format>
    <format dxfId="17011">
      <pivotArea type="all" dataOnly="0" outline="0" fieldPosition="0"/>
    </format>
    <format dxfId="17010">
      <pivotArea outline="0" collapsedLevelsAreSubtotals="1" fieldPosition="0"/>
    </format>
    <format dxfId="17009">
      <pivotArea dataOnly="0" labelOnly="1" grandRow="1" outline="0" fieldPosition="0"/>
    </format>
    <format dxfId="17008">
      <pivotArea type="all" dataOnly="0" outline="0" fieldPosition="0"/>
    </format>
    <format dxfId="17007">
      <pivotArea type="all" dataOnly="0" outline="0" fieldPosition="0"/>
    </format>
    <format dxfId="17006">
      <pivotArea outline="0" collapsedLevelsAreSubtotals="1" fieldPosition="0"/>
    </format>
    <format dxfId="17005">
      <pivotArea grandRow="1" outline="0" collapsedLevelsAreSubtotals="1" fieldPosition="0"/>
    </format>
    <format dxfId="17004">
      <pivotArea dataOnly="0" labelOnly="1" grandRow="1" outline="0" fieldPosition="0"/>
    </format>
    <format dxfId="17003">
      <pivotArea type="all" dataOnly="0" outline="0" fieldPosition="0"/>
    </format>
    <format dxfId="17002">
      <pivotArea outline="0" collapsedLevelsAreSubtotals="1" fieldPosition="0"/>
    </format>
    <format dxfId="17001">
      <pivotArea dataOnly="0" labelOnly="1" grandRow="1" outline="0" fieldPosition="0"/>
    </format>
    <format dxfId="17000">
      <pivotArea type="all" dataOnly="0" outline="0" fieldPosition="0"/>
    </format>
    <format dxfId="16999">
      <pivotArea outline="0" collapsedLevelsAreSubtotals="1" fieldPosition="0"/>
    </format>
    <format dxfId="16998">
      <pivotArea type="all" dataOnly="0" outline="0" fieldPosition="0"/>
    </format>
    <format dxfId="16997">
      <pivotArea outline="0" collapsedLevelsAreSubtotals="1" fieldPosition="0"/>
    </format>
    <format dxfId="16996">
      <pivotArea grandRow="1" outline="0" collapsedLevelsAreSubtotals="1" fieldPosition="0"/>
    </format>
    <format dxfId="16995">
      <pivotArea dataOnly="0" labelOnly="1" grandRow="1" outline="0" fieldPosition="0"/>
    </format>
    <format dxfId="16994">
      <pivotArea grandRow="1" outline="0" collapsedLevelsAreSubtotals="1" fieldPosition="0"/>
    </format>
    <format dxfId="16993">
      <pivotArea dataOnly="0" labelOnly="1" grandRow="1" outline="0" fieldPosition="0"/>
    </format>
    <format dxfId="16992">
      <pivotArea outline="0" collapsedLevelsAreSubtotals="1" fieldPosition="0"/>
    </format>
    <format dxfId="16991">
      <pivotArea dataOnly="0" labelOnly="1" grandRow="1" outline="0" fieldPosition="0"/>
    </format>
    <format dxfId="16990">
      <pivotArea type="all" dataOnly="0" outline="0" fieldPosition="0"/>
    </format>
    <format dxfId="16989">
      <pivotArea outline="0" collapsedLevelsAreSubtotals="1" fieldPosition="0"/>
    </format>
    <format dxfId="16988">
      <pivotArea dataOnly="0" labelOnly="1" grandRow="1" outline="0" fieldPosition="0"/>
    </format>
    <format dxfId="16987">
      <pivotArea type="all" dataOnly="0" outline="0" fieldPosition="0"/>
    </format>
    <format dxfId="16986">
      <pivotArea outline="0" collapsedLevelsAreSubtotals="1" fieldPosition="0"/>
    </format>
    <format dxfId="16985">
      <pivotArea dataOnly="0" labelOnly="1" grandRow="1" outline="0" fieldPosition="0"/>
    </format>
    <format dxfId="16984">
      <pivotArea grandRow="1" outline="0" collapsedLevelsAreSubtotals="1" fieldPosition="0"/>
    </format>
    <format dxfId="16983">
      <pivotArea dataOnly="0" labelOnly="1" grandRow="1" outline="0" fieldPosition="0"/>
    </format>
    <format dxfId="16982">
      <pivotArea type="all" dataOnly="0" outline="0" fieldPosition="0"/>
    </format>
    <format dxfId="16981">
      <pivotArea outline="0" collapsedLevelsAreSubtotals="1" fieldPosition="0"/>
    </format>
    <format dxfId="16980">
      <pivotArea dataOnly="0" labelOnly="1" grandRow="1" outline="0" fieldPosition="0"/>
    </format>
    <format dxfId="16979">
      <pivotArea type="all" dataOnly="0" outline="0" fieldPosition="0"/>
    </format>
    <format dxfId="16978">
      <pivotArea outline="0" collapsedLevelsAreSubtotals="1" fieldPosition="0"/>
    </format>
    <format dxfId="16977">
      <pivotArea dataOnly="0" labelOnly="1" grandRow="1" outline="0" fieldPosition="0"/>
    </format>
    <format dxfId="16976">
      <pivotArea grandRow="1" outline="0" collapsedLevelsAreSubtotals="1" fieldPosition="0"/>
    </format>
    <format dxfId="16975">
      <pivotArea dataOnly="0" labelOnly="1" grandRow="1" outline="0" fieldPosition="0"/>
    </format>
    <format dxfId="16974">
      <pivotArea grandRow="1" outline="0" collapsedLevelsAreSubtotals="1" fieldPosition="0"/>
    </format>
    <format dxfId="16973">
      <pivotArea dataOnly="0" labelOnly="1" grandRow="1" outline="0" fieldPosition="0"/>
    </format>
    <format dxfId="16972">
      <pivotArea type="all" dataOnly="0" outline="0" fieldPosition="0"/>
    </format>
    <format dxfId="16971">
      <pivotArea outline="0" collapsedLevelsAreSubtotals="1" fieldPosition="0"/>
    </format>
    <format dxfId="16970">
      <pivotArea dataOnly="0" labelOnly="1" grandRow="1" outline="0" fieldPosition="0"/>
    </format>
    <format dxfId="16969">
      <pivotArea type="all" dataOnly="0" outline="0" fieldPosition="0"/>
    </format>
    <format dxfId="16968">
      <pivotArea outline="0" collapsedLevelsAreSubtotals="1" fieldPosition="0"/>
    </format>
    <format dxfId="16967">
      <pivotArea dataOnly="0" labelOnly="1" grandRow="1" outline="0" fieldPosition="0"/>
    </format>
    <format dxfId="16966">
      <pivotArea grandRow="1" outline="0" collapsedLevelsAreSubtotals="1" fieldPosition="0"/>
    </format>
    <format dxfId="16965">
      <pivotArea dataOnly="0" labelOnly="1" grandRow="1" outline="0" fieldPosition="0"/>
    </format>
    <format dxfId="16964">
      <pivotArea type="all" dataOnly="0" outline="0" fieldPosition="0"/>
    </format>
    <format dxfId="16963">
      <pivotArea outline="0" collapsedLevelsAreSubtotals="1" fieldPosition="0"/>
    </format>
    <format dxfId="16962">
      <pivotArea dataOnly="0" labelOnly="1" grandRow="1" outline="0" fieldPosition="0"/>
    </format>
    <format dxfId="16961">
      <pivotArea type="all" dataOnly="0" outline="0" fieldPosition="0"/>
    </format>
    <format dxfId="16960">
      <pivotArea outline="0" collapsedLevelsAreSubtotals="1" fieldPosition="0"/>
    </format>
    <format dxfId="16959">
      <pivotArea dataOnly="0" labelOnly="1" grandRow="1" outline="0" fieldPosition="0"/>
    </format>
    <format dxfId="16958">
      <pivotArea type="all" dataOnly="0" outline="0" fieldPosition="0"/>
    </format>
    <format dxfId="16957">
      <pivotArea outline="0" collapsedLevelsAreSubtotals="1" fieldPosition="0"/>
    </format>
    <format dxfId="16956">
      <pivotArea dataOnly="0" labelOnly="1" grandRow="1" outline="0" fieldPosition="0"/>
    </format>
    <format dxfId="16955">
      <pivotArea grandRow="1" outline="0" collapsedLevelsAreSubtotals="1" fieldPosition="0"/>
    </format>
    <format dxfId="16954">
      <pivotArea dataOnly="0" labelOnly="1" grandRow="1" outline="0" fieldPosition="0"/>
    </format>
    <format dxfId="16953">
      <pivotArea type="all" dataOnly="0" outline="0" fieldPosition="0"/>
    </format>
    <format dxfId="16952">
      <pivotArea outline="0" collapsedLevelsAreSubtotals="1" fieldPosition="0"/>
    </format>
    <format dxfId="16951">
      <pivotArea dataOnly="0" labelOnly="1" grandRow="1" outline="0" fieldPosition="0"/>
    </format>
    <format dxfId="16950">
      <pivotArea grandRow="1" outline="0" collapsedLevelsAreSubtotals="1" fieldPosition="0"/>
    </format>
    <format dxfId="16949">
      <pivotArea dataOnly="0" labelOnly="1" grandRow="1" outline="0" fieldPosition="0"/>
    </format>
    <format dxfId="16948">
      <pivotArea type="all" dataOnly="0" outline="0" fieldPosition="0"/>
    </format>
    <format dxfId="16947">
      <pivotArea outline="0" collapsedLevelsAreSubtotals="1" fieldPosition="0"/>
    </format>
    <format dxfId="16946">
      <pivotArea dataOnly="0" labelOnly="1" grandRow="1" outline="0" fieldPosition="0"/>
    </format>
    <format dxfId="16945">
      <pivotArea grandRow="1" outline="0" collapsedLevelsAreSubtotals="1" fieldPosition="0"/>
    </format>
    <format dxfId="16944">
      <pivotArea dataOnly="0" labelOnly="1" grandRow="1" outline="0" fieldPosition="0"/>
    </format>
    <format dxfId="16943">
      <pivotArea type="all" dataOnly="0" outline="0" fieldPosition="0"/>
    </format>
    <format dxfId="16942">
      <pivotArea outline="0" collapsedLevelsAreSubtotals="1" fieldPosition="0"/>
    </format>
    <format dxfId="16941">
      <pivotArea dataOnly="0" labelOnly="1" grandRow="1" outline="0" fieldPosition="0"/>
    </format>
    <format dxfId="16940">
      <pivotArea type="all" dataOnly="0" outline="0" fieldPosition="0"/>
    </format>
    <format dxfId="16939">
      <pivotArea outline="0" collapsedLevelsAreSubtotals="1" fieldPosition="0"/>
    </format>
    <format dxfId="16938">
      <pivotArea dataOnly="0" labelOnly="1" grandRow="1" outline="0" fieldPosition="0"/>
    </format>
    <format dxfId="16937">
      <pivotArea type="all" dataOnly="0" outline="0" fieldPosition="0"/>
    </format>
    <format dxfId="16936">
      <pivotArea outline="0" collapsedLevelsAreSubtotals="1" fieldPosition="0"/>
    </format>
    <format dxfId="16935">
      <pivotArea dataOnly="0" labelOnly="1" grandRow="1" outline="0" fieldPosition="0"/>
    </format>
    <format dxfId="16934">
      <pivotArea type="all" dataOnly="0" outline="0" fieldPosition="0"/>
    </format>
    <format dxfId="16933">
      <pivotArea outline="0" collapsedLevelsAreSubtotals="1" fieldPosition="0"/>
    </format>
    <format dxfId="16932">
      <pivotArea dataOnly="0" labelOnly="1" grandRow="1" outline="0" fieldPosition="0"/>
    </format>
    <format dxfId="16931">
      <pivotArea type="all" dataOnly="0" outline="0" fieldPosition="0"/>
    </format>
    <format dxfId="16930">
      <pivotArea outline="0" collapsedLevelsAreSubtotals="1" fieldPosition="0"/>
    </format>
    <format dxfId="16929">
      <pivotArea dataOnly="0" labelOnly="1" grandRow="1" outline="0" fieldPosition="0"/>
    </format>
    <format dxfId="16928">
      <pivotArea type="all" dataOnly="0" outline="0" fieldPosition="0"/>
    </format>
    <format dxfId="16927">
      <pivotArea outline="0" collapsedLevelsAreSubtotals="1" fieldPosition="0"/>
    </format>
    <format dxfId="16926">
      <pivotArea dataOnly="0" labelOnly="1" grandRow="1" outline="0" fieldPosition="0"/>
    </format>
    <format dxfId="16925">
      <pivotArea type="all" dataOnly="0" outline="0" fieldPosition="0"/>
    </format>
    <format dxfId="16924">
      <pivotArea outline="0" collapsedLevelsAreSubtotals="1" fieldPosition="0"/>
    </format>
    <format dxfId="16923">
      <pivotArea dataOnly="0" labelOnly="1" grandRow="1" outline="0" fieldPosition="0"/>
    </format>
    <format dxfId="16922">
      <pivotArea type="all" dataOnly="0" outline="0" fieldPosition="0"/>
    </format>
    <format dxfId="16921">
      <pivotArea outline="0" collapsedLevelsAreSubtotals="1" fieldPosition="0"/>
    </format>
    <format dxfId="16920">
      <pivotArea dataOnly="0" labelOnly="1" grandRow="1" outline="0" fieldPosition="0"/>
    </format>
    <format dxfId="16919">
      <pivotArea type="all" dataOnly="0" outline="0" fieldPosition="0"/>
    </format>
    <format dxfId="16918">
      <pivotArea outline="0" collapsedLevelsAreSubtotals="1" fieldPosition="0"/>
    </format>
    <format dxfId="16917">
      <pivotArea dataOnly="0" labelOnly="1" grandRow="1" outline="0" fieldPosition="0"/>
    </format>
    <format dxfId="16916">
      <pivotArea grandRow="1" outline="0" collapsedLevelsAreSubtotals="1" fieldPosition="0"/>
    </format>
    <format dxfId="16915">
      <pivotArea dataOnly="0" labelOnly="1" grandRow="1" outline="0" fieldPosition="0"/>
    </format>
    <format dxfId="16914">
      <pivotArea type="all" dataOnly="0" outline="0" fieldPosition="0"/>
    </format>
    <format dxfId="16913">
      <pivotArea outline="0" collapsedLevelsAreSubtotals="1" fieldPosition="0"/>
    </format>
    <format dxfId="16912">
      <pivotArea dataOnly="0" labelOnly="1" grandRow="1" outline="0" fieldPosition="0"/>
    </format>
    <format dxfId="16911">
      <pivotArea type="all" dataOnly="0" outline="0" fieldPosition="0"/>
    </format>
    <format dxfId="16910">
      <pivotArea outline="0" collapsedLevelsAreSubtotals="1" fieldPosition="0"/>
    </format>
    <format dxfId="16909">
      <pivotArea dataOnly="0" labelOnly="1" grandRow="1" outline="0" fieldPosition="0"/>
    </format>
    <format dxfId="16908">
      <pivotArea type="all" dataOnly="0" outline="0" fieldPosition="0"/>
    </format>
    <format dxfId="16907">
      <pivotArea outline="0" collapsedLevelsAreSubtotals="1" fieldPosition="0"/>
    </format>
    <format dxfId="16906">
      <pivotArea dataOnly="0" labelOnly="1" grandRow="1" outline="0" fieldPosition="0"/>
    </format>
    <format dxfId="16905">
      <pivotArea type="all" dataOnly="0" outline="0" fieldPosition="0"/>
    </format>
    <format dxfId="16904">
      <pivotArea outline="0" collapsedLevelsAreSubtotals="1" fieldPosition="0"/>
    </format>
    <format dxfId="16903">
      <pivotArea dataOnly="0" labelOnly="1" grandRow="1" outline="0" fieldPosition="0"/>
    </format>
    <format dxfId="16902">
      <pivotArea type="all" dataOnly="0" outline="0" fieldPosition="0"/>
    </format>
    <format dxfId="16901">
      <pivotArea outline="0" collapsedLevelsAreSubtotals="1" fieldPosition="0"/>
    </format>
    <format dxfId="16900">
      <pivotArea dataOnly="0" labelOnly="1" grandRow="1" outline="0" fieldPosition="0"/>
    </format>
    <format dxfId="16899">
      <pivotArea outline="0" fieldPosition="0">
        <references count="1">
          <reference field="4294967294" count="1">
            <x v="1"/>
          </reference>
        </references>
      </pivotArea>
    </format>
    <format dxfId="16898">
      <pivotArea type="all" dataOnly="0" outline="0" fieldPosition="0"/>
    </format>
    <format dxfId="16897">
      <pivotArea outline="0" collapsedLevelsAreSubtotals="1" fieldPosition="0"/>
    </format>
    <format dxfId="16896">
      <pivotArea field="24" type="button" dataOnly="0" labelOnly="1" outline="0" axis="axisRow" fieldPosition="0"/>
    </format>
    <format dxfId="16895">
      <pivotArea dataOnly="0" labelOnly="1" grandRow="1" outline="0" fieldPosition="0"/>
    </format>
    <format dxfId="16894">
      <pivotArea dataOnly="0" labelOnly="1" outline="0" fieldPosition="0">
        <references count="1">
          <reference field="4294967294" count="2">
            <x v="0"/>
            <x v="1"/>
          </reference>
        </references>
      </pivotArea>
    </format>
    <format dxfId="16893">
      <pivotArea type="all" dataOnly="0" outline="0" fieldPosition="0"/>
    </format>
    <format dxfId="16892">
      <pivotArea outline="0" collapsedLevelsAreSubtotals="1" fieldPosition="0"/>
    </format>
    <format dxfId="16891">
      <pivotArea field="24" type="button" dataOnly="0" labelOnly="1" outline="0" axis="axisRow" fieldPosition="0"/>
    </format>
    <format dxfId="16890">
      <pivotArea dataOnly="0" labelOnly="1" grandRow="1" outline="0" fieldPosition="0"/>
    </format>
    <format dxfId="16889">
      <pivotArea dataOnly="0" labelOnly="1" outline="0" fieldPosition="0">
        <references count="1">
          <reference field="4294967294" count="2">
            <x v="0"/>
            <x v="1"/>
          </reference>
        </references>
      </pivotArea>
    </format>
    <format dxfId="16888">
      <pivotArea type="all" dataOnly="0" outline="0" fieldPosition="0"/>
    </format>
    <format dxfId="16887">
      <pivotArea outline="0" collapsedLevelsAreSubtotals="1" fieldPosition="0"/>
    </format>
    <format dxfId="16886">
      <pivotArea field="24" type="button" dataOnly="0" labelOnly="1" outline="0" axis="axisRow" fieldPosition="0"/>
    </format>
    <format dxfId="16885">
      <pivotArea dataOnly="0" labelOnly="1" grandRow="1" outline="0" fieldPosition="0"/>
    </format>
    <format dxfId="16884">
      <pivotArea dataOnly="0" labelOnly="1" outline="0" fieldPosition="0">
        <references count="1">
          <reference field="4294967294" count="2">
            <x v="0"/>
            <x v="1"/>
          </reference>
        </references>
      </pivotArea>
    </format>
    <format dxfId="16883">
      <pivotArea type="all" dataOnly="0" outline="0" fieldPosition="0"/>
    </format>
    <format dxfId="16882">
      <pivotArea outline="0" collapsedLevelsAreSubtotals="1" fieldPosition="0"/>
    </format>
    <format dxfId="16881">
      <pivotArea field="24" type="button" dataOnly="0" labelOnly="1" outline="0" axis="axisRow" fieldPosition="0"/>
    </format>
    <format dxfId="16880">
      <pivotArea dataOnly="0" labelOnly="1" grandRow="1" outline="0" fieldPosition="0"/>
    </format>
    <format dxfId="16879">
      <pivotArea dataOnly="0" labelOnly="1" outline="0" fieldPosition="0">
        <references count="1">
          <reference field="4294967294" count="2">
            <x v="0"/>
            <x v="1"/>
          </reference>
        </references>
      </pivotArea>
    </format>
    <format dxfId="16878">
      <pivotArea type="all" dataOnly="0" outline="0" fieldPosition="0"/>
    </format>
    <format dxfId="16877">
      <pivotArea outline="0" collapsedLevelsAreSubtotals="1" fieldPosition="0"/>
    </format>
    <format dxfId="16876">
      <pivotArea field="24" type="button" dataOnly="0" labelOnly="1" outline="0" axis="axisRow" fieldPosition="0"/>
    </format>
    <format dxfId="16875">
      <pivotArea dataOnly="0" labelOnly="1" grandRow="1" outline="0" fieldPosition="0"/>
    </format>
    <format dxfId="16874">
      <pivotArea dataOnly="0" labelOnly="1" outline="0" fieldPosition="0">
        <references count="1">
          <reference field="4294967294" count="2">
            <x v="0"/>
            <x v="1"/>
          </reference>
        </references>
      </pivotArea>
    </format>
    <format dxfId="16873">
      <pivotArea type="all" dataOnly="0" outline="0" fieldPosition="0"/>
    </format>
    <format dxfId="16872">
      <pivotArea outline="0" collapsedLevelsAreSubtotals="1" fieldPosition="0"/>
    </format>
    <format dxfId="16871">
      <pivotArea field="24" type="button" dataOnly="0" labelOnly="1" outline="0" axis="axisRow" fieldPosition="0"/>
    </format>
    <format dxfId="16870">
      <pivotArea dataOnly="0" labelOnly="1" grandRow="1" outline="0" fieldPosition="0"/>
    </format>
    <format dxfId="16869">
      <pivotArea dataOnly="0" labelOnly="1" outline="0" fieldPosition="0">
        <references count="1">
          <reference field="4294967294" count="2">
            <x v="0"/>
            <x v="1"/>
          </reference>
        </references>
      </pivotArea>
    </format>
    <format dxfId="16868">
      <pivotArea type="all" dataOnly="0" outline="0" fieldPosition="0"/>
    </format>
    <format dxfId="16867">
      <pivotArea outline="0" collapsedLevelsAreSubtotals="1" fieldPosition="0"/>
    </format>
    <format dxfId="16866">
      <pivotArea field="24" type="button" dataOnly="0" labelOnly="1" outline="0" axis="axisRow" fieldPosition="0"/>
    </format>
    <format dxfId="16865">
      <pivotArea dataOnly="0" labelOnly="1" grandRow="1" outline="0" fieldPosition="0"/>
    </format>
    <format dxfId="16864">
      <pivotArea dataOnly="0" labelOnly="1" outline="0" fieldPosition="0">
        <references count="1">
          <reference field="4294967294" count="2">
            <x v="0"/>
            <x v="1"/>
          </reference>
        </references>
      </pivotArea>
    </format>
    <format dxfId="16863">
      <pivotArea type="all" dataOnly="0" outline="0" fieldPosition="0"/>
    </format>
    <format dxfId="16862">
      <pivotArea outline="0" collapsedLevelsAreSubtotals="1" fieldPosition="0"/>
    </format>
    <format dxfId="16861">
      <pivotArea field="24" type="button" dataOnly="0" labelOnly="1" outline="0" axis="axisRow" fieldPosition="0"/>
    </format>
    <format dxfId="16860">
      <pivotArea dataOnly="0" labelOnly="1" grandRow="1" outline="0" fieldPosition="0"/>
    </format>
    <format dxfId="16859">
      <pivotArea dataOnly="0" labelOnly="1" outline="0" fieldPosition="0">
        <references count="1">
          <reference field="4294967294" count="2">
            <x v="0"/>
            <x v="1"/>
          </reference>
        </references>
      </pivotArea>
    </format>
    <format dxfId="16858">
      <pivotArea field="24" type="button" dataOnly="0" labelOnly="1" outline="0" axis="axisRow" fieldPosition="0"/>
    </format>
    <format dxfId="16857">
      <pivotArea dataOnly="0" labelOnly="1" outline="0" fieldPosition="0">
        <references count="1">
          <reference field="4294967294" count="2">
            <x v="0"/>
            <x v="1"/>
          </reference>
        </references>
      </pivotArea>
    </format>
    <format dxfId="16856">
      <pivotArea grandRow="1" outline="0" collapsedLevelsAreSubtotals="1" fieldPosition="0"/>
    </format>
    <format dxfId="16855">
      <pivotArea dataOnly="0" labelOnly="1" grandRow="1" outline="0" fieldPosition="0"/>
    </format>
    <format dxfId="16854">
      <pivotArea dataOnly="0" labelOnly="1" outline="0" fieldPosition="0">
        <references count="1">
          <reference field="4294967294" count="1">
            <x v="1"/>
          </reference>
        </references>
      </pivotArea>
    </format>
    <format dxfId="16853">
      <pivotArea type="all" dataOnly="0" outline="0" fieldPosition="0"/>
    </format>
    <format dxfId="16852">
      <pivotArea outline="0" collapsedLevelsAreSubtotals="1" fieldPosition="0"/>
    </format>
    <format dxfId="16851">
      <pivotArea field="24" type="button" dataOnly="0" labelOnly="1" outline="0" axis="axisRow" fieldPosition="0"/>
    </format>
    <format dxfId="16850">
      <pivotArea dataOnly="0" labelOnly="1" grandRow="1" outline="0" fieldPosition="0"/>
    </format>
    <format dxfId="16849">
      <pivotArea dataOnly="0" labelOnly="1" outline="0" fieldPosition="0">
        <references count="1">
          <reference field="4294967294" count="2">
            <x v="0"/>
            <x v="1"/>
          </reference>
        </references>
      </pivotArea>
    </format>
    <format dxfId="16848">
      <pivotArea type="all" dataOnly="0" outline="0" fieldPosition="0"/>
    </format>
    <format dxfId="16847">
      <pivotArea outline="0" collapsedLevelsAreSubtotals="1" fieldPosition="0"/>
    </format>
    <format dxfId="16846">
      <pivotArea field="24" type="button" dataOnly="0" labelOnly="1" outline="0" axis="axisRow" fieldPosition="0"/>
    </format>
    <format dxfId="16845">
      <pivotArea dataOnly="0" labelOnly="1" grandRow="1" outline="0" fieldPosition="0"/>
    </format>
    <format dxfId="16844">
      <pivotArea dataOnly="0" labelOnly="1" outline="0" fieldPosition="0">
        <references count="1">
          <reference field="4294967294" count="2">
            <x v="0"/>
            <x v="1"/>
          </reference>
        </references>
      </pivotArea>
    </format>
    <format dxfId="16843">
      <pivotArea type="all" dataOnly="0" outline="0" fieldPosition="0"/>
    </format>
    <format dxfId="16842">
      <pivotArea outline="0" collapsedLevelsAreSubtotals="1" fieldPosition="0"/>
    </format>
    <format dxfId="16841">
      <pivotArea field="24" type="button" dataOnly="0" labelOnly="1" outline="0" axis="axisRow" fieldPosition="0"/>
    </format>
    <format dxfId="16840">
      <pivotArea dataOnly="0" labelOnly="1" grandRow="1" outline="0" fieldPosition="0"/>
    </format>
    <format dxfId="16839">
      <pivotArea dataOnly="0" labelOnly="1" outline="0" fieldPosition="0">
        <references count="1">
          <reference field="4294967294" count="2">
            <x v="0"/>
            <x v="1"/>
          </reference>
        </references>
      </pivotArea>
    </format>
    <format dxfId="16838">
      <pivotArea type="all" dataOnly="0" outline="0" fieldPosition="0"/>
    </format>
    <format dxfId="16837">
      <pivotArea outline="0" collapsedLevelsAreSubtotals="1" fieldPosition="0"/>
    </format>
    <format dxfId="16836">
      <pivotArea field="24" type="button" dataOnly="0" labelOnly="1" outline="0" axis="axisRow" fieldPosition="0"/>
    </format>
    <format dxfId="16835">
      <pivotArea dataOnly="0" labelOnly="1" grandRow="1" outline="0" fieldPosition="0"/>
    </format>
    <format dxfId="16834">
      <pivotArea dataOnly="0" labelOnly="1" outline="0" fieldPosition="0">
        <references count="1">
          <reference field="4294967294" count="2">
            <x v="0"/>
            <x v="1"/>
          </reference>
        </references>
      </pivotArea>
    </format>
    <format dxfId="16833">
      <pivotArea type="all" dataOnly="0" outline="0" fieldPosition="0"/>
    </format>
    <format dxfId="16832">
      <pivotArea outline="0" collapsedLevelsAreSubtotals="1" fieldPosition="0"/>
    </format>
    <format dxfId="16831">
      <pivotArea field="24" type="button" dataOnly="0" labelOnly="1" outline="0" axis="axisRow" fieldPosition="0"/>
    </format>
    <format dxfId="16830">
      <pivotArea dataOnly="0" labelOnly="1" grandRow="1" outline="0" fieldPosition="0"/>
    </format>
    <format dxfId="16829">
      <pivotArea dataOnly="0" labelOnly="1" outline="0" fieldPosition="0">
        <references count="1">
          <reference field="4294967294" count="2">
            <x v="0"/>
            <x v="1"/>
          </reference>
        </references>
      </pivotArea>
    </format>
    <format dxfId="16828">
      <pivotArea type="all" dataOnly="0" outline="0" fieldPosition="0"/>
    </format>
    <format dxfId="16827">
      <pivotArea outline="0" collapsedLevelsAreSubtotals="1" fieldPosition="0"/>
    </format>
    <format dxfId="16826">
      <pivotArea field="24" type="button" dataOnly="0" labelOnly="1" outline="0" axis="axisRow" fieldPosition="0"/>
    </format>
    <format dxfId="16825">
      <pivotArea dataOnly="0" labelOnly="1" grandRow="1" outline="0" fieldPosition="0"/>
    </format>
    <format dxfId="16824">
      <pivotArea dataOnly="0" labelOnly="1" outline="0" fieldPosition="0">
        <references count="1">
          <reference field="4294967294" count="2">
            <x v="0"/>
            <x v="1"/>
          </reference>
        </references>
      </pivotArea>
    </format>
    <format dxfId="16823">
      <pivotArea type="all" dataOnly="0" outline="0" fieldPosition="0"/>
    </format>
    <format dxfId="16822">
      <pivotArea outline="0" collapsedLevelsAreSubtotals="1" fieldPosition="0"/>
    </format>
    <format dxfId="16821">
      <pivotArea field="24" type="button" dataOnly="0" labelOnly="1" outline="0" axis="axisRow" fieldPosition="0"/>
    </format>
    <format dxfId="16820">
      <pivotArea dataOnly="0" labelOnly="1" grandRow="1" outline="0" fieldPosition="0"/>
    </format>
    <format dxfId="16819">
      <pivotArea dataOnly="0" labelOnly="1" outline="0" fieldPosition="0">
        <references count="1">
          <reference field="4294967294" count="2">
            <x v="0"/>
            <x v="1"/>
          </reference>
        </references>
      </pivotArea>
    </format>
    <format dxfId="16818">
      <pivotArea type="all" dataOnly="0" outline="0" fieldPosition="0"/>
    </format>
    <format dxfId="16817">
      <pivotArea outline="0" collapsedLevelsAreSubtotals="1" fieldPosition="0"/>
    </format>
    <format dxfId="16816">
      <pivotArea field="24" type="button" dataOnly="0" labelOnly="1" outline="0" axis="axisRow" fieldPosition="0"/>
    </format>
    <format dxfId="16815">
      <pivotArea dataOnly="0" labelOnly="1" grandRow="1" outline="0" fieldPosition="0"/>
    </format>
    <format dxfId="16814">
      <pivotArea dataOnly="0" labelOnly="1" outline="0" fieldPosition="0">
        <references count="1">
          <reference field="4294967294" count="2">
            <x v="0"/>
            <x v="1"/>
          </reference>
        </references>
      </pivotArea>
    </format>
    <format dxfId="16813">
      <pivotArea field="24" type="button" dataOnly="0" labelOnly="1" outline="0" axis="axisRow" fieldPosition="0"/>
    </format>
    <format dxfId="16812">
      <pivotArea dataOnly="0" labelOnly="1" outline="0" fieldPosition="0">
        <references count="1">
          <reference field="4294967294" count="2">
            <x v="0"/>
            <x v="1"/>
          </reference>
        </references>
      </pivotArea>
    </format>
    <format dxfId="16811">
      <pivotArea type="all" dataOnly="0" outline="0" fieldPosition="0"/>
    </format>
    <format dxfId="16810">
      <pivotArea outline="0" collapsedLevelsAreSubtotals="1" fieldPosition="0"/>
    </format>
    <format dxfId="16809">
      <pivotArea field="24" type="button" dataOnly="0" labelOnly="1" outline="0" axis="axisRow" fieldPosition="0"/>
    </format>
    <format dxfId="16808">
      <pivotArea dataOnly="0" labelOnly="1" grandRow="1" outline="0" fieldPosition="0"/>
    </format>
    <format dxfId="16807">
      <pivotArea dataOnly="0" labelOnly="1" outline="0" fieldPosition="0">
        <references count="1">
          <reference field="4294967294" count="2">
            <x v="0"/>
            <x v="1"/>
          </reference>
        </references>
      </pivotArea>
    </format>
    <format dxfId="16806">
      <pivotArea type="all" dataOnly="0" outline="0" fieldPosition="0"/>
    </format>
    <format dxfId="16805">
      <pivotArea outline="0" collapsedLevelsAreSubtotals="1" fieldPosition="0"/>
    </format>
    <format dxfId="16804">
      <pivotArea field="24" type="button" dataOnly="0" labelOnly="1" outline="0" axis="axisRow" fieldPosition="0"/>
    </format>
    <format dxfId="16803">
      <pivotArea dataOnly="0" labelOnly="1" grandRow="1" outline="0" fieldPosition="0"/>
    </format>
    <format dxfId="16802">
      <pivotArea dataOnly="0" labelOnly="1" outline="0" fieldPosition="0">
        <references count="1">
          <reference field="4294967294" count="2">
            <x v="0"/>
            <x v="1"/>
          </reference>
        </references>
      </pivotArea>
    </format>
    <format dxfId="16801">
      <pivotArea type="all" dataOnly="0" outline="0" fieldPosition="0"/>
    </format>
    <format dxfId="16800">
      <pivotArea outline="0" collapsedLevelsAreSubtotals="1" fieldPosition="0"/>
    </format>
    <format dxfId="16799">
      <pivotArea field="24" type="button" dataOnly="0" labelOnly="1" outline="0" axis="axisRow" fieldPosition="0"/>
    </format>
    <format dxfId="16798">
      <pivotArea dataOnly="0" labelOnly="1" grandRow="1" outline="0" fieldPosition="0"/>
    </format>
    <format dxfId="16797">
      <pivotArea dataOnly="0" labelOnly="1" outline="0" fieldPosition="0">
        <references count="1">
          <reference field="4294967294" count="2">
            <x v="0"/>
            <x v="1"/>
          </reference>
        </references>
      </pivotArea>
    </format>
    <format dxfId="16796">
      <pivotArea grandRow="1" outline="0" collapsedLevelsAreSubtotals="1" fieldPosition="0"/>
    </format>
    <format dxfId="16795">
      <pivotArea dataOnly="0" labelOnly="1" grandRow="1" outline="0" fieldPosition="0"/>
    </format>
    <format dxfId="16794">
      <pivotArea grandRow="1" outline="0" collapsedLevelsAreSubtotals="1" fieldPosition="0"/>
    </format>
    <format dxfId="16793">
      <pivotArea dataOnly="0" labelOnly="1" grandRow="1" outline="0" fieldPosition="0"/>
    </format>
    <format dxfId="16792">
      <pivotArea type="all" dataOnly="0" outline="0" fieldPosition="0"/>
    </format>
    <format dxfId="16791">
      <pivotArea outline="0" collapsedLevelsAreSubtotals="1" fieldPosition="0"/>
    </format>
    <format dxfId="16790">
      <pivotArea field="24" type="button" dataOnly="0" labelOnly="1" outline="0" axis="axisRow" fieldPosition="0"/>
    </format>
    <format dxfId="16789">
      <pivotArea dataOnly="0" labelOnly="1" grandRow="1" outline="0" fieldPosition="0"/>
    </format>
    <format dxfId="16788">
      <pivotArea dataOnly="0" labelOnly="1" outline="0" fieldPosition="0">
        <references count="1">
          <reference field="4294967294" count="2">
            <x v="0"/>
            <x v="1"/>
          </reference>
        </references>
      </pivotArea>
    </format>
    <format dxfId="16787">
      <pivotArea type="all" dataOnly="0" outline="0" fieldPosition="0"/>
    </format>
    <format dxfId="16786">
      <pivotArea outline="0" collapsedLevelsAreSubtotals="1" fieldPosition="0"/>
    </format>
    <format dxfId="16785">
      <pivotArea field="24" type="button" dataOnly="0" labelOnly="1" outline="0" axis="axisRow" fieldPosition="0"/>
    </format>
    <format dxfId="16784">
      <pivotArea dataOnly="0" labelOnly="1" grandRow="1" outline="0" fieldPosition="0"/>
    </format>
    <format dxfId="16783">
      <pivotArea dataOnly="0" labelOnly="1" outline="0" fieldPosition="0">
        <references count="1">
          <reference field="4294967294" count="2">
            <x v="0"/>
            <x v="1"/>
          </reference>
        </references>
      </pivotArea>
    </format>
    <format dxfId="16782">
      <pivotArea type="all" dataOnly="0" outline="0" fieldPosition="0"/>
    </format>
    <format dxfId="16781">
      <pivotArea outline="0" collapsedLevelsAreSubtotals="1" fieldPosition="0"/>
    </format>
    <format dxfId="16780">
      <pivotArea field="24" type="button" dataOnly="0" labelOnly="1" outline="0" axis="axisRow" fieldPosition="0"/>
    </format>
    <format dxfId="16779">
      <pivotArea dataOnly="0" labelOnly="1" grandRow="1" outline="0" fieldPosition="0"/>
    </format>
    <format dxfId="16778">
      <pivotArea dataOnly="0" labelOnly="1" outline="0" fieldPosition="0">
        <references count="1">
          <reference field="4294967294" count="2">
            <x v="0"/>
            <x v="1"/>
          </reference>
        </references>
      </pivotArea>
    </format>
    <format dxfId="16777">
      <pivotArea type="all" dataOnly="0" outline="0" fieldPosition="0"/>
    </format>
    <format dxfId="16776">
      <pivotArea outline="0" collapsedLevelsAreSubtotals="1" fieldPosition="0"/>
    </format>
    <format dxfId="16775">
      <pivotArea field="24" type="button" dataOnly="0" labelOnly="1" outline="0" axis="axisRow" fieldPosition="0"/>
    </format>
    <format dxfId="16774">
      <pivotArea dataOnly="0" labelOnly="1" grandRow="1" outline="0" fieldPosition="0"/>
    </format>
    <format dxfId="16773">
      <pivotArea dataOnly="0" labelOnly="1" outline="0" fieldPosition="0">
        <references count="1">
          <reference field="4294967294" count="2">
            <x v="0"/>
            <x v="1"/>
          </reference>
        </references>
      </pivotArea>
    </format>
    <format dxfId="16772">
      <pivotArea type="all" dataOnly="0" outline="0" fieldPosition="0"/>
    </format>
    <format dxfId="16771">
      <pivotArea outline="0" collapsedLevelsAreSubtotals="1" fieldPosition="0"/>
    </format>
    <format dxfId="16770">
      <pivotArea field="24" type="button" dataOnly="0" labelOnly="1" outline="0" axis="axisRow" fieldPosition="0"/>
    </format>
    <format dxfId="16769">
      <pivotArea dataOnly="0" labelOnly="1" grandRow="1" outline="0" fieldPosition="0"/>
    </format>
    <format dxfId="16768">
      <pivotArea dataOnly="0" labelOnly="1" outline="0" fieldPosition="0">
        <references count="1">
          <reference field="4294967294" count="2">
            <x v="0"/>
            <x v="1"/>
          </reference>
        </references>
      </pivotArea>
    </format>
    <format dxfId="16767">
      <pivotArea type="all" dataOnly="0" outline="0" fieldPosition="0"/>
    </format>
    <format dxfId="16766">
      <pivotArea outline="0" collapsedLevelsAreSubtotals="1" fieldPosition="0"/>
    </format>
    <format dxfId="16765">
      <pivotArea field="24" type="button" dataOnly="0" labelOnly="1" outline="0" axis="axisRow" fieldPosition="0"/>
    </format>
    <format dxfId="16764">
      <pivotArea dataOnly="0" labelOnly="1" grandRow="1" outline="0" fieldPosition="0"/>
    </format>
    <format dxfId="16763">
      <pivotArea dataOnly="0" labelOnly="1" outline="0" fieldPosition="0">
        <references count="1">
          <reference field="4294967294" count="2">
            <x v="0"/>
            <x v="1"/>
          </reference>
        </references>
      </pivotArea>
    </format>
    <format dxfId="16762">
      <pivotArea type="all" dataOnly="0" outline="0" fieldPosition="0"/>
    </format>
    <format dxfId="16761">
      <pivotArea outline="0" collapsedLevelsAreSubtotals="1" fieldPosition="0"/>
    </format>
    <format dxfId="16760">
      <pivotArea field="24" type="button" dataOnly="0" labelOnly="1" outline="0" axis="axisRow" fieldPosition="0"/>
    </format>
    <format dxfId="16759">
      <pivotArea dataOnly="0" labelOnly="1" grandRow="1" outline="0" fieldPosition="0"/>
    </format>
    <format dxfId="16758">
      <pivotArea dataOnly="0" labelOnly="1" outline="0" fieldPosition="0">
        <references count="1">
          <reference field="4294967294" count="2">
            <x v="0"/>
            <x v="1"/>
          </reference>
        </references>
      </pivotArea>
    </format>
    <format dxfId="16757">
      <pivotArea type="all" dataOnly="0" outline="0" fieldPosition="0"/>
    </format>
    <format dxfId="16756">
      <pivotArea outline="0" collapsedLevelsAreSubtotals="1" fieldPosition="0"/>
    </format>
    <format dxfId="16755">
      <pivotArea field="24" type="button" dataOnly="0" labelOnly="1" outline="0" axis="axisRow" fieldPosition="0"/>
    </format>
    <format dxfId="16754">
      <pivotArea dataOnly="0" labelOnly="1" grandRow="1" outline="0" fieldPosition="0"/>
    </format>
    <format dxfId="16753">
      <pivotArea dataOnly="0" labelOnly="1" outline="0" fieldPosition="0">
        <references count="1">
          <reference field="4294967294" count="2">
            <x v="0"/>
            <x v="1"/>
          </reference>
        </references>
      </pivotArea>
    </format>
    <format dxfId="16752">
      <pivotArea type="all" dataOnly="0" outline="0" fieldPosition="0"/>
    </format>
    <format dxfId="16751">
      <pivotArea outline="0" collapsedLevelsAreSubtotals="1" fieldPosition="0"/>
    </format>
    <format dxfId="16750">
      <pivotArea field="24" type="button" dataOnly="0" labelOnly="1" outline="0" axis="axisRow" fieldPosition="0"/>
    </format>
    <format dxfId="16749">
      <pivotArea dataOnly="0" labelOnly="1" grandRow="1" outline="0" fieldPosition="0"/>
    </format>
    <format dxfId="16748">
      <pivotArea dataOnly="0" labelOnly="1" outline="0" fieldPosition="0">
        <references count="1">
          <reference field="4294967294" count="2">
            <x v="0"/>
            <x v="1"/>
          </reference>
        </references>
      </pivotArea>
    </format>
    <format dxfId="16747">
      <pivotArea type="all" dataOnly="0" outline="0" fieldPosition="0"/>
    </format>
    <format dxfId="16746">
      <pivotArea outline="0" collapsedLevelsAreSubtotals="1" fieldPosition="0"/>
    </format>
    <format dxfId="16745">
      <pivotArea field="24" type="button" dataOnly="0" labelOnly="1" outline="0" axis="axisRow" fieldPosition="0"/>
    </format>
    <format dxfId="16744">
      <pivotArea dataOnly="0" labelOnly="1" grandRow="1" outline="0" fieldPosition="0"/>
    </format>
    <format dxfId="16743">
      <pivotArea dataOnly="0" labelOnly="1" outline="0" fieldPosition="0">
        <references count="1">
          <reference field="4294967294" count="2">
            <x v="0"/>
            <x v="1"/>
          </reference>
        </references>
      </pivotArea>
    </format>
    <format dxfId="16742">
      <pivotArea type="all" dataOnly="0" outline="0" fieldPosition="0"/>
    </format>
    <format dxfId="16741">
      <pivotArea outline="0" collapsedLevelsAreSubtotals="1" fieldPosition="0"/>
    </format>
    <format dxfId="16740">
      <pivotArea field="24" type="button" dataOnly="0" labelOnly="1" outline="0" axis="axisRow" fieldPosition="0"/>
    </format>
    <format dxfId="16739">
      <pivotArea dataOnly="0" labelOnly="1" grandRow="1" outline="0" fieldPosition="0"/>
    </format>
    <format dxfId="16738">
      <pivotArea dataOnly="0" labelOnly="1" outline="0" fieldPosition="0">
        <references count="1">
          <reference field="4294967294" count="2">
            <x v="0"/>
            <x v="1"/>
          </reference>
        </references>
      </pivotArea>
    </format>
    <format dxfId="16737">
      <pivotArea type="all" dataOnly="0" outline="0" fieldPosition="0"/>
    </format>
    <format dxfId="16736">
      <pivotArea outline="0" collapsedLevelsAreSubtotals="1" fieldPosition="0"/>
    </format>
    <format dxfId="16735">
      <pivotArea field="24" type="button" dataOnly="0" labelOnly="1" outline="0" axis="axisRow" fieldPosition="0"/>
    </format>
    <format dxfId="16734">
      <pivotArea dataOnly="0" labelOnly="1" grandRow="1" outline="0" fieldPosition="0"/>
    </format>
    <format dxfId="16733">
      <pivotArea dataOnly="0" labelOnly="1" outline="0" fieldPosition="0">
        <references count="1">
          <reference field="4294967294" count="2">
            <x v="0"/>
            <x v="1"/>
          </reference>
        </references>
      </pivotArea>
    </format>
    <format dxfId="16732">
      <pivotArea type="all" dataOnly="0" outline="0" fieldPosition="0"/>
    </format>
    <format dxfId="16731">
      <pivotArea outline="0" collapsedLevelsAreSubtotals="1" fieldPosition="0"/>
    </format>
    <format dxfId="16730">
      <pivotArea field="24" type="button" dataOnly="0" labelOnly="1" outline="0" axis="axisRow" fieldPosition="0"/>
    </format>
    <format dxfId="16729">
      <pivotArea dataOnly="0" labelOnly="1" grandRow="1" outline="0" fieldPosition="0"/>
    </format>
    <format dxfId="16728">
      <pivotArea dataOnly="0" labelOnly="1" outline="0" fieldPosition="0">
        <references count="1">
          <reference field="4294967294" count="2">
            <x v="0"/>
            <x v="1"/>
          </reference>
        </references>
      </pivotArea>
    </format>
    <format dxfId="16727">
      <pivotArea type="all" dataOnly="0" outline="0" fieldPosition="0"/>
    </format>
    <format dxfId="16726">
      <pivotArea outline="0" collapsedLevelsAreSubtotals="1" fieldPosition="0"/>
    </format>
    <format dxfId="16725">
      <pivotArea field="24" type="button" dataOnly="0" labelOnly="1" outline="0" axis="axisRow" fieldPosition="0"/>
    </format>
    <format dxfId="16724">
      <pivotArea dataOnly="0" labelOnly="1" grandRow="1" outline="0" fieldPosition="0"/>
    </format>
    <format dxfId="16723">
      <pivotArea dataOnly="0" labelOnly="1" outline="0" fieldPosition="0">
        <references count="1">
          <reference field="4294967294" count="2">
            <x v="0"/>
            <x v="1"/>
          </reference>
        </references>
      </pivotArea>
    </format>
    <format dxfId="16722">
      <pivotArea type="all" dataOnly="0" outline="0" fieldPosition="0"/>
    </format>
    <format dxfId="16721">
      <pivotArea outline="0" collapsedLevelsAreSubtotals="1" fieldPosition="0"/>
    </format>
    <format dxfId="16720">
      <pivotArea field="24" type="button" dataOnly="0" labelOnly="1" outline="0" axis="axisRow" fieldPosition="0"/>
    </format>
    <format dxfId="16719">
      <pivotArea dataOnly="0" labelOnly="1" grandRow="1" outline="0" fieldPosition="0"/>
    </format>
    <format dxfId="16718">
      <pivotArea dataOnly="0" labelOnly="1" outline="0" fieldPosition="0">
        <references count="1">
          <reference field="4294967294" count="2">
            <x v="0"/>
            <x v="1"/>
          </reference>
        </references>
      </pivotArea>
    </format>
    <format dxfId="16717">
      <pivotArea type="all" dataOnly="0" outline="0" fieldPosition="0"/>
    </format>
    <format dxfId="16716">
      <pivotArea outline="0" collapsedLevelsAreSubtotals="1" fieldPosition="0"/>
    </format>
    <format dxfId="16715">
      <pivotArea field="24" type="button" dataOnly="0" labelOnly="1" outline="0" axis="axisRow" fieldPosition="0"/>
    </format>
    <format dxfId="16714">
      <pivotArea dataOnly="0" labelOnly="1" grandRow="1" outline="0" fieldPosition="0"/>
    </format>
    <format dxfId="16713">
      <pivotArea dataOnly="0" labelOnly="1" outline="0" fieldPosition="0">
        <references count="1">
          <reference field="4294967294" count="2">
            <x v="0"/>
            <x v="1"/>
          </reference>
        </references>
      </pivotArea>
    </format>
    <format dxfId="16712">
      <pivotArea type="all" dataOnly="0" outline="0" fieldPosition="0"/>
    </format>
    <format dxfId="16711">
      <pivotArea outline="0" collapsedLevelsAreSubtotals="1" fieldPosition="0"/>
    </format>
    <format dxfId="16710">
      <pivotArea field="24" type="button" dataOnly="0" labelOnly="1" outline="0" axis="axisRow" fieldPosition="0"/>
    </format>
    <format dxfId="16709">
      <pivotArea dataOnly="0" labelOnly="1" grandRow="1" outline="0" fieldPosition="0"/>
    </format>
    <format dxfId="16708">
      <pivotArea dataOnly="0" labelOnly="1" outline="0" fieldPosition="0">
        <references count="1">
          <reference field="4294967294" count="2">
            <x v="0"/>
            <x v="1"/>
          </reference>
        </references>
      </pivotArea>
    </format>
    <format dxfId="16707">
      <pivotArea type="all" dataOnly="0" outline="0" fieldPosition="0"/>
    </format>
    <format dxfId="16706">
      <pivotArea outline="0" collapsedLevelsAreSubtotals="1" fieldPosition="0"/>
    </format>
    <format dxfId="16705">
      <pivotArea field="24" type="button" dataOnly="0" labelOnly="1" outline="0" axis="axisRow" fieldPosition="0"/>
    </format>
    <format dxfId="16704">
      <pivotArea dataOnly="0" labelOnly="1" grandRow="1" outline="0" fieldPosition="0"/>
    </format>
    <format dxfId="16703">
      <pivotArea dataOnly="0" labelOnly="1" outline="0" fieldPosition="0">
        <references count="1">
          <reference field="4294967294" count="2">
            <x v="0"/>
            <x v="1"/>
          </reference>
        </references>
      </pivotArea>
    </format>
    <format dxfId="16702">
      <pivotArea type="all" dataOnly="0" outline="0" fieldPosition="0"/>
    </format>
    <format dxfId="16701">
      <pivotArea outline="0" collapsedLevelsAreSubtotals="1" fieldPosition="0"/>
    </format>
    <format dxfId="16700">
      <pivotArea field="24" type="button" dataOnly="0" labelOnly="1" outline="0" axis="axisRow" fieldPosition="0"/>
    </format>
    <format dxfId="16699">
      <pivotArea dataOnly="0" labelOnly="1" grandRow="1" outline="0" fieldPosition="0"/>
    </format>
    <format dxfId="16698">
      <pivotArea dataOnly="0" labelOnly="1" outline="0" fieldPosition="0">
        <references count="1">
          <reference field="4294967294" count="2">
            <x v="0"/>
            <x v="1"/>
          </reference>
        </references>
      </pivotArea>
    </format>
    <format dxfId="16697">
      <pivotArea type="all" dataOnly="0" outline="0" fieldPosition="0"/>
    </format>
    <format dxfId="16696">
      <pivotArea outline="0" collapsedLevelsAreSubtotals="1" fieldPosition="0"/>
    </format>
    <format dxfId="16695">
      <pivotArea field="24" type="button" dataOnly="0" labelOnly="1" outline="0" axis="axisRow" fieldPosition="0"/>
    </format>
    <format dxfId="16694">
      <pivotArea dataOnly="0" labelOnly="1" grandRow="1" outline="0" fieldPosition="0"/>
    </format>
    <format dxfId="16693">
      <pivotArea dataOnly="0" labelOnly="1" outline="0" fieldPosition="0">
        <references count="1">
          <reference field="4294967294" count="2">
            <x v="0"/>
            <x v="1"/>
          </reference>
        </references>
      </pivotArea>
    </format>
    <format dxfId="16692">
      <pivotArea type="all" dataOnly="0" outline="0" fieldPosition="0"/>
    </format>
    <format dxfId="16691">
      <pivotArea outline="0" collapsedLevelsAreSubtotals="1" fieldPosition="0"/>
    </format>
    <format dxfId="16690">
      <pivotArea field="24" type="button" dataOnly="0" labelOnly="1" outline="0" axis="axisRow" fieldPosition="0"/>
    </format>
    <format dxfId="16689">
      <pivotArea dataOnly="0" labelOnly="1" grandRow="1" outline="0" fieldPosition="0"/>
    </format>
    <format dxfId="16688">
      <pivotArea dataOnly="0" labelOnly="1" outline="0" fieldPosition="0">
        <references count="1">
          <reference field="4294967294" count="2">
            <x v="0"/>
            <x v="1"/>
          </reference>
        </references>
      </pivotArea>
    </format>
    <format dxfId="16687">
      <pivotArea type="all" dataOnly="0" outline="0" fieldPosition="0"/>
    </format>
    <format dxfId="16686">
      <pivotArea outline="0" collapsedLevelsAreSubtotals="1" fieldPosition="0"/>
    </format>
    <format dxfId="16685">
      <pivotArea field="24" type="button" dataOnly="0" labelOnly="1" outline="0" axis="axisRow" fieldPosition="0"/>
    </format>
    <format dxfId="16684">
      <pivotArea dataOnly="0" labelOnly="1" grandRow="1" outline="0" fieldPosition="0"/>
    </format>
    <format dxfId="16683">
      <pivotArea dataOnly="0" labelOnly="1" outline="0" fieldPosition="0">
        <references count="1">
          <reference field="4294967294" count="2">
            <x v="0"/>
            <x v="1"/>
          </reference>
        </references>
      </pivotArea>
    </format>
    <format dxfId="16682">
      <pivotArea type="all" dataOnly="0" outline="0" fieldPosition="0"/>
    </format>
    <format dxfId="16681">
      <pivotArea outline="0" collapsedLevelsAreSubtotals="1" fieldPosition="0"/>
    </format>
    <format dxfId="16680">
      <pivotArea field="24" type="button" dataOnly="0" labelOnly="1" outline="0" axis="axisRow" fieldPosition="0"/>
    </format>
    <format dxfId="16679">
      <pivotArea dataOnly="0" labelOnly="1" grandRow="1" outline="0" fieldPosition="0"/>
    </format>
    <format dxfId="16678">
      <pivotArea dataOnly="0" labelOnly="1" outline="0" fieldPosition="0">
        <references count="1">
          <reference field="4294967294" count="2">
            <x v="0"/>
            <x v="1"/>
          </reference>
        </references>
      </pivotArea>
    </format>
    <format dxfId="16677">
      <pivotArea grandRow="1" outline="0" collapsedLevelsAreSubtotals="1" fieldPosition="0"/>
    </format>
    <format dxfId="16676">
      <pivotArea dataOnly="0" labelOnly="1" grandRow="1" outline="0" fieldPosition="0"/>
    </format>
    <format dxfId="16675">
      <pivotArea type="all" dataOnly="0" outline="0" fieldPosition="0"/>
    </format>
    <format dxfId="16674">
      <pivotArea outline="0" collapsedLevelsAreSubtotals="1" fieldPosition="0"/>
    </format>
    <format dxfId="16673">
      <pivotArea field="24" type="button" dataOnly="0" labelOnly="1" outline="0" axis="axisRow" fieldPosition="0"/>
    </format>
    <format dxfId="16672">
      <pivotArea dataOnly="0" labelOnly="1" grandRow="1" outline="0" fieldPosition="0"/>
    </format>
    <format dxfId="16671">
      <pivotArea dataOnly="0" labelOnly="1" outline="0" fieldPosition="0">
        <references count="1">
          <reference field="4294967294" count="2">
            <x v="0"/>
            <x v="1"/>
          </reference>
        </references>
      </pivotArea>
    </format>
    <format dxfId="16670">
      <pivotArea grandRow="1" outline="0" collapsedLevelsAreSubtotals="1" fieldPosition="0"/>
    </format>
    <format dxfId="16669">
      <pivotArea dataOnly="0" labelOnly="1" grandRow="1" outline="0" fieldPosition="0"/>
    </format>
    <format dxfId="16668">
      <pivotArea type="all" dataOnly="0" outline="0" fieldPosition="0"/>
    </format>
    <format dxfId="16667">
      <pivotArea outline="0" collapsedLevelsAreSubtotals="1" fieldPosition="0"/>
    </format>
    <format dxfId="16666">
      <pivotArea field="24" type="button" dataOnly="0" labelOnly="1" outline="0" axis="axisRow" fieldPosition="0"/>
    </format>
    <format dxfId="16665">
      <pivotArea dataOnly="0" labelOnly="1" fieldPosition="0">
        <references count="1">
          <reference field="24" count="6">
            <x v="1"/>
            <x v="4"/>
            <x v="5"/>
            <x v="9"/>
            <x v="10"/>
            <x v="11"/>
          </reference>
        </references>
      </pivotArea>
    </format>
    <format dxfId="16664">
      <pivotArea dataOnly="0" labelOnly="1" grandRow="1" outline="0" fieldPosition="0"/>
    </format>
    <format dxfId="16663">
      <pivotArea dataOnly="0" labelOnly="1" outline="0" fieldPosition="0">
        <references count="1">
          <reference field="4294967294" count="2">
            <x v="0"/>
            <x v="1"/>
          </reference>
        </references>
      </pivotArea>
    </format>
    <format dxfId="16662">
      <pivotArea type="all" dataOnly="0" outline="0" fieldPosition="0"/>
    </format>
    <format dxfId="16661">
      <pivotArea outline="0" collapsedLevelsAreSubtotals="1" fieldPosition="0"/>
    </format>
    <format dxfId="16660">
      <pivotArea field="24" type="button" dataOnly="0" labelOnly="1" outline="0" axis="axisRow" fieldPosition="0"/>
    </format>
    <format dxfId="16659">
      <pivotArea dataOnly="0" labelOnly="1" fieldPosition="0">
        <references count="1">
          <reference field="24" count="8">
            <x v="0"/>
            <x v="1"/>
            <x v="3"/>
            <x v="4"/>
            <x v="5"/>
            <x v="9"/>
            <x v="10"/>
            <x v="11"/>
          </reference>
        </references>
      </pivotArea>
    </format>
    <format dxfId="16658">
      <pivotArea dataOnly="0" labelOnly="1" grandRow="1" outline="0" fieldPosition="0"/>
    </format>
    <format dxfId="1665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17136">
      <pivotArea dataOnly="0" labelOnly="1" grandCol="1" outline="0" fieldPosition="0"/>
    </format>
    <format dxfId="17135">
      <pivotArea dataOnly="0" labelOnly="1" grandCol="1" outline="0" fieldPosition="0"/>
    </format>
    <format dxfId="17134">
      <pivotArea dataOnly="0" labelOnly="1" grandCol="1" outline="0" fieldPosition="0"/>
    </format>
    <format dxfId="17133">
      <pivotArea outline="0" collapsedLevelsAreSubtotals="1" fieldPosition="0"/>
    </format>
    <format dxfId="17132">
      <pivotArea dataOnly="0" labelOnly="1" grandRow="1" outline="0" fieldPosition="0"/>
    </format>
    <format dxfId="17131">
      <pivotArea outline="0" collapsedLevelsAreSubtotals="1" fieldPosition="0"/>
    </format>
    <format dxfId="17130">
      <pivotArea dataOnly="0" labelOnly="1" grandRow="1" outline="0" fieldPosition="0"/>
    </format>
    <format dxfId="17129">
      <pivotArea type="all" dataOnly="0" outline="0" fieldPosition="0"/>
    </format>
    <format dxfId="17128">
      <pivotArea dataOnly="0" labelOnly="1" outline="0" fieldPosition="0">
        <references count="1">
          <reference field="12" count="0"/>
        </references>
      </pivotArea>
    </format>
    <format dxfId="17127">
      <pivotArea dataOnly="0" labelOnly="1" outline="0" fieldPosition="0">
        <references count="1">
          <reference field="12" count="0"/>
        </references>
      </pivotArea>
    </format>
    <format dxfId="17126">
      <pivotArea type="all" dataOnly="0" outline="0" fieldPosition="0"/>
    </format>
    <format dxfId="17125">
      <pivotArea grandCol="1" outline="0" collapsedLevelsAreSubtotals="1" fieldPosition="0"/>
    </format>
    <format dxfId="17124">
      <pivotArea grandRow="1" grandCol="1" outline="0" collapsedLevelsAreSubtotals="1" fieldPosition="0"/>
    </format>
    <format dxfId="17123">
      <pivotArea dataOnly="0" labelOnly="1" grandRow="1" outline="0" fieldPosition="0"/>
    </format>
    <format dxfId="17122">
      <pivotArea dataOnly="0" labelOnly="1" grandRow="1" outline="0" fieldPosition="0"/>
    </format>
    <format dxfId="17121">
      <pivotArea dataOnly="0" labelOnly="1" grandRow="1" outline="0" fieldPosition="0"/>
    </format>
    <format dxfId="17120">
      <pivotArea dataOnly="0" labelOnly="1" grandRow="1" outline="0" fieldPosition="0"/>
    </format>
    <format dxfId="17119">
      <pivotArea dataOnly="0" labelOnly="1" grandRow="1" outline="0" fieldPosition="0"/>
    </format>
    <format dxfId="17118">
      <pivotArea dataOnly="0" labelOnly="1" grandRow="1" outline="0" fieldPosition="0"/>
    </format>
    <format dxfId="17117">
      <pivotArea dataOnly="0" labelOnly="1" grandRow="1" outline="0" fieldPosition="0"/>
    </format>
    <format dxfId="17116">
      <pivotArea dataOnly="0" labelOnly="1" grandRow="1" outline="0" fieldPosition="0"/>
    </format>
    <format dxfId="17115">
      <pivotArea dataOnly="0" labelOnly="1" grandCol="1" outline="0" fieldPosition="0"/>
    </format>
    <format dxfId="17114">
      <pivotArea dataOnly="0" labelOnly="1" grandCol="1" outline="0" fieldPosition="0"/>
    </format>
    <format dxfId="17113">
      <pivotArea dataOnly="0" labelOnly="1" outline="0" fieldPosition="0">
        <references count="1">
          <reference field="23" count="0"/>
        </references>
      </pivotArea>
    </format>
    <format dxfId="17112">
      <pivotArea dataOnly="0" labelOnly="1" grandCol="1" outline="0" fieldPosition="0"/>
    </format>
    <format dxfId="17111">
      <pivotArea dataOnly="0" labelOnly="1" outline="0" fieldPosition="0">
        <references count="1">
          <reference field="23" count="0"/>
        </references>
      </pivotArea>
    </format>
    <format dxfId="17110">
      <pivotArea dataOnly="0" labelOnly="1" grandCol="1" outline="0" fieldPosition="0"/>
    </format>
    <format dxfId="17109">
      <pivotArea field="23" grandRow="1" outline="0" axis="axisCol" fieldPosition="0">
        <references count="1">
          <reference field="23" count="0" selected="0"/>
        </references>
      </pivotArea>
    </format>
    <format dxfId="17108">
      <pivotArea grandCol="1" outline="0" collapsedLevelsAreSubtotals="1" fieldPosition="0"/>
    </format>
    <format dxfId="17107">
      <pivotArea dataOnly="0" labelOnly="1" outline="0" fieldPosition="0">
        <references count="1">
          <reference field="23" count="0"/>
        </references>
      </pivotArea>
    </format>
    <format dxfId="17106">
      <pivotArea dataOnly="0" labelOnly="1" grandCol="1" outline="0" fieldPosition="0"/>
    </format>
    <format dxfId="17105">
      <pivotArea dataOnly="0" labelOnly="1" outline="0" fieldPosition="0">
        <references count="1">
          <reference field="23" count="0"/>
        </references>
      </pivotArea>
    </format>
    <format dxfId="17104">
      <pivotArea dataOnly="0" labelOnly="1" grandCol="1" outline="0" fieldPosition="0"/>
    </format>
    <format dxfId="17103">
      <pivotArea dataOnly="0" labelOnly="1" outline="0" fieldPosition="0">
        <references count="1">
          <reference field="23" count="0"/>
        </references>
      </pivotArea>
    </format>
    <format dxfId="17102">
      <pivotArea dataOnly="0" labelOnly="1" grandCol="1" outline="0" fieldPosition="0"/>
    </format>
    <format dxfId="17101">
      <pivotArea dataOnly="0" labelOnly="1" outline="0" fieldPosition="0">
        <references count="1">
          <reference field="23" count="0"/>
        </references>
      </pivotArea>
    </format>
    <format dxfId="17100">
      <pivotArea dataOnly="0" labelOnly="1" grandCol="1" outline="0" fieldPosition="0"/>
    </format>
    <format dxfId="17099">
      <pivotArea outline="0" collapsedLevelsAreSubtotals="1" fieldPosition="0"/>
    </format>
    <format dxfId="17098">
      <pivotArea dataOnly="0" labelOnly="1" grandRow="1" outline="0" fieldPosition="0"/>
    </format>
    <format dxfId="17097">
      <pivotArea dataOnly="0" labelOnly="1" outline="0" fieldPosition="0">
        <references count="1">
          <reference field="23" count="0"/>
        </references>
      </pivotArea>
    </format>
    <format dxfId="17096">
      <pivotArea dataOnly="0" labelOnly="1" grandCol="1" outline="0" fieldPosition="0"/>
    </format>
    <format dxfId="17095">
      <pivotArea outline="0" collapsedLevelsAreSubtotals="1" fieldPosition="0"/>
    </format>
    <format dxfId="17094">
      <pivotArea dataOnly="0" labelOnly="1" grandRow="1" outline="0" fieldPosition="0"/>
    </format>
    <format dxfId="17093">
      <pivotArea dataOnly="0" labelOnly="1" outline="0" fieldPosition="0">
        <references count="1">
          <reference field="23" count="0"/>
        </references>
      </pivotArea>
    </format>
    <format dxfId="17092">
      <pivotArea dataOnly="0" labelOnly="1" grandCol="1" outline="0" fieldPosition="0"/>
    </format>
    <format dxfId="17091">
      <pivotArea outline="0" collapsedLevelsAreSubtotals="1" fieldPosition="0"/>
    </format>
    <format dxfId="17090">
      <pivotArea dataOnly="0" labelOnly="1" grandRow="1" outline="0" fieldPosition="0"/>
    </format>
    <format dxfId="17089">
      <pivotArea dataOnly="0" labelOnly="1" outline="0" fieldPosition="0">
        <references count="1">
          <reference field="23" count="0"/>
        </references>
      </pivotArea>
    </format>
    <format dxfId="17088">
      <pivotArea dataOnly="0" labelOnly="1" grandCol="1" outline="0" fieldPosition="0"/>
    </format>
    <format dxfId="17087">
      <pivotArea outline="0" collapsedLevelsAreSubtotals="1" fieldPosition="0"/>
    </format>
    <format dxfId="17086">
      <pivotArea dataOnly="0" labelOnly="1" outline="0" fieldPosition="0">
        <references count="1">
          <reference field="23" count="0"/>
        </references>
      </pivotArea>
    </format>
    <format dxfId="17085">
      <pivotArea dataOnly="0" labelOnly="1" grandCol="1" outline="0" fieldPosition="0"/>
    </format>
    <format dxfId="17084">
      <pivotArea dataOnly="0" labelOnly="1" grandRow="1" outline="0" fieldPosition="0"/>
    </format>
    <format dxfId="17083">
      <pivotArea outline="0" collapsedLevelsAreSubtotals="1" fieldPosition="0"/>
    </format>
    <format dxfId="17082">
      <pivotArea dataOnly="0" labelOnly="1" grandRow="1" outline="0" fieldPosition="0"/>
    </format>
    <format dxfId="17081">
      <pivotArea dataOnly="0" labelOnly="1" outline="0" fieldPosition="0">
        <references count="1">
          <reference field="23" count="0"/>
        </references>
      </pivotArea>
    </format>
    <format dxfId="17080">
      <pivotArea dataOnly="0" labelOnly="1" grandCol="1" outline="0" fieldPosition="0"/>
    </format>
    <format dxfId="17079">
      <pivotArea dataOnly="0" labelOnly="1" outline="0" fieldPosition="0">
        <references count="1">
          <reference field="23" count="0"/>
        </references>
      </pivotArea>
    </format>
    <format dxfId="17078">
      <pivotArea dataOnly="0" labelOnly="1" grandCol="1" outline="0" fieldPosition="0"/>
    </format>
    <format dxfId="17077">
      <pivotArea dataOnly="0" labelOnly="1" grandRow="1" outline="0" fieldPosition="0"/>
    </format>
    <format dxfId="17076">
      <pivotArea outline="0" collapsedLevelsAreSubtotals="1" fieldPosition="0"/>
    </format>
    <format dxfId="17075">
      <pivotArea dataOnly="0" labelOnly="1" grandRow="1" outline="0" fieldPosition="0"/>
    </format>
    <format dxfId="17074">
      <pivotArea dataOnly="0" labelOnly="1" outline="0" fieldPosition="0">
        <references count="1">
          <reference field="23" count="0"/>
        </references>
      </pivotArea>
    </format>
    <format dxfId="17073">
      <pivotArea dataOnly="0" labelOnly="1" grandCol="1" outline="0" fieldPosition="0"/>
    </format>
    <format dxfId="17072">
      <pivotArea dataOnly="0" labelOnly="1" grandRow="1" outline="0" fieldPosition="0"/>
    </format>
    <format dxfId="17071">
      <pivotArea type="origin" dataOnly="0" labelOnly="1" outline="0" fieldPosition="0"/>
    </format>
    <format dxfId="17070">
      <pivotArea dataOnly="0" labelOnly="1" grandRow="1" outline="0" fieldPosition="0"/>
    </format>
    <format dxfId="17069">
      <pivotArea type="origin" dataOnly="0" labelOnly="1" outline="0" fieldPosition="0"/>
    </format>
    <format dxfId="17068">
      <pivotArea dataOnly="0" labelOnly="1" grandRow="1" outline="0" fieldPosition="0"/>
    </format>
    <format dxfId="17067">
      <pivotArea type="origin" dataOnly="0" labelOnly="1" outline="0" fieldPosition="0"/>
    </format>
    <format dxfId="17066">
      <pivotArea dataOnly="0" labelOnly="1" grandRow="1" outline="0" fieldPosition="0"/>
    </format>
    <format dxfId="17065">
      <pivotArea type="origin" dataOnly="0" labelOnly="1" outline="0" fieldPosition="0"/>
    </format>
    <format dxfId="17064">
      <pivotArea dataOnly="0" labelOnly="1" grandRow="1" outline="0" fieldPosition="0"/>
    </format>
    <format dxfId="17063">
      <pivotArea outline="0" collapsedLevelsAreSubtotals="1" fieldPosition="0"/>
    </format>
    <format dxfId="17062">
      <pivotArea dataOnly="0" labelOnly="1" grandRow="1" outline="0" fieldPosition="0"/>
    </format>
    <format dxfId="17061">
      <pivotArea dataOnly="0" labelOnly="1" outline="0" fieldPosition="0">
        <references count="1">
          <reference field="23" count="0"/>
        </references>
      </pivotArea>
    </format>
    <format dxfId="17060">
      <pivotArea dataOnly="0" labelOnly="1" grandCol="1" outline="0" fieldPosition="0"/>
    </format>
    <format dxfId="17059">
      <pivotArea outline="0" collapsedLevelsAreSubtotals="1" fieldPosition="0"/>
    </format>
    <format dxfId="17058">
      <pivotArea dataOnly="0" labelOnly="1" grandRow="1" outline="0" fieldPosition="0"/>
    </format>
    <format dxfId="17057">
      <pivotArea dataOnly="0" labelOnly="1" outline="0" fieldPosition="0">
        <references count="1">
          <reference field="23" count="0"/>
        </references>
      </pivotArea>
    </format>
    <format dxfId="17056">
      <pivotArea dataOnly="0" labelOnly="1" grandCol="1" outline="0" fieldPosition="0"/>
    </format>
    <format dxfId="17055">
      <pivotArea outline="0" collapsedLevelsAreSubtotals="1" fieldPosition="0"/>
    </format>
    <format dxfId="17054">
      <pivotArea dataOnly="0" labelOnly="1" grandRow="1" outline="0" fieldPosition="0"/>
    </format>
    <format dxfId="17053">
      <pivotArea dataOnly="0" labelOnly="1" outline="0" fieldPosition="0">
        <references count="1">
          <reference field="23" count="0"/>
        </references>
      </pivotArea>
    </format>
    <format dxfId="17052">
      <pivotArea dataOnly="0" labelOnly="1" grandCol="1" outline="0" fieldPosition="0"/>
    </format>
    <format dxfId="17051">
      <pivotArea dataOnly="0" labelOnly="1" outline="0" fieldPosition="0">
        <references count="1">
          <reference field="23" count="0"/>
        </references>
      </pivotArea>
    </format>
    <format dxfId="17050">
      <pivotArea dataOnly="0" labelOnly="1" grandCol="1" outline="0" fieldPosition="0"/>
    </format>
    <format dxfId="17049">
      <pivotArea outline="0" collapsedLevelsAreSubtotals="1" fieldPosition="0"/>
    </format>
    <format dxfId="17048">
      <pivotArea dataOnly="0" labelOnly="1" grandRow="1" outline="0" fieldPosition="0"/>
    </format>
    <format dxfId="17047">
      <pivotArea dataOnly="0" labelOnly="1" outline="0" fieldPosition="0">
        <references count="1">
          <reference field="23" count="0"/>
        </references>
      </pivotArea>
    </format>
    <format dxfId="17046">
      <pivotArea dataOnly="0" labelOnly="1" grandCol="1" outline="0" fieldPosition="0"/>
    </format>
    <format dxfId="17045">
      <pivotArea outline="0" collapsedLevelsAreSubtotals="1" fieldPosition="0"/>
    </format>
    <format dxfId="17044">
      <pivotArea dataOnly="0" labelOnly="1" grandRow="1" outline="0" fieldPosition="0"/>
    </format>
    <format dxfId="17043">
      <pivotArea dataOnly="0" labelOnly="1" outline="0" fieldPosition="0">
        <references count="1">
          <reference field="23" count="0"/>
        </references>
      </pivotArea>
    </format>
    <format dxfId="17042">
      <pivotArea dataOnly="0" labelOnly="1" grandCol="1" outline="0" fieldPosition="0"/>
    </format>
    <format dxfId="17041">
      <pivotArea dataOnly="0" labelOnly="1" outline="0" fieldPosition="0">
        <references count="1">
          <reference field="23" count="0"/>
        </references>
      </pivotArea>
    </format>
    <format dxfId="17040">
      <pivotArea dataOnly="0" labelOnly="1" grandCol="1" outline="0" fieldPosition="0"/>
    </format>
    <format dxfId="17039">
      <pivotArea type="all" dataOnly="0" outline="0" fieldPosition="0"/>
    </format>
    <format dxfId="17038">
      <pivotArea outline="0" collapsedLevelsAreSubtotals="1" fieldPosition="0"/>
    </format>
    <format dxfId="17037">
      <pivotArea type="origin" dataOnly="0" labelOnly="1" outline="0" fieldPosition="0"/>
    </format>
    <format dxfId="17036">
      <pivotArea field="23" type="button" dataOnly="0" labelOnly="1" outline="0" axis="axisCol" fieldPosition="0"/>
    </format>
    <format dxfId="17035">
      <pivotArea type="topRight" dataOnly="0" labelOnly="1" outline="0" fieldPosition="0"/>
    </format>
    <format dxfId="17034">
      <pivotArea dataOnly="0" labelOnly="1" grandRow="1" outline="0" fieldPosition="0"/>
    </format>
    <format dxfId="17033">
      <pivotArea dataOnly="0" labelOnly="1" outline="0" fieldPosition="0">
        <references count="1">
          <reference field="23" count="0"/>
        </references>
      </pivotArea>
    </format>
    <format dxfId="17032">
      <pivotArea dataOnly="0" labelOnly="1" grandCol="1" outline="0" fieldPosition="0"/>
    </format>
    <format dxfId="17031">
      <pivotArea type="all" dataOnly="0" outline="0" fieldPosition="0"/>
    </format>
    <format dxfId="17030">
      <pivotArea outline="0" collapsedLevelsAreSubtotals="1" fieldPosition="0"/>
    </format>
    <format dxfId="17029">
      <pivotArea type="origin" dataOnly="0" labelOnly="1" outline="0" fieldPosition="0"/>
    </format>
    <format dxfId="17028">
      <pivotArea field="23" type="button" dataOnly="0" labelOnly="1" outline="0" axis="axisCol" fieldPosition="0"/>
    </format>
    <format dxfId="17027">
      <pivotArea type="topRight" dataOnly="0" labelOnly="1" outline="0" fieldPosition="0"/>
    </format>
    <format dxfId="17026">
      <pivotArea dataOnly="0" labelOnly="1" grandRow="1" outline="0" fieldPosition="0"/>
    </format>
    <format dxfId="17025">
      <pivotArea dataOnly="0" labelOnly="1" outline="0" fieldPosition="0">
        <references count="1">
          <reference field="23" count="0"/>
        </references>
      </pivotArea>
    </format>
    <format dxfId="17024">
      <pivotArea dataOnly="0" labelOnly="1" grandCol="1" outline="0" fieldPosition="0"/>
    </format>
    <format dxfId="17023">
      <pivotArea field="23" type="button" dataOnly="0" labelOnly="1" outline="0" axis="axisCol" fieldPosition="0"/>
    </format>
    <format dxfId="17022">
      <pivotArea type="topRight" dataOnly="0" labelOnly="1" outline="0" fieldPosition="0"/>
    </format>
    <format dxfId="17021">
      <pivotArea outline="0" collapsedLevelsAreSubtotals="1" fieldPosition="0"/>
    </format>
    <format dxfId="17020">
      <pivotArea dataOnly="0" labelOnly="1" outline="0" fieldPosition="0">
        <references count="1">
          <reference field="15" count="0"/>
        </references>
      </pivotArea>
    </format>
    <format dxfId="17019">
      <pivotArea grandRow="1" outline="0" collapsedLevelsAreSubtotals="1" fieldPosition="0"/>
    </format>
    <format dxfId="17018">
      <pivotArea dataOnly="0" labelOnly="1" grandRow="1" outline="0" fieldPosition="0"/>
    </format>
    <format dxfId="17017">
      <pivotArea field="15" type="button" dataOnly="0" labelOnly="1" outline="0" axis="axisRow" fieldPosition="0"/>
    </format>
    <format dxfId="17016">
      <pivotArea dataOnly="0" labelOnly="1" outline="0" fieldPosition="0">
        <references count="1">
          <reference field="23" count="0"/>
        </references>
      </pivotArea>
    </format>
    <format dxfId="17015">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17371">
      <pivotArea outline="0" collapsedLevelsAreSubtotals="1" fieldPosition="0"/>
    </format>
    <format dxfId="17370">
      <pivotArea dataOnly="0" labelOnly="1" grandCol="1" outline="0" fieldPosition="0"/>
    </format>
    <format dxfId="17369">
      <pivotArea outline="0" collapsedLevelsAreSubtotals="1" fieldPosition="0"/>
    </format>
    <format dxfId="17368">
      <pivotArea dataOnly="0" labelOnly="1" grandCol="1" outline="0" fieldPosition="0"/>
    </format>
    <format dxfId="17367">
      <pivotArea dataOnly="0" labelOnly="1" grandRow="1" outline="0" fieldPosition="0"/>
    </format>
    <format dxfId="17366">
      <pivotArea dataOnly="0" labelOnly="1" grandCol="1" outline="0" fieldPosition="0"/>
    </format>
    <format dxfId="17365">
      <pivotArea dataOnly="0" labelOnly="1" grandCol="1" outline="0" fieldPosition="0"/>
    </format>
    <format dxfId="17364">
      <pivotArea dataOnly="0" labelOnly="1" outline="0" fieldPosition="0">
        <references count="1">
          <reference field="12" count="0"/>
        </references>
      </pivotArea>
    </format>
    <format dxfId="17363">
      <pivotArea dataOnly="0" labelOnly="1" grandCol="1" outline="0" fieldPosition="0"/>
    </format>
    <format dxfId="17362">
      <pivotArea dataOnly="0" labelOnly="1" outline="0" fieldPosition="0">
        <references count="1">
          <reference field="12" count="0"/>
        </references>
      </pivotArea>
    </format>
    <format dxfId="17361">
      <pivotArea dataOnly="0" labelOnly="1" grandCol="1" outline="0" fieldPosition="0"/>
    </format>
    <format dxfId="17360">
      <pivotArea grandRow="1" outline="0" collapsedLevelsAreSubtotals="1" fieldPosition="0"/>
    </format>
    <format dxfId="17359">
      <pivotArea dataOnly="0" labelOnly="1" grandRow="1" outline="0" fieldPosition="0"/>
    </format>
    <format dxfId="17358">
      <pivotArea dataOnly="0" labelOnly="1" grandRow="1" outline="0" fieldPosition="0"/>
    </format>
    <format dxfId="17357">
      <pivotArea grandRow="1" outline="0" collapsedLevelsAreSubtotals="1" fieldPosition="0"/>
    </format>
    <format dxfId="17356">
      <pivotArea dataOnly="0" labelOnly="1" grandRow="1" outline="0" fieldPosition="0"/>
    </format>
    <format dxfId="17355">
      <pivotArea grandRow="1" outline="0" collapsedLevelsAreSubtotals="1" fieldPosition="0"/>
    </format>
    <format dxfId="17354">
      <pivotArea dataOnly="0" labelOnly="1" grandRow="1" outline="0" fieldPosition="0"/>
    </format>
    <format dxfId="17353">
      <pivotArea grandRow="1" outline="0" collapsedLevelsAreSubtotals="1" fieldPosition="0"/>
    </format>
    <format dxfId="17352">
      <pivotArea grandRow="1" outline="0" collapsedLevelsAreSubtotals="1" fieldPosition="0"/>
    </format>
    <format dxfId="17351">
      <pivotArea dataOnly="0" labelOnly="1" grandRow="1" outline="0" fieldPosition="0"/>
    </format>
    <format dxfId="17350">
      <pivotArea dataOnly="0" labelOnly="1" grandRow="1" outline="0" fieldPosition="0"/>
    </format>
    <format dxfId="17349">
      <pivotArea dataOnly="0" labelOnly="1" grandRow="1" outline="0" fieldPosition="0"/>
    </format>
    <format dxfId="17348">
      <pivotArea dataOnly="0" labelOnly="1" grandRow="1" outline="0" fieldPosition="0"/>
    </format>
    <format dxfId="17347">
      <pivotArea grandRow="1" outline="0" collapsedLevelsAreSubtotals="1" fieldPosition="0"/>
    </format>
    <format dxfId="17346">
      <pivotArea dataOnly="0" labelOnly="1" grandRow="1" outline="0" fieldPosition="0"/>
    </format>
    <format dxfId="17345">
      <pivotArea dataOnly="0" labelOnly="1" outline="0" fieldPosition="0">
        <references count="1">
          <reference field="12" count="0"/>
        </references>
      </pivotArea>
    </format>
    <format dxfId="17344">
      <pivotArea dataOnly="0" labelOnly="1" grandCol="1" outline="0" fieldPosition="0"/>
    </format>
    <format dxfId="17343">
      <pivotArea grandRow="1" outline="0" collapsedLevelsAreSubtotals="1" fieldPosition="0"/>
    </format>
    <format dxfId="17342">
      <pivotArea dataOnly="0" labelOnly="1" grandRow="1" outline="0" fieldPosition="0"/>
    </format>
    <format dxfId="17341">
      <pivotArea grandRow="1" outline="0" collapsedLevelsAreSubtotals="1" fieldPosition="0"/>
    </format>
    <format dxfId="17340">
      <pivotArea dataOnly="0" labelOnly="1" grandRow="1" outline="0" fieldPosition="0"/>
    </format>
    <format dxfId="17339">
      <pivotArea dataOnly="0" labelOnly="1" outline="0" fieldPosition="0">
        <references count="1">
          <reference field="12" count="0"/>
        </references>
      </pivotArea>
    </format>
    <format dxfId="17338">
      <pivotArea dataOnly="0" labelOnly="1" grandCol="1" outline="0" fieldPosition="0"/>
    </format>
    <format dxfId="17337">
      <pivotArea dataOnly="0" labelOnly="1" grandCol="1" outline="0" fieldPosition="0"/>
    </format>
    <format dxfId="17336">
      <pivotArea grandRow="1" grandCol="1" outline="0" collapsedLevelsAreSubtotals="1" fieldPosition="0"/>
    </format>
    <format dxfId="17335">
      <pivotArea dataOnly="0" labelOnly="1" outline="0" fieldPosition="0">
        <references count="1">
          <reference field="12" count="0"/>
        </references>
      </pivotArea>
    </format>
    <format dxfId="17334">
      <pivotArea dataOnly="0" labelOnly="1" grandCol="1" outline="0" fieldPosition="0"/>
    </format>
    <format dxfId="17333">
      <pivotArea dataOnly="0" labelOnly="1" outline="0" fieldPosition="0">
        <references count="1">
          <reference field="12" count="0"/>
        </references>
      </pivotArea>
    </format>
    <format dxfId="17332">
      <pivotArea dataOnly="0" labelOnly="1" grandCol="1" outline="0" fieldPosition="0"/>
    </format>
    <format dxfId="17331">
      <pivotArea grandRow="1" outline="0" collapsedLevelsAreSubtotals="1" fieldPosition="0"/>
    </format>
    <format dxfId="17330">
      <pivotArea grandRow="1" outline="0" collapsedLevelsAreSubtotals="1" fieldPosition="0"/>
    </format>
    <format dxfId="17329">
      <pivotArea type="origin" dataOnly="0" labelOnly="1" outline="0" fieldPosition="0"/>
    </format>
    <format dxfId="17328">
      <pivotArea type="origin" dataOnly="0" labelOnly="1" outline="0" fieldPosition="0"/>
    </format>
    <format dxfId="17327">
      <pivotArea type="origin" dataOnly="0" labelOnly="1" outline="0" fieldPosition="0"/>
    </format>
    <format dxfId="17326">
      <pivotArea dataOnly="0" labelOnly="1" outline="0" fieldPosition="0">
        <references count="1">
          <reference field="12" count="0"/>
        </references>
      </pivotArea>
    </format>
    <format dxfId="17325">
      <pivotArea type="topRight" dataOnly="0" labelOnly="1" outline="0" fieldPosition="0"/>
    </format>
    <format dxfId="17324">
      <pivotArea outline="0" collapsedLevelsAreSubtotals="1" fieldPosition="0"/>
    </format>
    <format dxfId="17323">
      <pivotArea dataOnly="0" labelOnly="1" grandRow="1" outline="0" fieldPosition="0"/>
    </format>
    <format dxfId="17322">
      <pivotArea dataOnly="0" labelOnly="1" outline="0" fieldPosition="0">
        <references count="1">
          <reference field="12" count="0"/>
        </references>
      </pivotArea>
    </format>
    <format dxfId="17321">
      <pivotArea dataOnly="0" labelOnly="1" grandCol="1" outline="0" fieldPosition="0"/>
    </format>
    <format dxfId="17320">
      <pivotArea dataOnly="0" labelOnly="1" outline="0" fieldPosition="0">
        <references count="1">
          <reference field="12" count="0"/>
        </references>
      </pivotArea>
    </format>
    <format dxfId="17319">
      <pivotArea dataOnly="0" labelOnly="1" grandCol="1" outline="0" fieldPosition="0"/>
    </format>
    <format dxfId="17318">
      <pivotArea grandRow="1" outline="0" collapsedLevelsAreSubtotals="1" fieldPosition="0"/>
    </format>
    <format dxfId="17317">
      <pivotArea dataOnly="0" labelOnly="1" grandRow="1" outline="0" fieldPosition="0"/>
    </format>
    <format dxfId="17316">
      <pivotArea outline="0" collapsedLevelsAreSubtotals="1" fieldPosition="0"/>
    </format>
    <format dxfId="17315">
      <pivotArea dataOnly="0" labelOnly="1" grandRow="1" outline="0" fieldPosition="0"/>
    </format>
    <format dxfId="17314">
      <pivotArea dataOnly="0" labelOnly="1" outline="0" fieldPosition="0">
        <references count="1">
          <reference field="12" count="0"/>
        </references>
      </pivotArea>
    </format>
    <format dxfId="17313">
      <pivotArea dataOnly="0" labelOnly="1" grandCol="1" outline="0" fieldPosition="0"/>
    </format>
    <format dxfId="17312">
      <pivotArea grandRow="1" outline="0" collapsedLevelsAreSubtotals="1" fieldPosition="0"/>
    </format>
    <format dxfId="17311">
      <pivotArea dataOnly="0" labelOnly="1" grandRow="1" outline="0" fieldPosition="0"/>
    </format>
    <format dxfId="17310">
      <pivotArea grandRow="1" outline="0" collapsedLevelsAreSubtotals="1" fieldPosition="0"/>
    </format>
    <format dxfId="17309">
      <pivotArea dataOnly="0" labelOnly="1" grandRow="1" outline="0" fieldPosition="0"/>
    </format>
    <format dxfId="17308">
      <pivotArea dataOnly="0" labelOnly="1" outline="0" fieldPosition="0">
        <references count="1">
          <reference field="12" count="0"/>
        </references>
      </pivotArea>
    </format>
    <format dxfId="17307">
      <pivotArea dataOnly="0" labelOnly="1" grandCol="1" outline="0" fieldPosition="0"/>
    </format>
    <format dxfId="17306">
      <pivotArea grandRow="1" outline="0" collapsedLevelsAreSubtotals="1" fieldPosition="0"/>
    </format>
    <format dxfId="17305">
      <pivotArea dataOnly="0" labelOnly="1" grandRow="1" outline="0" fieldPosition="0"/>
    </format>
    <format dxfId="17304">
      <pivotArea dataOnly="0" labelOnly="1" outline="0" fieldPosition="0">
        <references count="1">
          <reference field="12" count="0"/>
        </references>
      </pivotArea>
    </format>
    <format dxfId="17303">
      <pivotArea dataOnly="0" labelOnly="1" grandCol="1" outline="0" fieldPosition="0"/>
    </format>
    <format dxfId="17302">
      <pivotArea grandRow="1" outline="0" collapsedLevelsAreSubtotals="1" fieldPosition="0"/>
    </format>
    <format dxfId="17301">
      <pivotArea dataOnly="0" labelOnly="1" grandRow="1" outline="0" fieldPosition="0"/>
    </format>
    <format dxfId="17300">
      <pivotArea outline="0" collapsedLevelsAreSubtotals="1" fieldPosition="0"/>
    </format>
    <format dxfId="17299">
      <pivotArea dataOnly="0" labelOnly="1" grandRow="1" outline="0" fieldPosition="0"/>
    </format>
    <format dxfId="17298">
      <pivotArea dataOnly="0" labelOnly="1" outline="0" fieldPosition="0">
        <references count="1">
          <reference field="12" count="0"/>
        </references>
      </pivotArea>
    </format>
    <format dxfId="17297">
      <pivotArea dataOnly="0" labelOnly="1" grandCol="1" outline="0" fieldPosition="0"/>
    </format>
    <format dxfId="17296">
      <pivotArea field="10" type="button" dataOnly="0" labelOnly="1" outline="0" axis="axisPage" fieldPosition="0"/>
    </format>
    <format dxfId="17295">
      <pivotArea type="origin" dataOnly="0" labelOnly="1" outline="0" fieldPosition="0"/>
    </format>
    <format dxfId="17294">
      <pivotArea dataOnly="0" labelOnly="1" grandRow="1" outline="0" fieldPosition="0"/>
    </format>
    <format dxfId="17293">
      <pivotArea field="10" type="button" dataOnly="0" labelOnly="1" outline="0" axis="axisPage" fieldPosition="0"/>
    </format>
    <format dxfId="17292">
      <pivotArea type="origin" dataOnly="0" labelOnly="1" outline="0" fieldPosition="0"/>
    </format>
    <format dxfId="17291">
      <pivotArea dataOnly="0" labelOnly="1" grandRow="1" outline="0" fieldPosition="0"/>
    </format>
    <format dxfId="17290">
      <pivotArea field="10" type="button" dataOnly="0" labelOnly="1" outline="0" axis="axisPage" fieldPosition="0"/>
    </format>
    <format dxfId="17289">
      <pivotArea type="origin" dataOnly="0" labelOnly="1" outline="0" fieldPosition="0"/>
    </format>
    <format dxfId="17288">
      <pivotArea dataOnly="0" labelOnly="1" grandRow="1" outline="0" fieldPosition="0"/>
    </format>
    <format dxfId="17287">
      <pivotArea field="10" type="button" dataOnly="0" labelOnly="1" outline="0" axis="axisPage" fieldPosition="0"/>
    </format>
    <format dxfId="17286">
      <pivotArea type="origin" dataOnly="0" labelOnly="1" outline="0" fieldPosition="0"/>
    </format>
    <format dxfId="17285">
      <pivotArea dataOnly="0" labelOnly="1" grandRow="1" outline="0" fieldPosition="0"/>
    </format>
    <format dxfId="17284">
      <pivotArea grandRow="1" outline="0" collapsedLevelsAreSubtotals="1" fieldPosition="0"/>
    </format>
    <format dxfId="17283">
      <pivotArea dataOnly="0" labelOnly="1" grandRow="1" outline="0" fieldPosition="0"/>
    </format>
    <format dxfId="17282">
      <pivotArea grandRow="1" outline="0" collapsedLevelsAreSubtotals="1" fieldPosition="0"/>
    </format>
    <format dxfId="17281">
      <pivotArea dataOnly="0" labelOnly="1" grandRow="1" outline="0" fieldPosition="0"/>
    </format>
    <format dxfId="17280">
      <pivotArea outline="0" collapsedLevelsAreSubtotals="1" fieldPosition="0"/>
    </format>
    <format dxfId="17279">
      <pivotArea dataOnly="0" labelOnly="1" grandRow="1" outline="0" fieldPosition="0"/>
    </format>
    <format dxfId="17278">
      <pivotArea outline="0" collapsedLevelsAreSubtotals="1" fieldPosition="0"/>
    </format>
    <format dxfId="17277">
      <pivotArea dataOnly="0" labelOnly="1" grandRow="1" outline="0" fieldPosition="0"/>
    </format>
    <format dxfId="17276">
      <pivotArea dataOnly="0" labelOnly="1" outline="0" fieldPosition="0">
        <references count="1">
          <reference field="12" count="0"/>
        </references>
      </pivotArea>
    </format>
    <format dxfId="17275">
      <pivotArea dataOnly="0" labelOnly="1" grandCol="1" outline="0" fieldPosition="0"/>
    </format>
    <format dxfId="17274">
      <pivotArea dataOnly="0" labelOnly="1" outline="0" fieldPosition="0">
        <references count="1">
          <reference field="12" count="0"/>
        </references>
      </pivotArea>
    </format>
    <format dxfId="17273">
      <pivotArea dataOnly="0" labelOnly="1" grandCol="1" outline="0" fieldPosition="0"/>
    </format>
    <format dxfId="17272">
      <pivotArea outline="0" fieldPosition="0">
        <references count="1">
          <reference field="12" count="0" selected="0"/>
        </references>
      </pivotArea>
    </format>
    <format dxfId="17271">
      <pivotArea type="origin" dataOnly="0" labelOnly="1" outline="0" fieldPosition="0"/>
    </format>
    <format dxfId="17270">
      <pivotArea field="12" type="button" dataOnly="0" labelOnly="1" outline="0" axis="axisCol" fieldPosition="0"/>
    </format>
    <format dxfId="17269">
      <pivotArea type="topRight" dataOnly="0" labelOnly="1" outline="0" offset="A1" fieldPosition="0"/>
    </format>
    <format dxfId="17268">
      <pivotArea dataOnly="0" labelOnly="1" grandRow="1" outline="0" fieldPosition="0"/>
    </format>
    <format dxfId="17267">
      <pivotArea dataOnly="0" labelOnly="1" outline="0" fieldPosition="0">
        <references count="1">
          <reference field="12" count="0"/>
        </references>
      </pivotArea>
    </format>
    <format dxfId="17266">
      <pivotArea grandRow="1" outline="0" collapsedLevelsAreSubtotals="1" fieldPosition="0"/>
    </format>
    <format dxfId="17265">
      <pivotArea dataOnly="0" labelOnly="1" grandRow="1" outline="0" fieldPosition="0"/>
    </format>
    <format dxfId="17264">
      <pivotArea outline="0" collapsedLevelsAreSubtotals="1" fieldPosition="0"/>
    </format>
    <format dxfId="17263">
      <pivotArea dataOnly="0" labelOnly="1" grandRow="1" outline="0" fieldPosition="0"/>
    </format>
    <format dxfId="17262">
      <pivotArea dataOnly="0" labelOnly="1" outline="0" fieldPosition="0">
        <references count="1">
          <reference field="12" count="0"/>
        </references>
      </pivotArea>
    </format>
    <format dxfId="17261">
      <pivotArea dataOnly="0" labelOnly="1" grandCol="1" outline="0" fieldPosition="0"/>
    </format>
    <format dxfId="17260">
      <pivotArea outline="0" collapsedLevelsAreSubtotals="1" fieldPosition="0"/>
    </format>
    <format dxfId="17259">
      <pivotArea dataOnly="0" labelOnly="1" grandRow="1" outline="0" fieldPosition="0"/>
    </format>
    <format dxfId="17258">
      <pivotArea dataOnly="0" labelOnly="1" outline="0" fieldPosition="0">
        <references count="1">
          <reference field="12" count="0"/>
        </references>
      </pivotArea>
    </format>
    <format dxfId="17257">
      <pivotArea dataOnly="0" labelOnly="1" grandCol="1" outline="0" fieldPosition="0"/>
    </format>
    <format dxfId="17256">
      <pivotArea outline="0" collapsedLevelsAreSubtotals="1" fieldPosition="0"/>
    </format>
    <format dxfId="17255">
      <pivotArea dataOnly="0" labelOnly="1" grandRow="1" outline="0" fieldPosition="0"/>
    </format>
    <format dxfId="17254">
      <pivotArea dataOnly="0" labelOnly="1" outline="0" fieldPosition="0">
        <references count="1">
          <reference field="12" count="0"/>
        </references>
      </pivotArea>
    </format>
    <format dxfId="17253">
      <pivotArea dataOnly="0" labelOnly="1" grandCol="1" outline="0" fieldPosition="0"/>
    </format>
    <format dxfId="17252">
      <pivotArea dataOnly="0" labelOnly="1" outline="0" fieldPosition="0">
        <references count="1">
          <reference field="12" count="0"/>
        </references>
      </pivotArea>
    </format>
    <format dxfId="17251">
      <pivotArea dataOnly="0" labelOnly="1" grandCol="1" outline="0" fieldPosition="0"/>
    </format>
    <format dxfId="17250">
      <pivotArea grandRow="1" outline="0" collapsedLevelsAreSubtotals="1" fieldPosition="0"/>
    </format>
    <format dxfId="17249">
      <pivotArea dataOnly="0" labelOnly="1" grandRow="1" outline="0" fieldPosition="0"/>
    </format>
    <format dxfId="17248">
      <pivotArea outline="0" collapsedLevelsAreSubtotals="1" fieldPosition="0"/>
    </format>
    <format dxfId="17247">
      <pivotArea dataOnly="0" labelOnly="1" grandRow="1" outline="0" fieldPosition="0"/>
    </format>
    <format dxfId="17246">
      <pivotArea dataOnly="0" labelOnly="1" outline="0" fieldPosition="0">
        <references count="1">
          <reference field="12" count="0"/>
        </references>
      </pivotArea>
    </format>
    <format dxfId="17245">
      <pivotArea dataOnly="0" labelOnly="1" grandCol="1" outline="0" fieldPosition="0"/>
    </format>
    <format dxfId="17244">
      <pivotArea outline="0" collapsedLevelsAreSubtotals="1" fieldPosition="0"/>
    </format>
    <format dxfId="17243">
      <pivotArea field="13" type="button" dataOnly="0" labelOnly="1" outline="0" axis="axisRow" fieldPosition="0"/>
    </format>
    <format dxfId="17242">
      <pivotArea dataOnly="0" labelOnly="1" outline="0" fieldPosition="0">
        <references count="1">
          <reference field="13" count="0"/>
        </references>
      </pivotArea>
    </format>
    <format dxfId="17241">
      <pivotArea dataOnly="0" labelOnly="1" grandRow="1" outline="0" fieldPosition="0"/>
    </format>
    <format dxfId="17240">
      <pivotArea dataOnly="0" labelOnly="1" outline="0" fieldPosition="0">
        <references count="1">
          <reference field="12" count="0"/>
        </references>
      </pivotArea>
    </format>
    <format dxfId="17239">
      <pivotArea dataOnly="0" labelOnly="1" grandCol="1" outline="0" fieldPosition="0"/>
    </format>
    <format dxfId="17238">
      <pivotArea outline="0" collapsedLevelsAreSubtotals="1" fieldPosition="0"/>
    </format>
    <format dxfId="17237">
      <pivotArea field="13" type="button" dataOnly="0" labelOnly="1" outline="0" axis="axisRow" fieldPosition="0"/>
    </format>
    <format dxfId="17236">
      <pivotArea dataOnly="0" labelOnly="1" outline="0" fieldPosition="0">
        <references count="1">
          <reference field="13" count="0"/>
        </references>
      </pivotArea>
    </format>
    <format dxfId="17235">
      <pivotArea dataOnly="0" labelOnly="1" grandRow="1" outline="0" fieldPosition="0"/>
    </format>
    <format dxfId="17234">
      <pivotArea dataOnly="0" labelOnly="1" outline="0" fieldPosition="0">
        <references count="1">
          <reference field="12" count="0"/>
        </references>
      </pivotArea>
    </format>
    <format dxfId="17233">
      <pivotArea dataOnly="0" labelOnly="1" grandCol="1" outline="0" fieldPosition="0"/>
    </format>
    <format dxfId="17232">
      <pivotArea outline="0" collapsedLevelsAreSubtotals="1" fieldPosition="0"/>
    </format>
    <format dxfId="17231">
      <pivotArea field="13" type="button" dataOnly="0" labelOnly="1" outline="0" axis="axisRow" fieldPosition="0"/>
    </format>
    <format dxfId="17230">
      <pivotArea dataOnly="0" labelOnly="1" outline="0" fieldPosition="0">
        <references count="1">
          <reference field="13" count="0"/>
        </references>
      </pivotArea>
    </format>
    <format dxfId="17229">
      <pivotArea dataOnly="0" labelOnly="1" grandRow="1" outline="0" fieldPosition="0"/>
    </format>
    <format dxfId="17228">
      <pivotArea dataOnly="0" labelOnly="1" outline="0" fieldPosition="0">
        <references count="1">
          <reference field="12" count="0"/>
        </references>
      </pivotArea>
    </format>
    <format dxfId="17227">
      <pivotArea dataOnly="0" labelOnly="1" grandCol="1" outline="0" fieldPosition="0"/>
    </format>
    <format dxfId="17226">
      <pivotArea outline="0" collapsedLevelsAreSubtotals="1" fieldPosition="0"/>
    </format>
    <format dxfId="17225">
      <pivotArea field="13" type="button" dataOnly="0" labelOnly="1" outline="0" axis="axisRow" fieldPosition="0"/>
    </format>
    <format dxfId="17224">
      <pivotArea dataOnly="0" labelOnly="1" outline="0" fieldPosition="0">
        <references count="1">
          <reference field="13" count="0"/>
        </references>
      </pivotArea>
    </format>
    <format dxfId="17223">
      <pivotArea dataOnly="0" labelOnly="1" grandRow="1" outline="0" fieldPosition="0"/>
    </format>
    <format dxfId="17222">
      <pivotArea dataOnly="0" labelOnly="1" outline="0" fieldPosition="0">
        <references count="1">
          <reference field="12" count="0"/>
        </references>
      </pivotArea>
    </format>
    <format dxfId="17221">
      <pivotArea dataOnly="0" labelOnly="1" grandCol="1" outline="0" fieldPosition="0"/>
    </format>
    <format dxfId="17220">
      <pivotArea grandRow="1" outline="0" collapsedLevelsAreSubtotals="1" fieldPosition="0"/>
    </format>
    <format dxfId="17219">
      <pivotArea dataOnly="0" labelOnly="1" grandRow="1" outline="0" fieldPosition="0"/>
    </format>
    <format dxfId="17218">
      <pivotArea grandRow="1" outline="0" collapsedLevelsAreSubtotals="1" fieldPosition="0"/>
    </format>
    <format dxfId="17217">
      <pivotArea dataOnly="0" labelOnly="1" grandRow="1" outline="0" fieldPosition="0"/>
    </format>
    <format dxfId="17216">
      <pivotArea outline="0" collapsedLevelsAreSubtotals="1" fieldPosition="0"/>
    </format>
    <format dxfId="17215">
      <pivotArea field="13" type="button" dataOnly="0" labelOnly="1" outline="0" axis="axisRow" fieldPosition="0"/>
    </format>
    <format dxfId="17214">
      <pivotArea dataOnly="0" labelOnly="1" outline="0" fieldPosition="0">
        <references count="1">
          <reference field="13" count="19">
            <x v="0"/>
            <x v="1"/>
            <x v="2"/>
            <x v="3"/>
            <x v="4"/>
            <x v="5"/>
            <x v="6"/>
            <x v="7"/>
            <x v="8"/>
            <x v="9"/>
            <x v="10"/>
            <x v="11"/>
            <x v="12"/>
            <x v="13"/>
            <x v="15"/>
            <x v="16"/>
            <x v="17"/>
            <x v="18"/>
            <x v="19"/>
          </reference>
        </references>
      </pivotArea>
    </format>
    <format dxfId="17213">
      <pivotArea dataOnly="0" labelOnly="1" grandRow="1" outline="0" fieldPosition="0"/>
    </format>
    <format dxfId="17212">
      <pivotArea dataOnly="0" labelOnly="1" outline="0" fieldPosition="0">
        <references count="1">
          <reference field="12" count="0"/>
        </references>
      </pivotArea>
    </format>
    <format dxfId="17211">
      <pivotArea dataOnly="0" labelOnly="1" grandCol="1" outline="0" fieldPosition="0"/>
    </format>
    <format dxfId="17210">
      <pivotArea outline="0" collapsedLevelsAreSubtotals="1" fieldPosition="0"/>
    </format>
    <format dxfId="17209">
      <pivotArea field="13" type="button" dataOnly="0" labelOnly="1" outline="0" axis="axisRow" fieldPosition="0"/>
    </format>
    <format dxfId="17208">
      <pivotArea dataOnly="0" labelOnly="1" outline="0" fieldPosition="0">
        <references count="1">
          <reference field="13" count="19">
            <x v="0"/>
            <x v="1"/>
            <x v="2"/>
            <x v="3"/>
            <x v="4"/>
            <x v="5"/>
            <x v="6"/>
            <x v="7"/>
            <x v="8"/>
            <x v="9"/>
            <x v="10"/>
            <x v="11"/>
            <x v="12"/>
            <x v="13"/>
            <x v="15"/>
            <x v="16"/>
            <x v="17"/>
            <x v="18"/>
            <x v="19"/>
          </reference>
        </references>
      </pivotArea>
    </format>
    <format dxfId="17207">
      <pivotArea dataOnly="0" labelOnly="1" grandRow="1" outline="0" fieldPosition="0"/>
    </format>
    <format dxfId="17206">
      <pivotArea dataOnly="0" labelOnly="1" outline="0" fieldPosition="0">
        <references count="1">
          <reference field="12" count="0"/>
        </references>
      </pivotArea>
    </format>
    <format dxfId="17205">
      <pivotArea dataOnly="0" labelOnly="1" grandCol="1" outline="0" fieldPosition="0"/>
    </format>
    <format dxfId="17204">
      <pivotArea outline="0" collapsedLevelsAreSubtotals="1" fieldPosition="0"/>
    </format>
    <format dxfId="17203">
      <pivotArea field="13" type="button" dataOnly="0" labelOnly="1" outline="0" axis="axisRow" fieldPosition="0"/>
    </format>
    <format dxfId="17202">
      <pivotArea dataOnly="0" labelOnly="1" outline="0" fieldPosition="0">
        <references count="1">
          <reference field="13" count="19">
            <x v="0"/>
            <x v="1"/>
            <x v="2"/>
            <x v="3"/>
            <x v="4"/>
            <x v="5"/>
            <x v="6"/>
            <x v="7"/>
            <x v="8"/>
            <x v="9"/>
            <x v="10"/>
            <x v="11"/>
            <x v="12"/>
            <x v="13"/>
            <x v="15"/>
            <x v="16"/>
            <x v="17"/>
            <x v="18"/>
            <x v="19"/>
          </reference>
        </references>
      </pivotArea>
    </format>
    <format dxfId="17201">
      <pivotArea dataOnly="0" labelOnly="1" grandRow="1" outline="0" fieldPosition="0"/>
    </format>
    <format dxfId="17200">
      <pivotArea dataOnly="0" labelOnly="1" outline="0" fieldPosition="0">
        <references count="1">
          <reference field="12" count="0"/>
        </references>
      </pivotArea>
    </format>
    <format dxfId="17199">
      <pivotArea dataOnly="0" labelOnly="1" grandCol="1" outline="0" fieldPosition="0"/>
    </format>
    <format dxfId="17198">
      <pivotArea grandRow="1" outline="0" collapsedLevelsAreSubtotals="1" fieldPosition="0"/>
    </format>
    <format dxfId="17197">
      <pivotArea dataOnly="0" labelOnly="1" grandRow="1" outline="0" fieldPosition="0"/>
    </format>
    <format dxfId="17196">
      <pivotArea field="13" type="button" dataOnly="0" labelOnly="1" outline="0" axis="axisRow" fieldPosition="0"/>
    </format>
    <format dxfId="17195">
      <pivotArea dataOnly="0" labelOnly="1" outline="0" fieldPosition="0">
        <references count="1">
          <reference field="12" count="0"/>
        </references>
      </pivotArea>
    </format>
    <format dxfId="17194">
      <pivotArea dataOnly="0" labelOnly="1" grandCol="1" outline="0" fieldPosition="0"/>
    </format>
    <format dxfId="17193">
      <pivotArea outline="0" fieldPosition="0">
        <references count="1">
          <reference field="4294967294" count="1">
            <x v="0"/>
          </reference>
        </references>
      </pivotArea>
    </format>
    <format dxfId="17192">
      <pivotArea outline="0" collapsedLevelsAreSubtotals="1" fieldPosition="0"/>
    </format>
    <format dxfId="17191">
      <pivotArea field="13" type="button" dataOnly="0" labelOnly="1" outline="0" axis="axisRow" fieldPosition="0"/>
    </format>
    <format dxfId="17190">
      <pivotArea dataOnly="0" labelOnly="1" outline="0" fieldPosition="0">
        <references count="1">
          <reference field="13" count="9">
            <x v="1"/>
            <x v="2"/>
            <x v="3"/>
            <x v="4"/>
            <x v="5"/>
            <x v="6"/>
            <x v="9"/>
            <x v="10"/>
            <x v="13"/>
          </reference>
        </references>
      </pivotArea>
    </format>
    <format dxfId="17189">
      <pivotArea dataOnly="0" labelOnly="1" grandRow="1" outline="0" fieldPosition="0"/>
    </format>
    <format dxfId="17188">
      <pivotArea dataOnly="0" labelOnly="1" outline="0" fieldPosition="0">
        <references count="1">
          <reference field="12" count="0"/>
        </references>
      </pivotArea>
    </format>
    <format dxfId="17187">
      <pivotArea dataOnly="0" labelOnly="1" grandCol="1" outline="0" fieldPosition="0"/>
    </format>
    <format dxfId="17186">
      <pivotArea outline="0" collapsedLevelsAreSubtotals="1" fieldPosition="0"/>
    </format>
    <format dxfId="17185">
      <pivotArea field="13" type="button" dataOnly="0" labelOnly="1" outline="0" axis="axisRow" fieldPosition="0"/>
    </format>
    <format dxfId="17184">
      <pivotArea dataOnly="0" labelOnly="1" outline="0" fieldPosition="0">
        <references count="1">
          <reference field="13" count="11">
            <x v="1"/>
            <x v="2"/>
            <x v="3"/>
            <x v="4"/>
            <x v="5"/>
            <x v="6"/>
            <x v="7"/>
            <x v="9"/>
            <x v="10"/>
            <x v="13"/>
            <x v="18"/>
          </reference>
        </references>
      </pivotArea>
    </format>
    <format dxfId="17183">
      <pivotArea dataOnly="0" labelOnly="1" grandRow="1" outline="0" fieldPosition="0"/>
    </format>
    <format dxfId="17182">
      <pivotArea dataOnly="0" labelOnly="1" outline="0" fieldPosition="0">
        <references count="1">
          <reference field="12" count="0"/>
        </references>
      </pivotArea>
    </format>
    <format dxfId="17181">
      <pivotArea dataOnly="0" labelOnly="1" grandCol="1" outline="0" fieldPosition="0"/>
    </format>
    <format dxfId="17180">
      <pivotArea outline="0" collapsedLevelsAreSubtotals="1" fieldPosition="0"/>
    </format>
    <format dxfId="17179">
      <pivotArea field="13" type="button" dataOnly="0" labelOnly="1" outline="0" axis="axisRow" fieldPosition="0"/>
    </format>
    <format dxfId="17178">
      <pivotArea dataOnly="0" labelOnly="1" outline="0" fieldPosition="0">
        <references count="1">
          <reference field="13" count="11">
            <x v="1"/>
            <x v="2"/>
            <x v="3"/>
            <x v="4"/>
            <x v="5"/>
            <x v="6"/>
            <x v="7"/>
            <x v="9"/>
            <x v="10"/>
            <x v="13"/>
            <x v="18"/>
          </reference>
        </references>
      </pivotArea>
    </format>
    <format dxfId="17177">
      <pivotArea dataOnly="0" labelOnly="1" grandRow="1" outline="0" fieldPosition="0"/>
    </format>
    <format dxfId="17176">
      <pivotArea dataOnly="0" labelOnly="1" outline="0" fieldPosition="0">
        <references count="1">
          <reference field="12" count="0"/>
        </references>
      </pivotArea>
    </format>
    <format dxfId="17175">
      <pivotArea dataOnly="0" labelOnly="1" grandCol="1" outline="0" fieldPosition="0"/>
    </format>
    <format dxfId="17174">
      <pivotArea field="13" type="button" dataOnly="0" labelOnly="1" outline="0" axis="axisRow" fieldPosition="0"/>
    </format>
    <format dxfId="17173">
      <pivotArea dataOnly="0" labelOnly="1" outline="0" fieldPosition="0">
        <references count="1">
          <reference field="12" count="0"/>
        </references>
      </pivotArea>
    </format>
    <format dxfId="17172">
      <pivotArea dataOnly="0" labelOnly="1" grandCol="1" outline="0" fieldPosition="0"/>
    </format>
    <format dxfId="17171">
      <pivotArea grandRow="1" outline="0" collapsedLevelsAreSubtotals="1" fieldPosition="0"/>
    </format>
    <format dxfId="17170">
      <pivotArea dataOnly="0" labelOnly="1" grandRow="1" outline="0" fieldPosition="0"/>
    </format>
    <format dxfId="17169">
      <pivotArea outline="0" collapsedLevelsAreSubtotals="1" fieldPosition="0"/>
    </format>
    <format dxfId="17168">
      <pivotArea field="13" type="button" dataOnly="0" labelOnly="1" outline="0" axis="axisRow" fieldPosition="0"/>
    </format>
    <format dxfId="17167">
      <pivotArea dataOnly="0" labelOnly="1" outline="0" fieldPosition="0">
        <references count="1">
          <reference field="13" count="11">
            <x v="1"/>
            <x v="2"/>
            <x v="3"/>
            <x v="4"/>
            <x v="5"/>
            <x v="6"/>
            <x v="7"/>
            <x v="9"/>
            <x v="10"/>
            <x v="13"/>
            <x v="18"/>
          </reference>
        </references>
      </pivotArea>
    </format>
    <format dxfId="17166">
      <pivotArea dataOnly="0" labelOnly="1" grandRow="1" outline="0" fieldPosition="0"/>
    </format>
    <format dxfId="17165">
      <pivotArea dataOnly="0" labelOnly="1" outline="0" fieldPosition="0">
        <references count="1">
          <reference field="12" count="0"/>
        </references>
      </pivotArea>
    </format>
    <format dxfId="17164">
      <pivotArea dataOnly="0" labelOnly="1" grandCol="1" outline="0" fieldPosition="0"/>
    </format>
    <format dxfId="17163">
      <pivotArea outline="0" collapsedLevelsAreSubtotals="1" fieldPosition="0"/>
    </format>
    <format dxfId="17162">
      <pivotArea field="13" type="button" dataOnly="0" labelOnly="1" outline="0" axis="axisRow" fieldPosition="0"/>
    </format>
    <format dxfId="17161">
      <pivotArea dataOnly="0" labelOnly="1" outline="0" fieldPosition="0">
        <references count="1">
          <reference field="13" count="11">
            <x v="1"/>
            <x v="2"/>
            <x v="3"/>
            <x v="4"/>
            <x v="5"/>
            <x v="6"/>
            <x v="7"/>
            <x v="9"/>
            <x v="10"/>
            <x v="13"/>
            <x v="18"/>
          </reference>
        </references>
      </pivotArea>
    </format>
    <format dxfId="17160">
      <pivotArea dataOnly="0" labelOnly="1" grandRow="1" outline="0" fieldPosition="0"/>
    </format>
    <format dxfId="17159">
      <pivotArea dataOnly="0" labelOnly="1" outline="0" fieldPosition="0">
        <references count="1">
          <reference field="12" count="0"/>
        </references>
      </pivotArea>
    </format>
    <format dxfId="17158">
      <pivotArea dataOnly="0" labelOnly="1" grandCol="1" outline="0" fieldPosition="0"/>
    </format>
    <format dxfId="17157">
      <pivotArea outline="0" collapsedLevelsAreSubtotals="1" fieldPosition="0"/>
    </format>
    <format dxfId="17156">
      <pivotArea field="13" type="button" dataOnly="0" labelOnly="1" outline="0" axis="axisRow" fieldPosition="0"/>
    </format>
    <format dxfId="17155">
      <pivotArea dataOnly="0" labelOnly="1" outline="0" fieldPosition="0">
        <references count="1">
          <reference field="13" count="12">
            <x v="1"/>
            <x v="2"/>
            <x v="3"/>
            <x v="4"/>
            <x v="5"/>
            <x v="6"/>
            <x v="7"/>
            <x v="9"/>
            <x v="10"/>
            <x v="13"/>
            <x v="17"/>
            <x v="18"/>
          </reference>
        </references>
      </pivotArea>
    </format>
    <format dxfId="17154">
      <pivotArea dataOnly="0" labelOnly="1" grandRow="1" outline="0" fieldPosition="0"/>
    </format>
    <format dxfId="17153">
      <pivotArea dataOnly="0" labelOnly="1" outline="0" fieldPosition="0">
        <references count="1">
          <reference field="12" count="0"/>
        </references>
      </pivotArea>
    </format>
    <format dxfId="17152">
      <pivotArea dataOnly="0" labelOnly="1" grandCol="1" outline="0" fieldPosition="0"/>
    </format>
    <format dxfId="17151">
      <pivotArea field="13" type="button" dataOnly="0" labelOnly="1" outline="0" axis="axisRow" fieldPosition="0"/>
    </format>
    <format dxfId="17150">
      <pivotArea dataOnly="0" labelOnly="1" outline="0" fieldPosition="0">
        <references count="1">
          <reference field="12" count="0"/>
        </references>
      </pivotArea>
    </format>
    <format dxfId="17149">
      <pivotArea dataOnly="0" labelOnly="1" grandCol="1" outline="0" fieldPosition="0"/>
    </format>
    <format dxfId="17148">
      <pivotArea grandRow="1" outline="0" collapsedLevelsAreSubtotals="1" fieldPosition="0"/>
    </format>
    <format dxfId="17147">
      <pivotArea dataOnly="0" labelOnly="1" grandRow="1" outline="0" fieldPosition="0"/>
    </format>
    <format dxfId="17146">
      <pivotArea outline="0" collapsedLevelsAreSubtotals="1" fieldPosition="0"/>
    </format>
    <format dxfId="17145">
      <pivotArea field="13" type="button" dataOnly="0" labelOnly="1" outline="0" axis="axisRow" fieldPosition="0"/>
    </format>
    <format dxfId="17144">
      <pivotArea dataOnly="0" labelOnly="1" outline="0" fieldPosition="0">
        <references count="1">
          <reference field="13" count="12">
            <x v="1"/>
            <x v="2"/>
            <x v="3"/>
            <x v="4"/>
            <x v="5"/>
            <x v="6"/>
            <x v="7"/>
            <x v="9"/>
            <x v="10"/>
            <x v="13"/>
            <x v="17"/>
            <x v="18"/>
          </reference>
        </references>
      </pivotArea>
    </format>
    <format dxfId="17143">
      <pivotArea dataOnly="0" labelOnly="1" grandRow="1" outline="0" fieldPosition="0"/>
    </format>
    <format dxfId="17142">
      <pivotArea dataOnly="0" labelOnly="1" outline="0" fieldPosition="0">
        <references count="1">
          <reference field="12" count="0"/>
        </references>
      </pivotArea>
    </format>
    <format dxfId="17141">
      <pivotArea dataOnly="0" labelOnly="1" grandCol="1" outline="0" fieldPosition="0"/>
    </format>
    <format dxfId="17140">
      <pivotArea dataOnly="0" labelOnly="1" outline="0" fieldPosition="0">
        <references count="1">
          <reference field="13" count="12">
            <x v="1"/>
            <x v="2"/>
            <x v="3"/>
            <x v="4"/>
            <x v="5"/>
            <x v="6"/>
            <x v="7"/>
            <x v="9"/>
            <x v="10"/>
            <x v="13"/>
            <x v="17"/>
            <x v="18"/>
          </reference>
        </references>
      </pivotArea>
    </format>
    <format dxfId="17139">
      <pivotArea dataOnly="0" labelOnly="1" outline="0" fieldPosition="0">
        <references count="1">
          <reference field="13" count="12">
            <x v="1"/>
            <x v="2"/>
            <x v="3"/>
            <x v="4"/>
            <x v="5"/>
            <x v="6"/>
            <x v="7"/>
            <x v="9"/>
            <x v="10"/>
            <x v="13"/>
            <x v="17"/>
            <x v="18"/>
          </reference>
        </references>
      </pivotArea>
    </format>
    <format dxfId="17138">
      <pivotArea dataOnly="0" labelOnly="1" outline="0" fieldPosition="0">
        <references count="1">
          <reference field="13" count="12">
            <x v="1"/>
            <x v="2"/>
            <x v="3"/>
            <x v="4"/>
            <x v="5"/>
            <x v="6"/>
            <x v="8"/>
            <x v="9"/>
            <x v="10"/>
            <x v="13"/>
            <x v="17"/>
            <x v="18"/>
          </reference>
        </references>
      </pivotArea>
    </format>
    <format dxfId="17137">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17493">
      <pivotArea dataOnly="0" labelOnly="1" grandCol="1" outline="0" fieldPosition="0"/>
    </format>
    <format dxfId="17492">
      <pivotArea dataOnly="0" labelOnly="1" grandCol="1" outline="0" fieldPosition="0"/>
    </format>
    <format dxfId="17491">
      <pivotArea dataOnly="0" labelOnly="1" grandCol="1" outline="0" fieldPosition="0"/>
    </format>
    <format dxfId="17490">
      <pivotArea outline="0" collapsedLevelsAreSubtotals="1" fieldPosition="0"/>
    </format>
    <format dxfId="17489">
      <pivotArea dataOnly="0" labelOnly="1" grandRow="1" outline="0" fieldPosition="0"/>
    </format>
    <format dxfId="17488">
      <pivotArea outline="0" collapsedLevelsAreSubtotals="1" fieldPosition="0"/>
    </format>
    <format dxfId="17487">
      <pivotArea dataOnly="0" labelOnly="1" grandRow="1" outline="0" fieldPosition="0"/>
    </format>
    <format dxfId="17486">
      <pivotArea type="all" dataOnly="0" outline="0" fieldPosition="0"/>
    </format>
    <format dxfId="17485">
      <pivotArea dataOnly="0" labelOnly="1" outline="0" fieldPosition="0">
        <references count="1">
          <reference field="12" count="0"/>
        </references>
      </pivotArea>
    </format>
    <format dxfId="17484">
      <pivotArea dataOnly="0" labelOnly="1" outline="0" fieldPosition="0">
        <references count="1">
          <reference field="12" count="0"/>
        </references>
      </pivotArea>
    </format>
    <format dxfId="17483">
      <pivotArea type="all" dataOnly="0" outline="0" fieldPosition="0"/>
    </format>
    <format dxfId="17482">
      <pivotArea grandCol="1" outline="0" collapsedLevelsAreSubtotals="1" fieldPosition="0"/>
    </format>
    <format dxfId="17481">
      <pivotArea grandRow="1" grandCol="1" outline="0" collapsedLevelsAreSubtotals="1" fieldPosition="0"/>
    </format>
    <format dxfId="17480">
      <pivotArea dataOnly="0" labelOnly="1" grandRow="1" outline="0" fieldPosition="0"/>
    </format>
    <format dxfId="17479">
      <pivotArea dataOnly="0" labelOnly="1" grandRow="1" outline="0" fieldPosition="0"/>
    </format>
    <format dxfId="17478">
      <pivotArea dataOnly="0" labelOnly="1" grandRow="1" outline="0" fieldPosition="0"/>
    </format>
    <format dxfId="17477">
      <pivotArea dataOnly="0" labelOnly="1" grandRow="1" outline="0" fieldPosition="0"/>
    </format>
    <format dxfId="17476">
      <pivotArea dataOnly="0" labelOnly="1" grandRow="1" outline="0" fieldPosition="0"/>
    </format>
    <format dxfId="17475">
      <pivotArea dataOnly="0" labelOnly="1" grandRow="1" outline="0" fieldPosition="0"/>
    </format>
    <format dxfId="17474">
      <pivotArea dataOnly="0" labelOnly="1" grandRow="1" outline="0" fieldPosition="0"/>
    </format>
    <format dxfId="17473">
      <pivotArea dataOnly="0" labelOnly="1" grandRow="1" outline="0" fieldPosition="0"/>
    </format>
    <format dxfId="17472">
      <pivotArea dataOnly="0" labelOnly="1" grandCol="1" outline="0" fieldPosition="0"/>
    </format>
    <format dxfId="17471">
      <pivotArea dataOnly="0" labelOnly="1" grandCol="1" outline="0" fieldPosition="0"/>
    </format>
    <format dxfId="17470">
      <pivotArea dataOnly="0" labelOnly="1" outline="0" fieldPosition="0">
        <references count="1">
          <reference field="23" count="0"/>
        </references>
      </pivotArea>
    </format>
    <format dxfId="17469">
      <pivotArea dataOnly="0" labelOnly="1" grandCol="1" outline="0" fieldPosition="0"/>
    </format>
    <format dxfId="17468">
      <pivotArea dataOnly="0" labelOnly="1" outline="0" fieldPosition="0">
        <references count="1">
          <reference field="23" count="0"/>
        </references>
      </pivotArea>
    </format>
    <format dxfId="17467">
      <pivotArea dataOnly="0" labelOnly="1" grandCol="1" outline="0" fieldPosition="0"/>
    </format>
    <format dxfId="17466">
      <pivotArea field="23" grandRow="1" outline="0" axis="axisCol" fieldPosition="0">
        <references count="1">
          <reference field="23" count="0" selected="0"/>
        </references>
      </pivotArea>
    </format>
    <format dxfId="17465">
      <pivotArea grandCol="1" outline="0" collapsedLevelsAreSubtotals="1" fieldPosition="0"/>
    </format>
    <format dxfId="17464">
      <pivotArea dataOnly="0" labelOnly="1" outline="0" fieldPosition="0">
        <references count="1">
          <reference field="23" count="0"/>
        </references>
      </pivotArea>
    </format>
    <format dxfId="17463">
      <pivotArea dataOnly="0" labelOnly="1" grandCol="1" outline="0" fieldPosition="0"/>
    </format>
    <format dxfId="17462">
      <pivotArea dataOnly="0" labelOnly="1" outline="0" fieldPosition="0">
        <references count="1">
          <reference field="23" count="0"/>
        </references>
      </pivotArea>
    </format>
    <format dxfId="17461">
      <pivotArea dataOnly="0" labelOnly="1" grandCol="1" outline="0" fieldPosition="0"/>
    </format>
    <format dxfId="17460">
      <pivotArea dataOnly="0" labelOnly="1" outline="0" fieldPosition="0">
        <references count="1">
          <reference field="23" count="0"/>
        </references>
      </pivotArea>
    </format>
    <format dxfId="17459">
      <pivotArea dataOnly="0" labelOnly="1" grandCol="1" outline="0" fieldPosition="0"/>
    </format>
    <format dxfId="17458">
      <pivotArea dataOnly="0" labelOnly="1" outline="0" fieldPosition="0">
        <references count="1">
          <reference field="23" count="0"/>
        </references>
      </pivotArea>
    </format>
    <format dxfId="17457">
      <pivotArea dataOnly="0" labelOnly="1" grandCol="1" outline="0" fieldPosition="0"/>
    </format>
    <format dxfId="17456">
      <pivotArea outline="0" collapsedLevelsAreSubtotals="1" fieldPosition="0"/>
    </format>
    <format dxfId="17455">
      <pivotArea dataOnly="0" labelOnly="1" grandRow="1" outline="0" fieldPosition="0"/>
    </format>
    <format dxfId="17454">
      <pivotArea dataOnly="0" labelOnly="1" outline="0" fieldPosition="0">
        <references count="1">
          <reference field="23" count="0"/>
        </references>
      </pivotArea>
    </format>
    <format dxfId="17453">
      <pivotArea dataOnly="0" labelOnly="1" grandCol="1" outline="0" fieldPosition="0"/>
    </format>
    <format dxfId="17452">
      <pivotArea outline="0" collapsedLevelsAreSubtotals="1" fieldPosition="0"/>
    </format>
    <format dxfId="17451">
      <pivotArea dataOnly="0" labelOnly="1" grandRow="1" outline="0" fieldPosition="0"/>
    </format>
    <format dxfId="17450">
      <pivotArea dataOnly="0" labelOnly="1" outline="0" fieldPosition="0">
        <references count="1">
          <reference field="23" count="0"/>
        </references>
      </pivotArea>
    </format>
    <format dxfId="17449">
      <pivotArea dataOnly="0" labelOnly="1" grandCol="1" outline="0" fieldPosition="0"/>
    </format>
    <format dxfId="17448">
      <pivotArea outline="0" collapsedLevelsAreSubtotals="1" fieldPosition="0"/>
    </format>
    <format dxfId="17447">
      <pivotArea dataOnly="0" labelOnly="1" grandRow="1" outline="0" fieldPosition="0"/>
    </format>
    <format dxfId="17446">
      <pivotArea dataOnly="0" labelOnly="1" outline="0" fieldPosition="0">
        <references count="1">
          <reference field="23" count="0"/>
        </references>
      </pivotArea>
    </format>
    <format dxfId="17445">
      <pivotArea dataOnly="0" labelOnly="1" grandCol="1" outline="0" fieldPosition="0"/>
    </format>
    <format dxfId="17444">
      <pivotArea outline="0" collapsedLevelsAreSubtotals="1" fieldPosition="0"/>
    </format>
    <format dxfId="17443">
      <pivotArea dataOnly="0" labelOnly="1" outline="0" fieldPosition="0">
        <references count="1">
          <reference field="23" count="0"/>
        </references>
      </pivotArea>
    </format>
    <format dxfId="17442">
      <pivotArea dataOnly="0" labelOnly="1" grandCol="1" outline="0" fieldPosition="0"/>
    </format>
    <format dxfId="17441">
      <pivotArea dataOnly="0" labelOnly="1" grandRow="1" outline="0" fieldPosition="0"/>
    </format>
    <format dxfId="17440">
      <pivotArea outline="0" collapsedLevelsAreSubtotals="1" fieldPosition="0"/>
    </format>
    <format dxfId="17439">
      <pivotArea dataOnly="0" labelOnly="1" grandRow="1" outline="0" fieldPosition="0"/>
    </format>
    <format dxfId="17438">
      <pivotArea dataOnly="0" labelOnly="1" outline="0" fieldPosition="0">
        <references count="1">
          <reference field="23" count="0"/>
        </references>
      </pivotArea>
    </format>
    <format dxfId="17437">
      <pivotArea dataOnly="0" labelOnly="1" grandCol="1" outline="0" fieldPosition="0"/>
    </format>
    <format dxfId="17436">
      <pivotArea dataOnly="0" labelOnly="1" outline="0" fieldPosition="0">
        <references count="1">
          <reference field="23" count="0"/>
        </references>
      </pivotArea>
    </format>
    <format dxfId="17435">
      <pivotArea dataOnly="0" labelOnly="1" grandCol="1" outline="0" fieldPosition="0"/>
    </format>
    <format dxfId="17434">
      <pivotArea dataOnly="0" labelOnly="1" grandRow="1" outline="0" fieldPosition="0"/>
    </format>
    <format dxfId="17433">
      <pivotArea outline="0" collapsedLevelsAreSubtotals="1" fieldPosition="0"/>
    </format>
    <format dxfId="17432">
      <pivotArea dataOnly="0" labelOnly="1" grandRow="1" outline="0" fieldPosition="0"/>
    </format>
    <format dxfId="17431">
      <pivotArea dataOnly="0" labelOnly="1" outline="0" fieldPosition="0">
        <references count="1">
          <reference field="23" count="0"/>
        </references>
      </pivotArea>
    </format>
    <format dxfId="17430">
      <pivotArea dataOnly="0" labelOnly="1" grandCol="1" outline="0" fieldPosition="0"/>
    </format>
    <format dxfId="17429">
      <pivotArea dataOnly="0" labelOnly="1" grandRow="1" outline="0" fieldPosition="0"/>
    </format>
    <format dxfId="17428">
      <pivotArea type="origin" dataOnly="0" labelOnly="1" outline="0" fieldPosition="0"/>
    </format>
    <format dxfId="17427">
      <pivotArea dataOnly="0" labelOnly="1" grandRow="1" outline="0" fieldPosition="0"/>
    </format>
    <format dxfId="17426">
      <pivotArea type="origin" dataOnly="0" labelOnly="1" outline="0" fieldPosition="0"/>
    </format>
    <format dxfId="17425">
      <pivotArea dataOnly="0" labelOnly="1" grandRow="1" outline="0" fieldPosition="0"/>
    </format>
    <format dxfId="17424">
      <pivotArea type="origin" dataOnly="0" labelOnly="1" outline="0" fieldPosition="0"/>
    </format>
    <format dxfId="17423">
      <pivotArea dataOnly="0" labelOnly="1" grandRow="1" outline="0" fieldPosition="0"/>
    </format>
    <format dxfId="17422">
      <pivotArea type="origin" dataOnly="0" labelOnly="1" outline="0" fieldPosition="0"/>
    </format>
    <format dxfId="17421">
      <pivotArea dataOnly="0" labelOnly="1" grandRow="1" outline="0" fieldPosition="0"/>
    </format>
    <format dxfId="17420">
      <pivotArea outline="0" collapsedLevelsAreSubtotals="1" fieldPosition="0"/>
    </format>
    <format dxfId="17419">
      <pivotArea dataOnly="0" labelOnly="1" grandRow="1" outline="0" fieldPosition="0"/>
    </format>
    <format dxfId="17418">
      <pivotArea dataOnly="0" labelOnly="1" outline="0" fieldPosition="0">
        <references count="1">
          <reference field="23" count="0"/>
        </references>
      </pivotArea>
    </format>
    <format dxfId="17417">
      <pivotArea dataOnly="0" labelOnly="1" grandCol="1" outline="0" fieldPosition="0"/>
    </format>
    <format dxfId="17416">
      <pivotArea outline="0" collapsedLevelsAreSubtotals="1" fieldPosition="0"/>
    </format>
    <format dxfId="17415">
      <pivotArea dataOnly="0" labelOnly="1" grandRow="1" outline="0" fieldPosition="0"/>
    </format>
    <format dxfId="17414">
      <pivotArea dataOnly="0" labelOnly="1" outline="0" fieldPosition="0">
        <references count="1">
          <reference field="23" count="0"/>
        </references>
      </pivotArea>
    </format>
    <format dxfId="17413">
      <pivotArea dataOnly="0" labelOnly="1" grandCol="1" outline="0" fieldPosition="0"/>
    </format>
    <format dxfId="17412">
      <pivotArea outline="0" collapsedLevelsAreSubtotals="1" fieldPosition="0"/>
    </format>
    <format dxfId="17411">
      <pivotArea dataOnly="0" labelOnly="1" grandRow="1" outline="0" fieldPosition="0"/>
    </format>
    <format dxfId="17410">
      <pivotArea dataOnly="0" labelOnly="1" outline="0" fieldPosition="0">
        <references count="1">
          <reference field="23" count="0"/>
        </references>
      </pivotArea>
    </format>
    <format dxfId="17409">
      <pivotArea dataOnly="0" labelOnly="1" grandCol="1" outline="0" fieldPosition="0"/>
    </format>
    <format dxfId="17408">
      <pivotArea dataOnly="0" labelOnly="1" outline="0" fieldPosition="0">
        <references count="1">
          <reference field="23" count="0"/>
        </references>
      </pivotArea>
    </format>
    <format dxfId="17407">
      <pivotArea dataOnly="0" labelOnly="1" grandCol="1" outline="0" fieldPosition="0"/>
    </format>
    <format dxfId="17406">
      <pivotArea outline="0" collapsedLevelsAreSubtotals="1" fieldPosition="0"/>
    </format>
    <format dxfId="17405">
      <pivotArea dataOnly="0" labelOnly="1" grandRow="1" outline="0" fieldPosition="0"/>
    </format>
    <format dxfId="17404">
      <pivotArea dataOnly="0" labelOnly="1" outline="0" fieldPosition="0">
        <references count="1">
          <reference field="23" count="0"/>
        </references>
      </pivotArea>
    </format>
    <format dxfId="17403">
      <pivotArea dataOnly="0" labelOnly="1" grandCol="1" outline="0" fieldPosition="0"/>
    </format>
    <format dxfId="17402">
      <pivotArea outline="0" collapsedLevelsAreSubtotals="1" fieldPosition="0"/>
    </format>
    <format dxfId="17401">
      <pivotArea dataOnly="0" labelOnly="1" grandRow="1" outline="0" fieldPosition="0"/>
    </format>
    <format dxfId="17400">
      <pivotArea dataOnly="0" labelOnly="1" outline="0" fieldPosition="0">
        <references count="1">
          <reference field="23" count="0"/>
        </references>
      </pivotArea>
    </format>
    <format dxfId="17399">
      <pivotArea dataOnly="0" labelOnly="1" grandCol="1" outline="0" fieldPosition="0"/>
    </format>
    <format dxfId="17398">
      <pivotArea dataOnly="0" labelOnly="1" outline="0" fieldPosition="0">
        <references count="1">
          <reference field="23" count="0"/>
        </references>
      </pivotArea>
    </format>
    <format dxfId="17397">
      <pivotArea dataOnly="0" labelOnly="1" grandCol="1" outline="0" fieldPosition="0"/>
    </format>
    <format dxfId="17396">
      <pivotArea type="all" dataOnly="0" outline="0" fieldPosition="0"/>
    </format>
    <format dxfId="17395">
      <pivotArea outline="0" collapsedLevelsAreSubtotals="1" fieldPosition="0"/>
    </format>
    <format dxfId="17394">
      <pivotArea type="origin" dataOnly="0" labelOnly="1" outline="0" fieldPosition="0"/>
    </format>
    <format dxfId="17393">
      <pivotArea field="23" type="button" dataOnly="0" labelOnly="1" outline="0" axis="axisCol" fieldPosition="0"/>
    </format>
    <format dxfId="17392">
      <pivotArea type="topRight" dataOnly="0" labelOnly="1" outline="0" fieldPosition="0"/>
    </format>
    <format dxfId="17391">
      <pivotArea dataOnly="0" labelOnly="1" grandRow="1" outline="0" fieldPosition="0"/>
    </format>
    <format dxfId="17390">
      <pivotArea dataOnly="0" labelOnly="1" outline="0" fieldPosition="0">
        <references count="1">
          <reference field="23" count="0"/>
        </references>
      </pivotArea>
    </format>
    <format dxfId="17389">
      <pivotArea dataOnly="0" labelOnly="1" grandCol="1" outline="0" fieldPosition="0"/>
    </format>
    <format dxfId="17388">
      <pivotArea type="all" dataOnly="0" outline="0" fieldPosition="0"/>
    </format>
    <format dxfId="17387">
      <pivotArea outline="0" collapsedLevelsAreSubtotals="1" fieldPosition="0"/>
    </format>
    <format dxfId="17386">
      <pivotArea type="origin" dataOnly="0" labelOnly="1" outline="0" fieldPosition="0"/>
    </format>
    <format dxfId="17385">
      <pivotArea field="23" type="button" dataOnly="0" labelOnly="1" outline="0" axis="axisCol" fieldPosition="0"/>
    </format>
    <format dxfId="17384">
      <pivotArea type="topRight" dataOnly="0" labelOnly="1" outline="0" fieldPosition="0"/>
    </format>
    <format dxfId="17383">
      <pivotArea dataOnly="0" labelOnly="1" grandRow="1" outline="0" fieldPosition="0"/>
    </format>
    <format dxfId="17382">
      <pivotArea dataOnly="0" labelOnly="1" outline="0" fieldPosition="0">
        <references count="1">
          <reference field="23" count="0"/>
        </references>
      </pivotArea>
    </format>
    <format dxfId="17381">
      <pivotArea dataOnly="0" labelOnly="1" grandCol="1" outline="0" fieldPosition="0"/>
    </format>
    <format dxfId="17380">
      <pivotArea field="23" type="button" dataOnly="0" labelOnly="1" outline="0" axis="axisCol" fieldPosition="0"/>
    </format>
    <format dxfId="17379">
      <pivotArea type="topRight" dataOnly="0" labelOnly="1" outline="0" fieldPosition="0"/>
    </format>
    <format dxfId="17378">
      <pivotArea grandRow="1" outline="0" collapsedLevelsAreSubtotals="1" fieldPosition="0"/>
    </format>
    <format dxfId="17377">
      <pivotArea outline="0" collapsedLevelsAreSubtotals="1" fieldPosition="0"/>
    </format>
    <format dxfId="17376">
      <pivotArea field="15" type="button" dataOnly="0" labelOnly="1" outline="0" axis="axisRow" fieldPosition="0"/>
    </format>
    <format dxfId="17375">
      <pivotArea dataOnly="0" labelOnly="1" outline="0" fieldPosition="0">
        <references count="1">
          <reference field="15" count="0"/>
        </references>
      </pivotArea>
    </format>
    <format dxfId="17374">
      <pivotArea dataOnly="0" labelOnly="1" grandRow="1" outline="0" fieldPosition="0"/>
    </format>
    <format dxfId="17373">
      <pivotArea dataOnly="0" labelOnly="1" outline="0" fieldPosition="0">
        <references count="1">
          <reference field="23" count="0"/>
        </references>
      </pivotArea>
    </format>
    <format dxfId="17372">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8">
        <item x="1"/>
        <item x="14"/>
        <item x="15"/>
        <item x="4"/>
        <item x="16"/>
        <item x="7"/>
        <item x="10"/>
        <item x="24"/>
        <item x="5"/>
        <item x="12"/>
        <item x="18"/>
        <item x="6"/>
        <item x="20"/>
        <item x="3"/>
        <item x="9"/>
        <item x="11"/>
        <item x="22"/>
        <item x="19"/>
        <item x="0"/>
        <item x="23"/>
        <item m="1" x="26"/>
        <item x="13"/>
        <item x="8"/>
        <item x="25"/>
        <item x="2"/>
        <item x="21"/>
        <item x="1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17891">
      <pivotArea outline="0" collapsedLevelsAreSubtotals="1" fieldPosition="0"/>
    </format>
    <format dxfId="17890">
      <pivotArea dataOnly="0" labelOnly="1" grandCol="1" outline="0" fieldPosition="0"/>
    </format>
    <format dxfId="17889">
      <pivotArea outline="0" collapsedLevelsAreSubtotals="1" fieldPosition="0"/>
    </format>
    <format dxfId="17888">
      <pivotArea dataOnly="0" labelOnly="1" grandCol="1" outline="0" fieldPosition="0"/>
    </format>
    <format dxfId="17887">
      <pivotArea dataOnly="0" labelOnly="1" grandRow="1" outline="0" fieldPosition="0"/>
    </format>
    <format dxfId="17886">
      <pivotArea dataOnly="0" labelOnly="1" grandCol="1" outline="0" fieldPosition="0"/>
    </format>
    <format dxfId="17885">
      <pivotArea dataOnly="0" labelOnly="1" grandCol="1" outline="0" fieldPosition="0"/>
    </format>
    <format dxfId="17884">
      <pivotArea dataOnly="0" labelOnly="1" outline="0" fieldPosition="0">
        <references count="1">
          <reference field="14" count="0"/>
        </references>
      </pivotArea>
    </format>
    <format dxfId="17883">
      <pivotArea dataOnly="0" labelOnly="1" grandCol="1" outline="0" fieldPosition="0"/>
    </format>
    <format dxfId="17882">
      <pivotArea dataOnly="0" labelOnly="1" outline="0" fieldPosition="0">
        <references count="1">
          <reference field="14" count="0"/>
        </references>
      </pivotArea>
    </format>
    <format dxfId="17881">
      <pivotArea dataOnly="0" labelOnly="1" grandCol="1" outline="0" fieldPosition="0"/>
    </format>
    <format dxfId="17880">
      <pivotArea grandRow="1" outline="0" collapsedLevelsAreSubtotals="1" fieldPosition="0"/>
    </format>
    <format dxfId="17879">
      <pivotArea dataOnly="0" labelOnly="1" grandRow="1" outline="0" fieldPosition="0"/>
    </format>
    <format dxfId="17878">
      <pivotArea dataOnly="0" labelOnly="1" grandRow="1" outline="0" fieldPosition="0"/>
    </format>
    <format dxfId="17877">
      <pivotArea grandRow="1" outline="0" collapsedLevelsAreSubtotals="1" fieldPosition="0"/>
    </format>
    <format dxfId="17876">
      <pivotArea dataOnly="0" labelOnly="1" grandRow="1" outline="0" fieldPosition="0"/>
    </format>
    <format dxfId="17875">
      <pivotArea grandRow="1" outline="0" collapsedLevelsAreSubtotals="1" fieldPosition="0"/>
    </format>
    <format dxfId="17874">
      <pivotArea dataOnly="0" labelOnly="1" grandRow="1" outline="0" fieldPosition="0"/>
    </format>
    <format dxfId="17873">
      <pivotArea grandRow="1" outline="0" collapsedLevelsAreSubtotals="1" fieldPosition="0"/>
    </format>
    <format dxfId="17872">
      <pivotArea grandRow="1" outline="0" collapsedLevelsAreSubtotals="1" fieldPosition="0"/>
    </format>
    <format dxfId="17871">
      <pivotArea dataOnly="0" labelOnly="1" grandRow="1" outline="0" fieldPosition="0"/>
    </format>
    <format dxfId="17870">
      <pivotArea dataOnly="0" labelOnly="1" grandRow="1" outline="0" fieldPosition="0"/>
    </format>
    <format dxfId="17869">
      <pivotArea dataOnly="0" labelOnly="1" grandRow="1" outline="0" fieldPosition="0"/>
    </format>
    <format dxfId="17868">
      <pivotArea dataOnly="0" labelOnly="1" grandRow="1" outline="0" fieldPosition="0"/>
    </format>
    <format dxfId="17867">
      <pivotArea grandRow="1" outline="0" collapsedLevelsAreSubtotals="1" fieldPosition="0"/>
    </format>
    <format dxfId="17866">
      <pivotArea dataOnly="0" labelOnly="1" grandRow="1" outline="0" fieldPosition="0"/>
    </format>
    <format dxfId="17865">
      <pivotArea dataOnly="0" labelOnly="1" outline="0" fieldPosition="0">
        <references count="1">
          <reference field="14" count="0"/>
        </references>
      </pivotArea>
    </format>
    <format dxfId="17864">
      <pivotArea dataOnly="0" labelOnly="1" grandCol="1" outline="0" fieldPosition="0"/>
    </format>
    <format dxfId="17863">
      <pivotArea grandRow="1" outline="0" collapsedLevelsAreSubtotals="1" fieldPosition="0"/>
    </format>
    <format dxfId="17862">
      <pivotArea dataOnly="0" labelOnly="1" grandRow="1" outline="0" fieldPosition="0"/>
    </format>
    <format dxfId="17861">
      <pivotArea grandRow="1" outline="0" collapsedLevelsAreSubtotals="1" fieldPosition="0"/>
    </format>
    <format dxfId="17860">
      <pivotArea dataOnly="0" labelOnly="1" grandRow="1" outline="0" fieldPosition="0"/>
    </format>
    <format dxfId="17859">
      <pivotArea dataOnly="0" labelOnly="1" outline="0" fieldPosition="0">
        <references count="1">
          <reference field="14" count="0"/>
        </references>
      </pivotArea>
    </format>
    <format dxfId="17858">
      <pivotArea dataOnly="0" labelOnly="1" grandCol="1" outline="0" fieldPosition="0"/>
    </format>
    <format dxfId="17857">
      <pivotArea dataOnly="0" labelOnly="1" outline="0" fieldPosition="0">
        <references count="1">
          <reference field="14" count="1">
            <x v="0"/>
          </reference>
        </references>
      </pivotArea>
    </format>
    <format dxfId="17856">
      <pivotArea dataOnly="0" labelOnly="1" grandCol="1" outline="0" fieldPosition="0"/>
    </format>
    <format dxfId="17855">
      <pivotArea field="14" grandRow="1" outline="0" collapsedLevelsAreSubtotals="1" axis="axisCol" fieldPosition="0">
        <references count="1">
          <reference field="14" count="1" selected="0">
            <x v="0"/>
          </reference>
        </references>
      </pivotArea>
    </format>
    <format dxfId="17854">
      <pivotArea grandRow="1" grandCol="1" outline="0" collapsedLevelsAreSubtotals="1" fieldPosition="0"/>
    </format>
    <format dxfId="17853">
      <pivotArea dataOnly="0" labelOnly="1" outline="0" fieldPosition="0">
        <references count="1">
          <reference field="14" count="0"/>
        </references>
      </pivotArea>
    </format>
    <format dxfId="17852">
      <pivotArea dataOnly="0" labelOnly="1" grandCol="1" outline="0" fieldPosition="0"/>
    </format>
    <format dxfId="17851">
      <pivotArea dataOnly="0" labelOnly="1" outline="0" fieldPosition="0">
        <references count="1">
          <reference field="14" count="0"/>
        </references>
      </pivotArea>
    </format>
    <format dxfId="17850">
      <pivotArea dataOnly="0" labelOnly="1" grandCol="1" outline="0" fieldPosition="0"/>
    </format>
    <format dxfId="17849">
      <pivotArea grandRow="1" outline="0" collapsedLevelsAreSubtotals="1" fieldPosition="0"/>
    </format>
    <format dxfId="17848">
      <pivotArea grandRow="1" outline="0" collapsedLevelsAreSubtotals="1" fieldPosition="0"/>
    </format>
    <format dxfId="17847">
      <pivotArea dataOnly="0" labelOnly="1" grandRow="1" outline="0" fieldPosition="0"/>
    </format>
    <format dxfId="17846">
      <pivotArea dataOnly="0" labelOnly="1" outline="0" fieldPosition="0">
        <references count="1">
          <reference field="14" count="0"/>
        </references>
      </pivotArea>
    </format>
    <format dxfId="17845">
      <pivotArea dataOnly="0" labelOnly="1" grandCol="1" outline="0" fieldPosition="0"/>
    </format>
    <format dxfId="17844">
      <pivotArea dataOnly="0" labelOnly="1" grandRow="1" outline="0" fieldPosition="0"/>
    </format>
    <format dxfId="17843">
      <pivotArea dataOnly="0" labelOnly="1" outline="0" fieldPosition="0">
        <references count="1">
          <reference field="14" count="0"/>
        </references>
      </pivotArea>
    </format>
    <format dxfId="17842">
      <pivotArea dataOnly="0" labelOnly="1" grandCol="1" outline="0" fieldPosition="0"/>
    </format>
    <format dxfId="17841">
      <pivotArea dataOnly="0" labelOnly="1" outline="0" fieldPosition="0">
        <references count="1">
          <reference field="14" count="0"/>
        </references>
      </pivotArea>
    </format>
    <format dxfId="17840">
      <pivotArea dataOnly="0" labelOnly="1" grandCol="1" outline="0" fieldPosition="0"/>
    </format>
    <format dxfId="17839">
      <pivotArea type="origin" dataOnly="0" labelOnly="1" outline="0" fieldPosition="0"/>
    </format>
    <format dxfId="17838">
      <pivotArea field="14" type="button" dataOnly="0" labelOnly="1" outline="0" axis="axisCol" fieldPosition="0"/>
    </format>
    <format dxfId="17837">
      <pivotArea type="topRight" dataOnly="0" labelOnly="1" outline="0" fieldPosition="0"/>
    </format>
    <format dxfId="17836">
      <pivotArea dataOnly="0" labelOnly="1" outline="0" fieldPosition="0">
        <references count="1">
          <reference field="14" count="0"/>
        </references>
      </pivotArea>
    </format>
    <format dxfId="17835">
      <pivotArea dataOnly="0" labelOnly="1" grandCol="1" outline="0" fieldPosition="0"/>
    </format>
    <format dxfId="17834">
      <pivotArea type="origin" dataOnly="0" labelOnly="1" outline="0" fieldPosition="0"/>
    </format>
    <format dxfId="17833">
      <pivotArea field="14" type="button" dataOnly="0" labelOnly="1" outline="0" axis="axisCol" fieldPosition="0"/>
    </format>
    <format dxfId="17832">
      <pivotArea type="topRight" dataOnly="0" labelOnly="1" outline="0" fieldPosition="0"/>
    </format>
    <format dxfId="17831">
      <pivotArea dataOnly="0" labelOnly="1" outline="0" fieldPosition="0">
        <references count="1">
          <reference field="14" count="0"/>
        </references>
      </pivotArea>
    </format>
    <format dxfId="17830">
      <pivotArea dataOnly="0" labelOnly="1" grandCol="1" outline="0" fieldPosition="0"/>
    </format>
    <format dxfId="17829">
      <pivotArea grandRow="1" outline="0" collapsedLevelsAreSubtotals="1" fieldPosition="0"/>
    </format>
    <format dxfId="17828">
      <pivotArea dataOnly="0" labelOnly="1" grandRow="1" outline="0" fieldPosition="0"/>
    </format>
    <format dxfId="17827">
      <pivotArea grandRow="1" outline="0" collapsedLevelsAreSubtotals="1" fieldPosition="0"/>
    </format>
    <format dxfId="17826">
      <pivotArea dataOnly="0" labelOnly="1" grandRow="1" outline="0" fieldPosition="0"/>
    </format>
    <format dxfId="17825">
      <pivotArea grandRow="1" outline="0" collapsedLevelsAreSubtotals="1" fieldPosition="0"/>
    </format>
    <format dxfId="17824">
      <pivotArea dataOnly="0" labelOnly="1" grandRow="1" outline="0" fieldPosition="0"/>
    </format>
    <format dxfId="17823">
      <pivotArea grandRow="1" outline="0" collapsedLevelsAreSubtotals="1" fieldPosition="0"/>
    </format>
    <format dxfId="17822">
      <pivotArea dataOnly="0" labelOnly="1" grandRow="1" outline="0" fieldPosition="0"/>
    </format>
    <format dxfId="17821">
      <pivotArea grandRow="1" outline="0" collapsedLevelsAreSubtotals="1" fieldPosition="0"/>
    </format>
    <format dxfId="17820">
      <pivotArea dataOnly="0" labelOnly="1" grandRow="1" outline="0" fieldPosition="0"/>
    </format>
    <format dxfId="17819">
      <pivotArea grandRow="1" outline="0" collapsedLevelsAreSubtotals="1" fieldPosition="0"/>
    </format>
    <format dxfId="17818">
      <pivotArea dataOnly="0" labelOnly="1" grandRow="1" outline="0" fieldPosition="0"/>
    </format>
    <format dxfId="17817">
      <pivotArea grandRow="1" outline="0" collapsedLevelsAreSubtotals="1" fieldPosition="0"/>
    </format>
    <format dxfId="17816">
      <pivotArea dataOnly="0" labelOnly="1" grandRow="1" outline="0" fieldPosition="0"/>
    </format>
    <format dxfId="17815">
      <pivotArea grandRow="1" outline="0" collapsedLevelsAreSubtotals="1" fieldPosition="0"/>
    </format>
    <format dxfId="17814">
      <pivotArea dataOnly="0" labelOnly="1" grandRow="1" outline="0" fieldPosition="0"/>
    </format>
    <format dxfId="17813">
      <pivotArea dataOnly="0" labelOnly="1" grandRow="1" outline="0" fieldPosition="0"/>
    </format>
    <format dxfId="17812">
      <pivotArea dataOnly="0" labelOnly="1" grandRow="1" outline="0" fieldPosition="0"/>
    </format>
    <format dxfId="17811">
      <pivotArea dataOnly="0" labelOnly="1" grandRow="1" outline="0" fieldPosition="0"/>
    </format>
    <format dxfId="17810">
      <pivotArea dataOnly="0" labelOnly="1" grandRow="1" outline="0" fieldPosition="0"/>
    </format>
    <format dxfId="17809">
      <pivotArea dataOnly="0" labelOnly="1" grandRow="1" outline="0" fieldPosition="0"/>
    </format>
    <format dxfId="17808">
      <pivotArea dataOnly="0" labelOnly="1" grandRow="1" outline="0" fieldPosition="0"/>
    </format>
    <format dxfId="17807">
      <pivotArea dataOnly="0" labelOnly="1" grandRow="1" outline="0" fieldPosition="0"/>
    </format>
    <format dxfId="17806">
      <pivotArea dataOnly="0" labelOnly="1" grandRow="1" outline="0" fieldPosition="0"/>
    </format>
    <format dxfId="17805">
      <pivotArea dataOnly="0" labelOnly="1" grandRow="1" outline="0" fieldPosition="0"/>
    </format>
    <format dxfId="17804">
      <pivotArea dataOnly="0" labelOnly="1" grandRow="1" outline="0" fieldPosition="0"/>
    </format>
    <format dxfId="17803">
      <pivotArea dataOnly="0" labelOnly="1" grandRow="1" outline="0" fieldPosition="0"/>
    </format>
    <format dxfId="17802">
      <pivotArea dataOnly="0" labelOnly="1" grandRow="1" outline="0" fieldPosition="0"/>
    </format>
    <format dxfId="17801">
      <pivotArea dataOnly="0" labelOnly="1" grandRow="1" outline="0" fieldPosition="0"/>
    </format>
    <format dxfId="17800">
      <pivotArea dataOnly="0" labelOnly="1" grandRow="1" outline="0" fieldPosition="0"/>
    </format>
    <format dxfId="17799">
      <pivotArea dataOnly="0" labelOnly="1" grandRow="1" outline="0" fieldPosition="0"/>
    </format>
    <format dxfId="17798">
      <pivotArea dataOnly="0" labelOnly="1" grandRow="1" outline="0" fieldPosition="0"/>
    </format>
    <format dxfId="17797">
      <pivotArea dataOnly="0" labelOnly="1" grandRow="1" outline="0" fieldPosition="0"/>
    </format>
    <format dxfId="17796">
      <pivotArea dataOnly="0" labelOnly="1" grandRow="1" outline="0" fieldPosition="0"/>
    </format>
    <format dxfId="17795">
      <pivotArea dataOnly="0" labelOnly="1" grandRow="1" outline="0" fieldPosition="0"/>
    </format>
    <format dxfId="17794">
      <pivotArea dataOnly="0" labelOnly="1" grandRow="1" outline="0" fieldPosition="0"/>
    </format>
    <format dxfId="17793">
      <pivotArea dataOnly="0" labelOnly="1" grandRow="1" outline="0" fieldPosition="0"/>
    </format>
    <format dxfId="17792">
      <pivotArea dataOnly="0" labelOnly="1" grandRow="1" outline="0" fieldPosition="0"/>
    </format>
    <format dxfId="17791">
      <pivotArea dataOnly="0" labelOnly="1" grandRow="1" outline="0" fieldPosition="0"/>
    </format>
    <format dxfId="17790">
      <pivotArea dataOnly="0" labelOnly="1" grandRow="1" outline="0" fieldPosition="0"/>
    </format>
    <format dxfId="17789">
      <pivotArea dataOnly="0" labelOnly="1" grandRow="1" outline="0" fieldPosition="0"/>
    </format>
    <format dxfId="17788">
      <pivotArea dataOnly="0" labelOnly="1" grandRow="1" outline="0" fieldPosition="0"/>
    </format>
    <format dxfId="17787">
      <pivotArea dataOnly="0" labelOnly="1" grandRow="1" outline="0" fieldPosition="0"/>
    </format>
    <format dxfId="17786">
      <pivotArea dataOnly="0" labelOnly="1" grandRow="1" outline="0" fieldPosition="0"/>
    </format>
    <format dxfId="17785">
      <pivotArea dataOnly="0" labelOnly="1" grandRow="1" outline="0" fieldPosition="0"/>
    </format>
    <format dxfId="17784">
      <pivotArea dataOnly="0" labelOnly="1" grandRow="1" outline="0" fieldPosition="0"/>
    </format>
    <format dxfId="17783">
      <pivotArea dataOnly="0" labelOnly="1" grandRow="1" outline="0" fieldPosition="0"/>
    </format>
    <format dxfId="17782">
      <pivotArea dataOnly="0" labelOnly="1" grandRow="1" outline="0" fieldPosition="0"/>
    </format>
    <format dxfId="17781">
      <pivotArea dataOnly="0" labelOnly="1" grandRow="1" outline="0" fieldPosition="0"/>
    </format>
    <format dxfId="17780">
      <pivotArea dataOnly="0" labelOnly="1" grandRow="1" outline="0" fieldPosition="0"/>
    </format>
    <format dxfId="17779">
      <pivotArea type="origin" dataOnly="0" labelOnly="1" outline="0" fieldPosition="0"/>
    </format>
    <format dxfId="17778">
      <pivotArea dataOnly="0" labelOnly="1" grandRow="1" outline="0" fieldPosition="0"/>
    </format>
    <format dxfId="17777">
      <pivotArea type="origin" dataOnly="0" labelOnly="1" outline="0" fieldPosition="0"/>
    </format>
    <format dxfId="17776">
      <pivotArea dataOnly="0" labelOnly="1" grandRow="1" outline="0" fieldPosition="0"/>
    </format>
    <format dxfId="17775">
      <pivotArea dataOnly="0" labelOnly="1" grandRow="1" outline="0" fieldPosition="0"/>
    </format>
    <format dxfId="17774">
      <pivotArea type="origin" dataOnly="0" labelOnly="1" outline="0" fieldPosition="0"/>
    </format>
    <format dxfId="17773">
      <pivotArea dataOnly="0" labelOnly="1" grandRow="1" outline="0" fieldPosition="0"/>
    </format>
    <format dxfId="17772">
      <pivotArea type="origin" dataOnly="0" labelOnly="1" outline="0" fieldPosition="0"/>
    </format>
    <format dxfId="17771">
      <pivotArea dataOnly="0" labelOnly="1" grandRow="1" outline="0" fieldPosition="0"/>
    </format>
    <format dxfId="17770">
      <pivotArea grandRow="1" outline="0" collapsedLevelsAreSubtotals="1" fieldPosition="0"/>
    </format>
    <format dxfId="17769">
      <pivotArea grandRow="1" outline="0" collapsedLevelsAreSubtotals="1" fieldPosition="0"/>
    </format>
    <format dxfId="17768">
      <pivotArea dataOnly="0" labelOnly="1" grandRow="1" outline="0" fieldPosition="0"/>
    </format>
    <format dxfId="17767">
      <pivotArea dataOnly="0" labelOnly="1" outline="0" fieldPosition="0">
        <references count="1">
          <reference field="14" count="0"/>
        </references>
      </pivotArea>
    </format>
    <format dxfId="17766">
      <pivotArea dataOnly="0" labelOnly="1" grandCol="1" outline="0" fieldPosition="0"/>
    </format>
    <format dxfId="17765">
      <pivotArea dataOnly="0" labelOnly="1" outline="0" fieldPosition="0">
        <references count="1">
          <reference field="14" count="0"/>
        </references>
      </pivotArea>
    </format>
    <format dxfId="17764">
      <pivotArea dataOnly="0" labelOnly="1" grandCol="1" outline="0" fieldPosition="0"/>
    </format>
    <format dxfId="17763">
      <pivotArea grandRow="1" outline="0" collapsedLevelsAreSubtotals="1" fieldPosition="0"/>
    </format>
    <format dxfId="17762">
      <pivotArea dataOnly="0" labelOnly="1" grandRow="1" outline="0" fieldPosition="0"/>
    </format>
    <format dxfId="17761">
      <pivotArea grandRow="1" outline="0" collapsedLevelsAreSubtotals="1" fieldPosition="0"/>
    </format>
    <format dxfId="17760">
      <pivotArea dataOnly="0" labelOnly="1" grandRow="1" outline="0" fieldPosition="0"/>
    </format>
    <format dxfId="17759">
      <pivotArea grandRow="1" outline="0" collapsedLevelsAreSubtotals="1" fieldPosition="0"/>
    </format>
    <format dxfId="17758">
      <pivotArea dataOnly="0" labelOnly="1" grandRow="1" outline="0" fieldPosition="0"/>
    </format>
    <format dxfId="17757">
      <pivotArea grandRow="1" outline="0" collapsedLevelsAreSubtotals="1" fieldPosition="0"/>
    </format>
    <format dxfId="17756">
      <pivotArea dataOnly="0" labelOnly="1" grandRow="1" outline="0" fieldPosition="0"/>
    </format>
    <format dxfId="17755">
      <pivotArea grandRow="1" outline="0" collapsedLevelsAreSubtotals="1" fieldPosition="0"/>
    </format>
    <format dxfId="17754">
      <pivotArea dataOnly="0" labelOnly="1" grandRow="1" outline="0" fieldPosition="0"/>
    </format>
    <format dxfId="17753">
      <pivotArea grandRow="1" outline="0" collapsedLevelsAreSubtotals="1" fieldPosition="0"/>
    </format>
    <format dxfId="17752">
      <pivotArea dataOnly="0" labelOnly="1" grandRow="1" outline="0" fieldPosition="0"/>
    </format>
    <format dxfId="17751">
      <pivotArea grandRow="1" outline="0" collapsedLevelsAreSubtotals="1" fieldPosition="0"/>
    </format>
    <format dxfId="17750">
      <pivotArea dataOnly="0" labelOnly="1" grandRow="1" outline="0" fieldPosition="0"/>
    </format>
    <format dxfId="17749">
      <pivotArea grandRow="1" outline="0" collapsedLevelsAreSubtotals="1" fieldPosition="0"/>
    </format>
    <format dxfId="17748">
      <pivotArea dataOnly="0" labelOnly="1" grandRow="1" outline="0" fieldPosition="0"/>
    </format>
    <format dxfId="17747">
      <pivotArea grandRow="1" outline="0" collapsedLevelsAreSubtotals="1" fieldPosition="0"/>
    </format>
    <format dxfId="17746">
      <pivotArea dataOnly="0" labelOnly="1" grandRow="1" outline="0" fieldPosition="0"/>
    </format>
    <format dxfId="17745">
      <pivotArea grandRow="1" outline="0" collapsedLevelsAreSubtotals="1" fieldPosition="0"/>
    </format>
    <format dxfId="17744">
      <pivotArea dataOnly="0" labelOnly="1" grandRow="1" outline="0" fieldPosition="0"/>
    </format>
    <format dxfId="17743">
      <pivotArea dataOnly="0" labelOnly="1" grandRow="1" outline="0" fieldPosition="0"/>
    </format>
    <format dxfId="17742">
      <pivotArea dataOnly="0" labelOnly="1" outline="0" fieldPosition="0">
        <references count="1">
          <reference field="14" count="0"/>
        </references>
      </pivotArea>
    </format>
    <format dxfId="17741">
      <pivotArea dataOnly="0" labelOnly="1" grandCol="1" outline="0" fieldPosition="0"/>
    </format>
    <format dxfId="17740">
      <pivotArea dataOnly="0" labelOnly="1" grandRow="1" outline="0" fieldPosition="0"/>
    </format>
    <format dxfId="17739">
      <pivotArea dataOnly="0" labelOnly="1" outline="0" fieldPosition="0">
        <references count="1">
          <reference field="14" count="0"/>
        </references>
      </pivotArea>
    </format>
    <format dxfId="17738">
      <pivotArea dataOnly="0" labelOnly="1" grandCol="1" outline="0" fieldPosition="0"/>
    </format>
    <format dxfId="17737">
      <pivotArea dataOnly="0" labelOnly="1" outline="0" fieldPosition="0">
        <references count="1">
          <reference field="14" count="0"/>
        </references>
      </pivotArea>
    </format>
    <format dxfId="17736">
      <pivotArea dataOnly="0" labelOnly="1" grandCol="1" outline="0" fieldPosition="0"/>
    </format>
    <format dxfId="17735">
      <pivotArea dataOnly="0" labelOnly="1" grandRow="1" outline="0" fieldPosition="0"/>
    </format>
    <format dxfId="17734">
      <pivotArea dataOnly="0" labelOnly="1" outline="0" fieldPosition="0">
        <references count="1">
          <reference field="14" count="0"/>
        </references>
      </pivotArea>
    </format>
    <format dxfId="17733">
      <pivotArea dataOnly="0" labelOnly="1" grandCol="1" outline="0" fieldPosition="0"/>
    </format>
    <format dxfId="17732">
      <pivotArea dataOnly="0" labelOnly="1" grandRow="1" outline="0" fieldPosition="0"/>
    </format>
    <format dxfId="17731">
      <pivotArea dataOnly="0" labelOnly="1" outline="0" fieldPosition="0">
        <references count="1">
          <reference field="14" count="0"/>
        </references>
      </pivotArea>
    </format>
    <format dxfId="17730">
      <pivotArea dataOnly="0" labelOnly="1" grandCol="1" outline="0" fieldPosition="0"/>
    </format>
    <format dxfId="17729">
      <pivotArea dataOnly="0" labelOnly="1" grandRow="1" outline="0" fieldPosition="0"/>
    </format>
    <format dxfId="17728">
      <pivotArea dataOnly="0" labelOnly="1" outline="0" fieldPosition="0">
        <references count="1">
          <reference field="14" count="0"/>
        </references>
      </pivotArea>
    </format>
    <format dxfId="17727">
      <pivotArea dataOnly="0" labelOnly="1" grandCol="1" outline="0" fieldPosition="0"/>
    </format>
    <format dxfId="17726">
      <pivotArea dataOnly="0" labelOnly="1" grandRow="1" outline="0" fieldPosition="0"/>
    </format>
    <format dxfId="17725">
      <pivotArea dataOnly="0" labelOnly="1" outline="0" fieldPosition="0">
        <references count="1">
          <reference field="14" count="0"/>
        </references>
      </pivotArea>
    </format>
    <format dxfId="17724">
      <pivotArea dataOnly="0" labelOnly="1" grandCol="1" outline="0" fieldPosition="0"/>
    </format>
    <format dxfId="17723">
      <pivotArea dataOnly="0" labelOnly="1" outline="0" fieldPosition="0">
        <references count="1">
          <reference field="14" count="0"/>
        </references>
      </pivotArea>
    </format>
    <format dxfId="17722">
      <pivotArea dataOnly="0" labelOnly="1" grandCol="1" outline="0" fieldPosition="0"/>
    </format>
    <format dxfId="17721">
      <pivotArea grandRow="1" outline="0" collapsedLevelsAreSubtotals="1" fieldPosition="0"/>
    </format>
    <format dxfId="17720">
      <pivotArea dataOnly="0" labelOnly="1" grandRow="1" outline="0" fieldPosition="0"/>
    </format>
    <format dxfId="17719">
      <pivotArea grandRow="1" outline="0" collapsedLevelsAreSubtotals="1" fieldPosition="0"/>
    </format>
    <format dxfId="17718">
      <pivotArea dataOnly="0" labelOnly="1" grandRow="1" outline="0" fieldPosition="0"/>
    </format>
    <format dxfId="17717">
      <pivotArea grandRow="1" outline="0" collapsedLevelsAreSubtotals="1" fieldPosition="0"/>
    </format>
    <format dxfId="17716">
      <pivotArea dataOnly="0" labelOnly="1" grandRow="1" outline="0" fieldPosition="0"/>
    </format>
    <format dxfId="17715">
      <pivotArea grandRow="1" outline="0" collapsedLevelsAreSubtotals="1" fieldPosition="0"/>
    </format>
    <format dxfId="17714">
      <pivotArea dataOnly="0" labelOnly="1" grandRow="1" outline="0" fieldPosition="0"/>
    </format>
    <format dxfId="17713">
      <pivotArea grandRow="1" outline="0" collapsedLevelsAreSubtotals="1" fieldPosition="0"/>
    </format>
    <format dxfId="17712">
      <pivotArea dataOnly="0" labelOnly="1" grandRow="1" outline="0" fieldPosition="0"/>
    </format>
    <format dxfId="17711">
      <pivotArea dataOnly="0" labelOnly="1" grandRow="1" outline="0" fieldPosition="0"/>
    </format>
    <format dxfId="17710">
      <pivotArea dataOnly="0" labelOnly="1" outline="0" fieldPosition="0">
        <references count="1">
          <reference field="14" count="0"/>
        </references>
      </pivotArea>
    </format>
    <format dxfId="17709">
      <pivotArea dataOnly="0" labelOnly="1" grandCol="1" outline="0" fieldPosition="0"/>
    </format>
    <format dxfId="17708">
      <pivotArea dataOnly="0" labelOnly="1" grandRow="1" outline="0" fieldPosition="0"/>
    </format>
    <format dxfId="17707">
      <pivotArea dataOnly="0" labelOnly="1" outline="0" fieldPosition="0">
        <references count="1">
          <reference field="14" count="0"/>
        </references>
      </pivotArea>
    </format>
    <format dxfId="17706">
      <pivotArea dataOnly="0" labelOnly="1" grandCol="1" outline="0" fieldPosition="0"/>
    </format>
    <format dxfId="17705">
      <pivotArea dataOnly="0" labelOnly="1" outline="0" fieldPosition="0">
        <references count="1">
          <reference field="14" count="0"/>
        </references>
      </pivotArea>
    </format>
    <format dxfId="17704">
      <pivotArea dataOnly="0" labelOnly="1" grandCol="1" outline="0" fieldPosition="0"/>
    </format>
    <format dxfId="17703">
      <pivotArea grandRow="1" outline="0" collapsedLevelsAreSubtotals="1" fieldPosition="0"/>
    </format>
    <format dxfId="17702">
      <pivotArea dataOnly="0" labelOnly="1" grandRow="1" outline="0" fieldPosition="0"/>
    </format>
    <format dxfId="17701">
      <pivotArea grandRow="1" outline="0" collapsedLevelsAreSubtotals="1" fieldPosition="0"/>
    </format>
    <format dxfId="17700">
      <pivotArea dataOnly="0" labelOnly="1" grandRow="1" outline="0" fieldPosition="0"/>
    </format>
    <format dxfId="17699">
      <pivotArea grandRow="1" outline="0" collapsedLevelsAreSubtotals="1" fieldPosition="0"/>
    </format>
    <format dxfId="17698">
      <pivotArea dataOnly="0" labelOnly="1" grandRow="1" outline="0" fieldPosition="0"/>
    </format>
    <format dxfId="17697">
      <pivotArea grandRow="1" outline="0" collapsedLevelsAreSubtotals="1" fieldPosition="0"/>
    </format>
    <format dxfId="17696">
      <pivotArea dataOnly="0" labelOnly="1" grandRow="1" outline="0" fieldPosition="0"/>
    </format>
    <format dxfId="17695">
      <pivotArea grandRow="1" outline="0" collapsedLevelsAreSubtotals="1" fieldPosition="0"/>
    </format>
    <format dxfId="17694">
      <pivotArea dataOnly="0" labelOnly="1" grandRow="1" outline="0" fieldPosition="0"/>
    </format>
    <format dxfId="17693">
      <pivotArea grandRow="1" outline="0" collapsedLevelsAreSubtotals="1" fieldPosition="0"/>
    </format>
    <format dxfId="17692">
      <pivotArea dataOnly="0" labelOnly="1" grandRow="1" outline="0" fieldPosition="0"/>
    </format>
    <format dxfId="17691">
      <pivotArea grandRow="1" outline="0" collapsedLevelsAreSubtotals="1" fieldPosition="0"/>
    </format>
    <format dxfId="17690">
      <pivotArea dataOnly="0" labelOnly="1" grandRow="1" outline="0" fieldPosition="0"/>
    </format>
    <format dxfId="17689">
      <pivotArea grandRow="1" outline="0" collapsedLevelsAreSubtotals="1" fieldPosition="0"/>
    </format>
    <format dxfId="17688">
      <pivotArea dataOnly="0" labelOnly="1" grandRow="1" outline="0" fieldPosition="0"/>
    </format>
    <format dxfId="17687">
      <pivotArea grandRow="1" outline="0" collapsedLevelsAreSubtotals="1" fieldPosition="0"/>
    </format>
    <format dxfId="17686">
      <pivotArea dataOnly="0" labelOnly="1" grandRow="1" outline="0" fieldPosition="0"/>
    </format>
    <format dxfId="17685">
      <pivotArea grandRow="1" outline="0" collapsedLevelsAreSubtotals="1" fieldPosition="0"/>
    </format>
    <format dxfId="17684">
      <pivotArea dataOnly="0" labelOnly="1" grandRow="1" outline="0" fieldPosition="0"/>
    </format>
    <format dxfId="17683">
      <pivotArea grandRow="1" outline="0" collapsedLevelsAreSubtotals="1" fieldPosition="0"/>
    </format>
    <format dxfId="17682">
      <pivotArea dataOnly="0" labelOnly="1" grandRow="1" outline="0" fieldPosition="0"/>
    </format>
    <format dxfId="17681">
      <pivotArea grandRow="1" outline="0" collapsedLevelsAreSubtotals="1" fieldPosition="0"/>
    </format>
    <format dxfId="17680">
      <pivotArea dataOnly="0" labelOnly="1" grandRow="1" outline="0" fieldPosition="0"/>
    </format>
    <format dxfId="17679">
      <pivotArea grandRow="1" outline="0" collapsedLevelsAreSubtotals="1" fieldPosition="0"/>
    </format>
    <format dxfId="17678">
      <pivotArea dataOnly="0" labelOnly="1" grandRow="1" outline="0" fieldPosition="0"/>
    </format>
    <format dxfId="17677">
      <pivotArea grandRow="1" outline="0" collapsedLevelsAreSubtotals="1" fieldPosition="0"/>
    </format>
    <format dxfId="17676">
      <pivotArea dataOnly="0" labelOnly="1" grandRow="1" outline="0" fieldPosition="0"/>
    </format>
    <format dxfId="17675">
      <pivotArea dataOnly="0" labelOnly="1" grandRow="1" outline="0" fieldPosition="0"/>
    </format>
    <format dxfId="17674">
      <pivotArea dataOnly="0" labelOnly="1" outline="0" fieldPosition="0">
        <references count="1">
          <reference field="14" count="0"/>
        </references>
      </pivotArea>
    </format>
    <format dxfId="17673">
      <pivotArea dataOnly="0" labelOnly="1" grandCol="1" outline="0" fieldPosition="0"/>
    </format>
    <format dxfId="17672">
      <pivotArea grandRow="1" outline="0" collapsedLevelsAreSubtotals="1" fieldPosition="0"/>
    </format>
    <format dxfId="17671">
      <pivotArea dataOnly="0" labelOnly="1" grandRow="1" outline="0" fieldPosition="0"/>
    </format>
    <format dxfId="17670">
      <pivotArea grandRow="1" outline="0" collapsedLevelsAreSubtotals="1" fieldPosition="0"/>
    </format>
    <format dxfId="17669">
      <pivotArea dataOnly="0" labelOnly="1" grandRow="1" outline="0" fieldPosition="0"/>
    </format>
    <format dxfId="17668">
      <pivotArea dataOnly="0" labelOnly="1" grandRow="1" outline="0" fieldPosition="0"/>
    </format>
    <format dxfId="17667">
      <pivotArea dataOnly="0" labelOnly="1" outline="0" fieldPosition="0">
        <references count="1">
          <reference field="14" count="0"/>
        </references>
      </pivotArea>
    </format>
    <format dxfId="17666">
      <pivotArea dataOnly="0" labelOnly="1" grandCol="1" outline="0" fieldPosition="0"/>
    </format>
    <format dxfId="17665">
      <pivotArea grandRow="1" outline="0" collapsedLevelsAreSubtotals="1" fieldPosition="0"/>
    </format>
    <format dxfId="17664">
      <pivotArea dataOnly="0" labelOnly="1" grandRow="1" outline="0" fieldPosition="0"/>
    </format>
    <format dxfId="17663">
      <pivotArea grandRow="1" outline="0" collapsedLevelsAreSubtotals="1" fieldPosition="0"/>
    </format>
    <format dxfId="17662">
      <pivotArea dataOnly="0" labelOnly="1" grandRow="1" outline="0" fieldPosition="0"/>
    </format>
    <format dxfId="17661">
      <pivotArea dataOnly="0" labelOnly="1" grandRow="1" outline="0" fieldPosition="0"/>
    </format>
    <format dxfId="17660">
      <pivotArea dataOnly="0" labelOnly="1" outline="0" fieldPosition="0">
        <references count="1">
          <reference field="14" count="0"/>
        </references>
      </pivotArea>
    </format>
    <format dxfId="17659">
      <pivotArea dataOnly="0" labelOnly="1" grandCol="1" outline="0" fieldPosition="0"/>
    </format>
    <format dxfId="17658">
      <pivotArea grandRow="1" outline="0" collapsedLevelsAreSubtotals="1" fieldPosition="0"/>
    </format>
    <format dxfId="17657">
      <pivotArea dataOnly="0" labelOnly="1" grandRow="1" outline="0" fieldPosition="0"/>
    </format>
    <format dxfId="17656">
      <pivotArea dataOnly="0" labelOnly="1" outline="0" fieldPosition="0">
        <references count="1">
          <reference field="14" count="0"/>
        </references>
      </pivotArea>
    </format>
    <format dxfId="17655">
      <pivotArea dataOnly="0" labelOnly="1" grandCol="1" outline="0" fieldPosition="0"/>
    </format>
    <format dxfId="17654">
      <pivotArea dataOnly="0" labelOnly="1" outline="0" fieldPosition="0">
        <references count="1">
          <reference field="14" count="0"/>
        </references>
      </pivotArea>
    </format>
    <format dxfId="17653">
      <pivotArea dataOnly="0" labelOnly="1" grandCol="1" outline="0" fieldPosition="0"/>
    </format>
    <format dxfId="17652">
      <pivotArea dataOnly="0" labelOnly="1" outline="0" fieldPosition="0">
        <references count="1">
          <reference field="14" count="0"/>
        </references>
      </pivotArea>
    </format>
    <format dxfId="17651">
      <pivotArea dataOnly="0" labelOnly="1" grandCol="1" outline="0" fieldPosition="0"/>
    </format>
    <format dxfId="17650">
      <pivotArea dataOnly="0" labelOnly="1" outline="0" fieldPosition="0">
        <references count="1">
          <reference field="14" count="0"/>
        </references>
      </pivotArea>
    </format>
    <format dxfId="17649">
      <pivotArea dataOnly="0" labelOnly="1" grandCol="1" outline="0" fieldPosition="0"/>
    </format>
    <format dxfId="17648">
      <pivotArea grandRow="1" outline="0" collapsedLevelsAreSubtotals="1" fieldPosition="0"/>
    </format>
    <format dxfId="17647">
      <pivotArea dataOnly="0" labelOnly="1" grandRow="1" outline="0" fieldPosition="0"/>
    </format>
    <format dxfId="17646">
      <pivotArea grandRow="1" outline="0" collapsedLevelsAreSubtotals="1" fieldPosition="0"/>
    </format>
    <format dxfId="17645">
      <pivotArea dataOnly="0" labelOnly="1" grandRow="1" outline="0" fieldPosition="0"/>
    </format>
    <format dxfId="17644">
      <pivotArea dataOnly="0" labelOnly="1" grandRow="1" outline="0" fieldPosition="0"/>
    </format>
    <format dxfId="17643">
      <pivotArea dataOnly="0" labelOnly="1" outline="0" fieldPosition="0">
        <references count="1">
          <reference field="14" count="0"/>
        </references>
      </pivotArea>
    </format>
    <format dxfId="17642">
      <pivotArea dataOnly="0" labelOnly="1" grandCol="1" outline="0" fieldPosition="0"/>
    </format>
    <format dxfId="17641">
      <pivotArea dataOnly="0" labelOnly="1" grandRow="1" outline="0" fieldPosition="0"/>
    </format>
    <format dxfId="17640">
      <pivotArea dataOnly="0" labelOnly="1" outline="0" fieldPosition="0">
        <references count="1">
          <reference field="14" count="0"/>
        </references>
      </pivotArea>
    </format>
    <format dxfId="17639">
      <pivotArea dataOnly="0" labelOnly="1" grandCol="1" outline="0" fieldPosition="0"/>
    </format>
    <format dxfId="17638">
      <pivotArea dataOnly="0" labelOnly="1" grandRow="1" outline="0" fieldPosition="0"/>
    </format>
    <format dxfId="17637">
      <pivotArea dataOnly="0" labelOnly="1" outline="0" fieldPosition="0">
        <references count="1">
          <reference field="14" count="0"/>
        </references>
      </pivotArea>
    </format>
    <format dxfId="17636">
      <pivotArea dataOnly="0" labelOnly="1" grandCol="1" outline="0" fieldPosition="0"/>
    </format>
    <format dxfId="17635">
      <pivotArea dataOnly="0" labelOnly="1" outline="0" fieldPosition="0">
        <references count="1">
          <reference field="14" count="0"/>
        </references>
      </pivotArea>
    </format>
    <format dxfId="17634">
      <pivotArea dataOnly="0" labelOnly="1" grandCol="1" outline="0" fieldPosition="0"/>
    </format>
    <format dxfId="17633">
      <pivotArea grandRow="1" outline="0" collapsedLevelsAreSubtotals="1" fieldPosition="0"/>
    </format>
    <format dxfId="17632">
      <pivotArea dataOnly="0" labelOnly="1" grandRow="1" outline="0" fieldPosition="0"/>
    </format>
    <format dxfId="17631">
      <pivotArea grandRow="1" outline="0" collapsedLevelsAreSubtotals="1" fieldPosition="0"/>
    </format>
    <format dxfId="17630">
      <pivotArea dataOnly="0" labelOnly="1" grandRow="1" outline="0" fieldPosition="0"/>
    </format>
    <format dxfId="17629">
      <pivotArea dataOnly="0" labelOnly="1" grandRow="1" outline="0" fieldPosition="0"/>
    </format>
    <format dxfId="17628">
      <pivotArea dataOnly="0" labelOnly="1" outline="0" fieldPosition="0">
        <references count="1">
          <reference field="14" count="0"/>
        </references>
      </pivotArea>
    </format>
    <format dxfId="17627">
      <pivotArea dataOnly="0" labelOnly="1" grandCol="1" outline="0" fieldPosition="0"/>
    </format>
    <format dxfId="17626">
      <pivotArea grandRow="1" outline="0" collapsedLevelsAreSubtotals="1" fieldPosition="0"/>
    </format>
    <format dxfId="17625">
      <pivotArea dataOnly="0" labelOnly="1" grandRow="1" outline="0" fieldPosition="0"/>
    </format>
    <format dxfId="17624">
      <pivotArea dataOnly="0" labelOnly="1" grandRow="1" outline="0" fieldPosition="0"/>
    </format>
    <format dxfId="17623">
      <pivotArea dataOnly="0" labelOnly="1" outline="0" fieldPosition="0">
        <references count="1">
          <reference field="14" count="0"/>
        </references>
      </pivotArea>
    </format>
    <format dxfId="17622">
      <pivotArea dataOnly="0" labelOnly="1" grandCol="1" outline="0" fieldPosition="0"/>
    </format>
    <format dxfId="17621">
      <pivotArea grandRow="1" outline="0" collapsedLevelsAreSubtotals="1" fieldPosition="0"/>
    </format>
    <format dxfId="17620">
      <pivotArea dataOnly="0" labelOnly="1" grandRow="1" outline="0" fieldPosition="0"/>
    </format>
    <format dxfId="17619">
      <pivotArea grandRow="1" outline="0" collapsedLevelsAreSubtotals="1" fieldPosition="0"/>
    </format>
    <format dxfId="17618">
      <pivotArea dataOnly="0" labelOnly="1" grandRow="1" outline="0" fieldPosition="0"/>
    </format>
    <format dxfId="17617">
      <pivotArea grandRow="1" outline="0" collapsedLevelsAreSubtotals="1" fieldPosition="0"/>
    </format>
    <format dxfId="17616">
      <pivotArea dataOnly="0" labelOnly="1" grandRow="1" outline="0" fieldPosition="0"/>
    </format>
    <format dxfId="17615">
      <pivotArea grandRow="1" outline="0" collapsedLevelsAreSubtotals="1" fieldPosition="0"/>
    </format>
    <format dxfId="17614">
      <pivotArea dataOnly="0" labelOnly="1" grandRow="1" outline="0" fieldPosition="0"/>
    </format>
    <format dxfId="17613">
      <pivotArea field="14" type="button" dataOnly="0" labelOnly="1" outline="0" axis="axisCol" fieldPosition="0"/>
    </format>
    <format dxfId="17612">
      <pivotArea type="topRight" dataOnly="0" labelOnly="1" outline="0" fieldPosition="0"/>
    </format>
    <format dxfId="17611">
      <pivotArea dataOnly="0" labelOnly="1" outline="0" fieldPosition="0">
        <references count="1">
          <reference field="14" count="0"/>
        </references>
      </pivotArea>
    </format>
    <format dxfId="17610">
      <pivotArea dataOnly="0" labelOnly="1" grandCol="1" outline="0" fieldPosition="0"/>
    </format>
    <format dxfId="17609">
      <pivotArea dataOnly="0" labelOnly="1" grandRow="1" outline="0" fieldPosition="0"/>
    </format>
    <format dxfId="17608">
      <pivotArea dataOnly="0" labelOnly="1" outline="0" fieldPosition="0">
        <references count="1">
          <reference field="14" count="0"/>
        </references>
      </pivotArea>
    </format>
    <format dxfId="17607">
      <pivotArea dataOnly="0" labelOnly="1" grandCol="1" outline="0" fieldPosition="0"/>
    </format>
    <format dxfId="17606">
      <pivotArea dataOnly="0" labelOnly="1" grandRow="1" outline="0" fieldPosition="0"/>
    </format>
    <format dxfId="17605">
      <pivotArea dataOnly="0" labelOnly="1" outline="0" fieldPosition="0">
        <references count="1">
          <reference field="14" count="0"/>
        </references>
      </pivotArea>
    </format>
    <format dxfId="17604">
      <pivotArea dataOnly="0" labelOnly="1" grandCol="1" outline="0" fieldPosition="0"/>
    </format>
    <format dxfId="17603">
      <pivotArea dataOnly="0" labelOnly="1" grandRow="1" outline="0" fieldPosition="0"/>
    </format>
    <format dxfId="17602">
      <pivotArea dataOnly="0" labelOnly="1" outline="0" fieldPosition="0">
        <references count="1">
          <reference field="14" count="0"/>
        </references>
      </pivotArea>
    </format>
    <format dxfId="17601">
      <pivotArea dataOnly="0" labelOnly="1" grandCol="1" outline="0" fieldPosition="0"/>
    </format>
    <format dxfId="17600">
      <pivotArea dataOnly="0" labelOnly="1" grandRow="1" outline="0" fieldPosition="0"/>
    </format>
    <format dxfId="17599">
      <pivotArea dataOnly="0" labelOnly="1" outline="0" fieldPosition="0">
        <references count="1">
          <reference field="14" count="0"/>
        </references>
      </pivotArea>
    </format>
    <format dxfId="17598">
      <pivotArea dataOnly="0" labelOnly="1" grandCol="1" outline="0" fieldPosition="0"/>
    </format>
    <format dxfId="17597">
      <pivotArea dataOnly="0" labelOnly="1" outline="0" fieldPosition="0">
        <references count="1">
          <reference field="14" count="0"/>
        </references>
      </pivotArea>
    </format>
    <format dxfId="17596">
      <pivotArea dataOnly="0" labelOnly="1" grandCol="1" outline="0" fieldPosition="0"/>
    </format>
    <format dxfId="17595">
      <pivotArea dataOnly="0" labelOnly="1" grandRow="1" outline="0" fieldPosition="0"/>
    </format>
    <format dxfId="17594">
      <pivotArea dataOnly="0" labelOnly="1" outline="0" fieldPosition="0">
        <references count="1">
          <reference field="14" count="0"/>
        </references>
      </pivotArea>
    </format>
    <format dxfId="17593">
      <pivotArea dataOnly="0" labelOnly="1" grandCol="1" outline="0" fieldPosition="0"/>
    </format>
    <format dxfId="17592">
      <pivotArea dataOnly="0" labelOnly="1" grandRow="1" outline="0" fieldPosition="0"/>
    </format>
    <format dxfId="17591">
      <pivotArea dataOnly="0" labelOnly="1" outline="0" fieldPosition="0">
        <references count="1">
          <reference field="14" count="0"/>
        </references>
      </pivotArea>
    </format>
    <format dxfId="17590">
      <pivotArea dataOnly="0" labelOnly="1" grandCol="1" outline="0" fieldPosition="0"/>
    </format>
    <format dxfId="17589">
      <pivotArea dataOnly="0" labelOnly="1" grandRow="1" outline="0" fieldPosition="0"/>
    </format>
    <format dxfId="17588">
      <pivotArea dataOnly="0" labelOnly="1" outline="0" fieldPosition="0">
        <references count="1">
          <reference field="14" count="0"/>
        </references>
      </pivotArea>
    </format>
    <format dxfId="17587">
      <pivotArea dataOnly="0" labelOnly="1" grandCol="1" outline="0" fieldPosition="0"/>
    </format>
    <format dxfId="17586">
      <pivotArea dataOnly="0" labelOnly="1" outline="0" fieldPosition="0">
        <references count="1">
          <reference field="14" count="0"/>
        </references>
      </pivotArea>
    </format>
    <format dxfId="17585">
      <pivotArea dataOnly="0" labelOnly="1" grandCol="1" outline="0" fieldPosition="0"/>
    </format>
    <format dxfId="17584">
      <pivotArea grandRow="1" outline="0" collapsedLevelsAreSubtotals="1" fieldPosition="0"/>
    </format>
    <format dxfId="17583">
      <pivotArea dataOnly="0" labelOnly="1" grandRow="1" outline="0" fieldPosition="0"/>
    </format>
    <format dxfId="17582">
      <pivotArea grandRow="1" outline="0" collapsedLevelsAreSubtotals="1" fieldPosition="0"/>
    </format>
    <format dxfId="17581">
      <pivotArea dataOnly="0" labelOnly="1" grandRow="1" outline="0" fieldPosition="0"/>
    </format>
    <format dxfId="17580">
      <pivotArea dataOnly="0" labelOnly="1" grandRow="1" outline="0" fieldPosition="0"/>
    </format>
    <format dxfId="17579">
      <pivotArea dataOnly="0" labelOnly="1" outline="0" fieldPosition="0">
        <references count="1">
          <reference field="14" count="0"/>
        </references>
      </pivotArea>
    </format>
    <format dxfId="17578">
      <pivotArea dataOnly="0" labelOnly="1" grandCol="1" outline="0" fieldPosition="0"/>
    </format>
    <format dxfId="17577">
      <pivotArea dataOnly="0" labelOnly="1" grandRow="1" outline="0" fieldPosition="0"/>
    </format>
    <format dxfId="17576">
      <pivotArea dataOnly="0" labelOnly="1" outline="0" fieldPosition="0">
        <references count="1">
          <reference field="14" count="0"/>
        </references>
      </pivotArea>
    </format>
    <format dxfId="17575">
      <pivotArea dataOnly="0" labelOnly="1" grandCol="1" outline="0" fieldPosition="0"/>
    </format>
    <format dxfId="17574">
      <pivotArea dataOnly="0" labelOnly="1" outline="0" fieldPosition="0">
        <references count="1">
          <reference field="14" count="0"/>
        </references>
      </pivotArea>
    </format>
    <format dxfId="17573">
      <pivotArea dataOnly="0" labelOnly="1" grandCol="1" outline="0" fieldPosition="0"/>
    </format>
    <format dxfId="17572">
      <pivotArea grandRow="1" outline="0" collapsedLevelsAreSubtotals="1" fieldPosition="0"/>
    </format>
    <format dxfId="17571">
      <pivotArea dataOnly="0" labelOnly="1" grandRow="1" outline="0" fieldPosition="0"/>
    </format>
    <format dxfId="17570">
      <pivotArea dataOnly="0" labelOnly="1" grandRow="1" outline="0" fieldPosition="0"/>
    </format>
    <format dxfId="17569">
      <pivotArea dataOnly="0" labelOnly="1" outline="0" fieldPosition="0">
        <references count="1">
          <reference field="14" count="0"/>
        </references>
      </pivotArea>
    </format>
    <format dxfId="17568">
      <pivotArea dataOnly="0" labelOnly="1" grandCol="1" outline="0" fieldPosition="0"/>
    </format>
    <format dxfId="17567">
      <pivotArea grandRow="1" outline="0" collapsedLevelsAreSubtotals="1" fieldPosition="0"/>
    </format>
    <format dxfId="17566">
      <pivotArea dataOnly="0" labelOnly="1" grandRow="1" outline="0" fieldPosition="0"/>
    </format>
    <format dxfId="17565">
      <pivotArea dataOnly="0" labelOnly="1" grandRow="1" outline="0" fieldPosition="0"/>
    </format>
    <format dxfId="17564">
      <pivotArea dataOnly="0" labelOnly="1" outline="0" fieldPosition="0">
        <references count="1">
          <reference field="14" count="0"/>
        </references>
      </pivotArea>
    </format>
    <format dxfId="17563">
      <pivotArea dataOnly="0" labelOnly="1" grandCol="1" outline="0" fieldPosition="0"/>
    </format>
    <format dxfId="17562">
      <pivotArea dataOnly="0" labelOnly="1" grandRow="1" outline="0" fieldPosition="0"/>
    </format>
    <format dxfId="17561">
      <pivotArea dataOnly="0" labelOnly="1" outline="0" fieldPosition="0">
        <references count="1">
          <reference field="14" count="0"/>
        </references>
      </pivotArea>
    </format>
    <format dxfId="17560">
      <pivotArea dataOnly="0" labelOnly="1" grandCol="1" outline="0" fieldPosition="0"/>
    </format>
    <format dxfId="17559">
      <pivotArea dataOnly="0" labelOnly="1" outline="0" fieldPosition="0">
        <references count="1">
          <reference field="14" count="0"/>
        </references>
      </pivotArea>
    </format>
    <format dxfId="17558">
      <pivotArea dataOnly="0" labelOnly="1" grandCol="1" outline="0" fieldPosition="0"/>
    </format>
    <format dxfId="17557">
      <pivotArea grandRow="1" outline="0" collapsedLevelsAreSubtotals="1" fieldPosition="0"/>
    </format>
    <format dxfId="17556">
      <pivotArea dataOnly="0" labelOnly="1" grandRow="1" outline="0" fieldPosition="0"/>
    </format>
    <format dxfId="17555">
      <pivotArea grandRow="1" outline="0" collapsedLevelsAreSubtotals="1" fieldPosition="0"/>
    </format>
    <format dxfId="17554">
      <pivotArea dataOnly="0" labelOnly="1" grandRow="1" outline="0" fieldPosition="0"/>
    </format>
    <format dxfId="17553">
      <pivotArea dataOnly="0" labelOnly="1" grandRow="1" outline="0" fieldPosition="0"/>
    </format>
    <format dxfId="17552">
      <pivotArea dataOnly="0" labelOnly="1" outline="0" fieldPosition="0">
        <references count="1">
          <reference field="14" count="0"/>
        </references>
      </pivotArea>
    </format>
    <format dxfId="17551">
      <pivotArea dataOnly="0" labelOnly="1" grandCol="1" outline="0" fieldPosition="0"/>
    </format>
    <format dxfId="17550">
      <pivotArea dataOnly="0" labelOnly="1" grandRow="1" outline="0" fieldPosition="0"/>
    </format>
    <format dxfId="17549">
      <pivotArea dataOnly="0" labelOnly="1" outline="0" fieldPosition="0">
        <references count="1">
          <reference field="14" count="0"/>
        </references>
      </pivotArea>
    </format>
    <format dxfId="17548">
      <pivotArea dataOnly="0" labelOnly="1" grandCol="1" outline="0" fieldPosition="0"/>
    </format>
    <format dxfId="17547">
      <pivotArea grandRow="1" outline="0" collapsedLevelsAreSubtotals="1" fieldPosition="0"/>
    </format>
    <format dxfId="17546">
      <pivotArea dataOnly="0" labelOnly="1" grandRow="1" outline="0" fieldPosition="0"/>
    </format>
    <format dxfId="17545">
      <pivotArea dataOnly="0" labelOnly="1" outline="0" fieldPosition="0">
        <references count="1">
          <reference field="14" count="0"/>
        </references>
      </pivotArea>
    </format>
    <format dxfId="17544">
      <pivotArea dataOnly="0" labelOnly="1" grandCol="1" outline="0" fieldPosition="0"/>
    </format>
    <format dxfId="17543">
      <pivotArea grandRow="1" outline="0" collapsedLevelsAreSubtotals="1" fieldPosition="0"/>
    </format>
    <format dxfId="17542">
      <pivotArea dataOnly="0" labelOnly="1" grandRow="1" outline="0" fieldPosition="0"/>
    </format>
    <format dxfId="17541">
      <pivotArea grandRow="1" outline="0" collapsedLevelsAreSubtotals="1" fieldPosition="0"/>
    </format>
    <format dxfId="17540">
      <pivotArea dataOnly="0" labelOnly="1" grandRow="1" outline="0" fieldPosition="0"/>
    </format>
    <format dxfId="17539">
      <pivotArea grandRow="1" outline="0" collapsedLevelsAreSubtotals="1" fieldPosition="0"/>
    </format>
    <format dxfId="17538">
      <pivotArea dataOnly="0" labelOnly="1" grandRow="1" outline="0" fieldPosition="0"/>
    </format>
    <format dxfId="17537">
      <pivotArea dataOnly="0" labelOnly="1" grandRow="1" outline="0" fieldPosition="0"/>
    </format>
    <format dxfId="17536">
      <pivotArea dataOnly="0" labelOnly="1" outline="0" fieldPosition="0">
        <references count="1">
          <reference field="14" count="0"/>
        </references>
      </pivotArea>
    </format>
    <format dxfId="17535">
      <pivotArea dataOnly="0" labelOnly="1" grandCol="1" outline="0" fieldPosition="0"/>
    </format>
    <format dxfId="17534">
      <pivotArea grandRow="1" outline="0" collapsedLevelsAreSubtotals="1" fieldPosition="0"/>
    </format>
    <format dxfId="17533">
      <pivotArea dataOnly="0" labelOnly="1" grandRow="1" outline="0" fieldPosition="0"/>
    </format>
    <format dxfId="17532">
      <pivotArea grandRow="1" outline="0" collapsedLevelsAreSubtotals="1" fieldPosition="0"/>
    </format>
    <format dxfId="17531">
      <pivotArea dataOnly="0" labelOnly="1" grandRow="1" outline="0" fieldPosition="0"/>
    </format>
    <format dxfId="17530">
      <pivotArea dataOnly="0" labelOnly="1" grandRow="1" outline="0" fieldPosition="0"/>
    </format>
    <format dxfId="17529">
      <pivotArea dataOnly="0" labelOnly="1" outline="0" fieldPosition="0">
        <references count="1">
          <reference field="14" count="0"/>
        </references>
      </pivotArea>
    </format>
    <format dxfId="17528">
      <pivotArea dataOnly="0" labelOnly="1" grandCol="1" outline="0" fieldPosition="0"/>
    </format>
    <format dxfId="17527">
      <pivotArea dataOnly="0" labelOnly="1" grandRow="1" outline="0" fieldPosition="0"/>
    </format>
    <format dxfId="17526">
      <pivotArea dataOnly="0" labelOnly="1" outline="0" fieldPosition="0">
        <references count="1">
          <reference field="14" count="0"/>
        </references>
      </pivotArea>
    </format>
    <format dxfId="17525">
      <pivotArea dataOnly="0" labelOnly="1" grandCol="1" outline="0" fieldPosition="0"/>
    </format>
    <format dxfId="17524">
      <pivotArea dataOnly="0" labelOnly="1" grandRow="1" outline="0" fieldPosition="0"/>
    </format>
    <format dxfId="17523">
      <pivotArea dataOnly="0" labelOnly="1" outline="0" fieldPosition="0">
        <references count="1">
          <reference field="14" count="0"/>
        </references>
      </pivotArea>
    </format>
    <format dxfId="17522">
      <pivotArea dataOnly="0" labelOnly="1" grandCol="1" outline="0" fieldPosition="0"/>
    </format>
    <format dxfId="17521">
      <pivotArea dataOnly="0" labelOnly="1" grandRow="1" outline="0" fieldPosition="0"/>
    </format>
    <format dxfId="17520">
      <pivotArea dataOnly="0" labelOnly="1" outline="0" fieldPosition="0">
        <references count="1">
          <reference field="14" count="0"/>
        </references>
      </pivotArea>
    </format>
    <format dxfId="17519">
      <pivotArea dataOnly="0" labelOnly="1" grandCol="1" outline="0" fieldPosition="0"/>
    </format>
    <format dxfId="17518">
      <pivotArea grandRow="1" outline="0" collapsedLevelsAreSubtotals="1" fieldPosition="0"/>
    </format>
    <format dxfId="17517">
      <pivotArea dataOnly="0" labelOnly="1" grandRow="1" outline="0" fieldPosition="0"/>
    </format>
    <format dxfId="17516">
      <pivotArea grandRow="1" outline="0" collapsedLevelsAreSubtotals="1" fieldPosition="0"/>
    </format>
    <format dxfId="17515">
      <pivotArea dataOnly="0" labelOnly="1" grandRow="1" outline="0" fieldPosition="0"/>
    </format>
    <format dxfId="17514">
      <pivotArea dataOnly="0" labelOnly="1" outline="0" fieldPosition="0">
        <references count="1">
          <reference field="14" count="0"/>
        </references>
      </pivotArea>
    </format>
    <format dxfId="17513">
      <pivotArea dataOnly="0" labelOnly="1" grandCol="1" outline="0" fieldPosition="0"/>
    </format>
    <format dxfId="17512">
      <pivotArea field="15" type="button" dataOnly="0" labelOnly="1" outline="0" axis="axisRow" fieldPosition="0"/>
    </format>
    <format dxfId="17511">
      <pivotArea dataOnly="0" labelOnly="1" outline="0" fieldPosition="0">
        <references count="1">
          <reference field="14" count="0"/>
        </references>
      </pivotArea>
    </format>
    <format dxfId="17510">
      <pivotArea dataOnly="0" labelOnly="1" grandCol="1" outline="0" fieldPosition="0"/>
    </format>
    <format dxfId="17509">
      <pivotArea field="15" type="button" dataOnly="0" labelOnly="1" outline="0" axis="axisRow" fieldPosition="0"/>
    </format>
    <format dxfId="17508">
      <pivotArea dataOnly="0" labelOnly="1" outline="0" fieldPosition="0">
        <references count="1">
          <reference field="14" count="0"/>
        </references>
      </pivotArea>
    </format>
    <format dxfId="17507">
      <pivotArea dataOnly="0" labelOnly="1" grandCol="1" outline="0" fieldPosition="0"/>
    </format>
    <format dxfId="17506">
      <pivotArea field="15" type="button" dataOnly="0" labelOnly="1" outline="0" axis="axisRow" fieldPosition="0"/>
    </format>
    <format dxfId="17505">
      <pivotArea dataOnly="0" labelOnly="1" outline="0" fieldPosition="0">
        <references count="1">
          <reference field="14" count="0"/>
        </references>
      </pivotArea>
    </format>
    <format dxfId="17504">
      <pivotArea dataOnly="0" labelOnly="1" grandCol="1" outline="0" fieldPosition="0"/>
    </format>
    <format dxfId="17503">
      <pivotArea outline="0" fieldPosition="0">
        <references count="1">
          <reference field="15" count="0" selected="0"/>
        </references>
      </pivotArea>
    </format>
    <format dxfId="17502">
      <pivotArea outline="0" fieldPosition="0">
        <references count="1">
          <reference field="15" count="0" selected="0"/>
        </references>
      </pivotArea>
    </format>
    <format dxfId="17501">
      <pivotArea grandRow="1" outline="0" collapsedLevelsAreSubtotals="1" fieldPosition="0"/>
    </format>
    <format dxfId="17500">
      <pivotArea grandRow="1" outline="0" collapsedLevelsAreSubtotals="1" fieldPosition="0"/>
    </format>
    <format dxfId="17499">
      <pivotArea outline="0" collapsedLevelsAreSubtotals="1" fieldPosition="0"/>
    </format>
    <format dxfId="17498">
      <pivotArea field="15" type="button" dataOnly="0" labelOnly="1" outline="0" axis="axisRow" fieldPosition="0"/>
    </format>
    <format dxfId="17497">
      <pivotArea dataOnly="0" labelOnly="1" outline="0" fieldPosition="0">
        <references count="1">
          <reference field="15" count="0"/>
        </references>
      </pivotArea>
    </format>
    <format dxfId="17496">
      <pivotArea dataOnly="0" labelOnly="1" grandRow="1" outline="0" fieldPosition="0"/>
    </format>
    <format dxfId="17495">
      <pivotArea dataOnly="0" labelOnly="1" outline="0" fieldPosition="0">
        <references count="1">
          <reference field="14" count="0"/>
        </references>
      </pivotArea>
    </format>
    <format dxfId="1749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18249">
      <pivotArea type="all" dataOnly="0" outline="0" fieldPosition="0"/>
    </format>
    <format dxfId="18248">
      <pivotArea outline="0" collapsedLevelsAreSubtotals="1" fieldPosition="0"/>
    </format>
    <format dxfId="18247">
      <pivotArea dataOnly="0" labelOnly="1" grandRow="1" outline="0" fieldPosition="0"/>
    </format>
    <format dxfId="18246">
      <pivotArea type="all" dataOnly="0" outline="0" fieldPosition="0"/>
    </format>
    <format dxfId="18245">
      <pivotArea outline="0" collapsedLevelsAreSubtotals="1" fieldPosition="0"/>
    </format>
    <format dxfId="18244">
      <pivotArea dataOnly="0" labelOnly="1" grandRow="1" outline="0" fieldPosition="0"/>
    </format>
    <format dxfId="18243">
      <pivotArea type="all" dataOnly="0" outline="0" fieldPosition="0"/>
    </format>
    <format dxfId="18242">
      <pivotArea type="all" dataOnly="0" outline="0" fieldPosition="0"/>
    </format>
    <format dxfId="18241">
      <pivotArea outline="0" collapsedLevelsAreSubtotals="1" fieldPosition="0"/>
    </format>
    <format dxfId="18240">
      <pivotArea grandRow="1" outline="0" collapsedLevelsAreSubtotals="1" fieldPosition="0"/>
    </format>
    <format dxfId="18239">
      <pivotArea dataOnly="0" labelOnly="1" grandRow="1" outline="0" fieldPosition="0"/>
    </format>
    <format dxfId="18238">
      <pivotArea type="all" dataOnly="0" outline="0" fieldPosition="0"/>
    </format>
    <format dxfId="18237">
      <pivotArea outline="0" collapsedLevelsAreSubtotals="1" fieldPosition="0"/>
    </format>
    <format dxfId="18236">
      <pivotArea dataOnly="0" labelOnly="1" grandRow="1" outline="0" fieldPosition="0"/>
    </format>
    <format dxfId="18235">
      <pivotArea type="all" dataOnly="0" outline="0" fieldPosition="0"/>
    </format>
    <format dxfId="18234">
      <pivotArea outline="0" collapsedLevelsAreSubtotals="1" fieldPosition="0"/>
    </format>
    <format dxfId="18233">
      <pivotArea type="all" dataOnly="0" outline="0" fieldPosition="0"/>
    </format>
    <format dxfId="18232">
      <pivotArea outline="0" collapsedLevelsAreSubtotals="1" fieldPosition="0"/>
    </format>
    <format dxfId="18231">
      <pivotArea grandRow="1" outline="0" collapsedLevelsAreSubtotals="1" fieldPosition="0"/>
    </format>
    <format dxfId="18230">
      <pivotArea dataOnly="0" labelOnly="1" grandRow="1" outline="0" fieldPosition="0"/>
    </format>
    <format dxfId="18229">
      <pivotArea grandRow="1" outline="0" collapsedLevelsAreSubtotals="1" fieldPosition="0"/>
    </format>
    <format dxfId="18228">
      <pivotArea dataOnly="0" labelOnly="1" grandRow="1" outline="0" fieldPosition="0"/>
    </format>
    <format dxfId="18227">
      <pivotArea outline="0" collapsedLevelsAreSubtotals="1" fieldPosition="0"/>
    </format>
    <format dxfId="18226">
      <pivotArea dataOnly="0" labelOnly="1" grandRow="1" outline="0" fieldPosition="0"/>
    </format>
    <format dxfId="18225">
      <pivotArea type="all" dataOnly="0" outline="0" fieldPosition="0"/>
    </format>
    <format dxfId="18224">
      <pivotArea outline="0" collapsedLevelsAreSubtotals="1" fieldPosition="0"/>
    </format>
    <format dxfId="18223">
      <pivotArea dataOnly="0" labelOnly="1" grandRow="1" outline="0" fieldPosition="0"/>
    </format>
    <format dxfId="18222">
      <pivotArea type="all" dataOnly="0" outline="0" fieldPosition="0"/>
    </format>
    <format dxfId="18221">
      <pivotArea outline="0" collapsedLevelsAreSubtotals="1" fieldPosition="0"/>
    </format>
    <format dxfId="18220">
      <pivotArea dataOnly="0" labelOnly="1" grandRow="1" outline="0" fieldPosition="0"/>
    </format>
    <format dxfId="18219">
      <pivotArea grandRow="1" outline="0" collapsedLevelsAreSubtotals="1" fieldPosition="0"/>
    </format>
    <format dxfId="18218">
      <pivotArea dataOnly="0" labelOnly="1" grandRow="1" outline="0" fieldPosition="0"/>
    </format>
    <format dxfId="18217">
      <pivotArea type="all" dataOnly="0" outline="0" fieldPosition="0"/>
    </format>
    <format dxfId="18216">
      <pivotArea outline="0" collapsedLevelsAreSubtotals="1" fieldPosition="0"/>
    </format>
    <format dxfId="18215">
      <pivotArea dataOnly="0" labelOnly="1" grandRow="1" outline="0" fieldPosition="0"/>
    </format>
    <format dxfId="18214">
      <pivotArea type="all" dataOnly="0" outline="0" fieldPosition="0"/>
    </format>
    <format dxfId="18213">
      <pivotArea outline="0" collapsedLevelsAreSubtotals="1" fieldPosition="0"/>
    </format>
    <format dxfId="18212">
      <pivotArea dataOnly="0" labelOnly="1" grandRow="1" outline="0" fieldPosition="0"/>
    </format>
    <format dxfId="18211">
      <pivotArea grandRow="1" outline="0" collapsedLevelsAreSubtotals="1" fieldPosition="0"/>
    </format>
    <format dxfId="18210">
      <pivotArea dataOnly="0" labelOnly="1" grandRow="1" outline="0" fieldPosition="0"/>
    </format>
    <format dxfId="18209">
      <pivotArea grandRow="1" outline="0" collapsedLevelsAreSubtotals="1" fieldPosition="0"/>
    </format>
    <format dxfId="18208">
      <pivotArea dataOnly="0" labelOnly="1" grandRow="1" outline="0" fieldPosition="0"/>
    </format>
    <format dxfId="18207">
      <pivotArea type="all" dataOnly="0" outline="0" fieldPosition="0"/>
    </format>
    <format dxfId="18206">
      <pivotArea outline="0" collapsedLevelsAreSubtotals="1" fieldPosition="0"/>
    </format>
    <format dxfId="18205">
      <pivotArea dataOnly="0" labelOnly="1" grandRow="1" outline="0" fieldPosition="0"/>
    </format>
    <format dxfId="18204">
      <pivotArea type="all" dataOnly="0" outline="0" fieldPosition="0"/>
    </format>
    <format dxfId="18203">
      <pivotArea outline="0" collapsedLevelsAreSubtotals="1" fieldPosition="0"/>
    </format>
    <format dxfId="18202">
      <pivotArea dataOnly="0" labelOnly="1" grandRow="1" outline="0" fieldPosition="0"/>
    </format>
    <format dxfId="18201">
      <pivotArea grandRow="1" outline="0" collapsedLevelsAreSubtotals="1" fieldPosition="0"/>
    </format>
    <format dxfId="18200">
      <pivotArea dataOnly="0" labelOnly="1" grandRow="1" outline="0" fieldPosition="0"/>
    </format>
    <format dxfId="18199">
      <pivotArea type="all" dataOnly="0" outline="0" fieldPosition="0"/>
    </format>
    <format dxfId="18198">
      <pivotArea outline="0" collapsedLevelsAreSubtotals="1" fieldPosition="0"/>
    </format>
    <format dxfId="18197">
      <pivotArea dataOnly="0" labelOnly="1" grandRow="1" outline="0" fieldPosition="0"/>
    </format>
    <format dxfId="18196">
      <pivotArea type="all" dataOnly="0" outline="0" fieldPosition="0"/>
    </format>
    <format dxfId="18195">
      <pivotArea outline="0" collapsedLevelsAreSubtotals="1" fieldPosition="0"/>
    </format>
    <format dxfId="18194">
      <pivotArea dataOnly="0" labelOnly="1" grandRow="1" outline="0" fieldPosition="0"/>
    </format>
    <format dxfId="18193">
      <pivotArea type="all" dataOnly="0" outline="0" fieldPosition="0"/>
    </format>
    <format dxfId="18192">
      <pivotArea outline="0" collapsedLevelsAreSubtotals="1" fieldPosition="0"/>
    </format>
    <format dxfId="18191">
      <pivotArea dataOnly="0" labelOnly="1" grandRow="1" outline="0" fieldPosition="0"/>
    </format>
    <format dxfId="18190">
      <pivotArea grandRow="1" outline="0" collapsedLevelsAreSubtotals="1" fieldPosition="0"/>
    </format>
    <format dxfId="18189">
      <pivotArea dataOnly="0" labelOnly="1" grandRow="1" outline="0" fieldPosition="0"/>
    </format>
    <format dxfId="18188">
      <pivotArea type="all" dataOnly="0" outline="0" fieldPosition="0"/>
    </format>
    <format dxfId="18187">
      <pivotArea outline="0" collapsedLevelsAreSubtotals="1" fieldPosition="0"/>
    </format>
    <format dxfId="18186">
      <pivotArea dataOnly="0" labelOnly="1" grandRow="1" outline="0" fieldPosition="0"/>
    </format>
    <format dxfId="18185">
      <pivotArea grandRow="1" outline="0" collapsedLevelsAreSubtotals="1" fieldPosition="0"/>
    </format>
    <format dxfId="18184">
      <pivotArea dataOnly="0" labelOnly="1" grandRow="1" outline="0" fieldPosition="0"/>
    </format>
    <format dxfId="18183">
      <pivotArea type="all" dataOnly="0" outline="0" fieldPosition="0"/>
    </format>
    <format dxfId="18182">
      <pivotArea outline="0" collapsedLevelsAreSubtotals="1" fieldPosition="0"/>
    </format>
    <format dxfId="18181">
      <pivotArea dataOnly="0" labelOnly="1" grandRow="1" outline="0" fieldPosition="0"/>
    </format>
    <format dxfId="18180">
      <pivotArea grandRow="1" outline="0" collapsedLevelsAreSubtotals="1" fieldPosition="0"/>
    </format>
    <format dxfId="18179">
      <pivotArea dataOnly="0" labelOnly="1" grandRow="1" outline="0" fieldPosition="0"/>
    </format>
    <format dxfId="18178">
      <pivotArea type="all" dataOnly="0" outline="0" fieldPosition="0"/>
    </format>
    <format dxfId="18177">
      <pivotArea outline="0" collapsedLevelsAreSubtotals="1" fieldPosition="0"/>
    </format>
    <format dxfId="18176">
      <pivotArea dataOnly="0" labelOnly="1" grandRow="1" outline="0" fieldPosition="0"/>
    </format>
    <format dxfId="18175">
      <pivotArea type="all" dataOnly="0" outline="0" fieldPosition="0"/>
    </format>
    <format dxfId="18174">
      <pivotArea outline="0" collapsedLevelsAreSubtotals="1" fieldPosition="0"/>
    </format>
    <format dxfId="18173">
      <pivotArea dataOnly="0" labelOnly="1" grandRow="1" outline="0" fieldPosition="0"/>
    </format>
    <format dxfId="18172">
      <pivotArea type="all" dataOnly="0" outline="0" fieldPosition="0"/>
    </format>
    <format dxfId="18171">
      <pivotArea outline="0" collapsedLevelsAreSubtotals="1" fieldPosition="0"/>
    </format>
    <format dxfId="18170">
      <pivotArea dataOnly="0" labelOnly="1" grandRow="1" outline="0" fieldPosition="0"/>
    </format>
    <format dxfId="18169">
      <pivotArea type="all" dataOnly="0" outline="0" fieldPosition="0"/>
    </format>
    <format dxfId="18168">
      <pivotArea outline="0" collapsedLevelsAreSubtotals="1" fieldPosition="0"/>
    </format>
    <format dxfId="18167">
      <pivotArea dataOnly="0" labelOnly="1" grandRow="1" outline="0" fieldPosition="0"/>
    </format>
    <format dxfId="18166">
      <pivotArea type="all" dataOnly="0" outline="0" fieldPosition="0"/>
    </format>
    <format dxfId="18165">
      <pivotArea outline="0" collapsedLevelsAreSubtotals="1" fieldPosition="0"/>
    </format>
    <format dxfId="18164">
      <pivotArea dataOnly="0" labelOnly="1" grandRow="1" outline="0" fieldPosition="0"/>
    </format>
    <format dxfId="18163">
      <pivotArea type="all" dataOnly="0" outline="0" fieldPosition="0"/>
    </format>
    <format dxfId="18162">
      <pivotArea outline="0" collapsedLevelsAreSubtotals="1" fieldPosition="0"/>
    </format>
    <format dxfId="18161">
      <pivotArea dataOnly="0" labelOnly="1" grandRow="1" outline="0" fieldPosition="0"/>
    </format>
    <format dxfId="18160">
      <pivotArea type="all" dataOnly="0" outline="0" fieldPosition="0"/>
    </format>
    <format dxfId="18159">
      <pivotArea outline="0" collapsedLevelsAreSubtotals="1" fieldPosition="0"/>
    </format>
    <format dxfId="18158">
      <pivotArea dataOnly="0" labelOnly="1" grandRow="1" outline="0" fieldPosition="0"/>
    </format>
    <format dxfId="18157">
      <pivotArea type="all" dataOnly="0" outline="0" fieldPosition="0"/>
    </format>
    <format dxfId="18156">
      <pivotArea outline="0" collapsedLevelsAreSubtotals="1" fieldPosition="0"/>
    </format>
    <format dxfId="18155">
      <pivotArea dataOnly="0" labelOnly="1" grandRow="1" outline="0" fieldPosition="0"/>
    </format>
    <format dxfId="18154">
      <pivotArea type="all" dataOnly="0" outline="0" fieldPosition="0"/>
    </format>
    <format dxfId="18153">
      <pivotArea outline="0" collapsedLevelsAreSubtotals="1" fieldPosition="0"/>
    </format>
    <format dxfId="18152">
      <pivotArea dataOnly="0" labelOnly="1" grandRow="1" outline="0" fieldPosition="0"/>
    </format>
    <format dxfId="18151">
      <pivotArea grandRow="1" outline="0" collapsedLevelsAreSubtotals="1" fieldPosition="0"/>
    </format>
    <format dxfId="18150">
      <pivotArea dataOnly="0" labelOnly="1" grandRow="1" outline="0" fieldPosition="0"/>
    </format>
    <format dxfId="18149">
      <pivotArea type="all" dataOnly="0" outline="0" fieldPosition="0"/>
    </format>
    <format dxfId="18148">
      <pivotArea outline="0" collapsedLevelsAreSubtotals="1" fieldPosition="0"/>
    </format>
    <format dxfId="18147">
      <pivotArea dataOnly="0" labelOnly="1" grandRow="1" outline="0" fieldPosition="0"/>
    </format>
    <format dxfId="18146">
      <pivotArea type="all" dataOnly="0" outline="0" fieldPosition="0"/>
    </format>
    <format dxfId="18145">
      <pivotArea outline="0" collapsedLevelsAreSubtotals="1" fieldPosition="0"/>
    </format>
    <format dxfId="18144">
      <pivotArea dataOnly="0" labelOnly="1" grandRow="1" outline="0" fieldPosition="0"/>
    </format>
    <format dxfId="18143">
      <pivotArea type="all" dataOnly="0" outline="0" fieldPosition="0"/>
    </format>
    <format dxfId="18142">
      <pivotArea outline="0" collapsedLevelsAreSubtotals="1" fieldPosition="0"/>
    </format>
    <format dxfId="18141">
      <pivotArea dataOnly="0" labelOnly="1" grandRow="1" outline="0" fieldPosition="0"/>
    </format>
    <format dxfId="18140">
      <pivotArea type="all" dataOnly="0" outline="0" fieldPosition="0"/>
    </format>
    <format dxfId="18139">
      <pivotArea outline="0" collapsedLevelsAreSubtotals="1" fieldPosition="0"/>
    </format>
    <format dxfId="18138">
      <pivotArea dataOnly="0" labelOnly="1" grandRow="1" outline="0" fieldPosition="0"/>
    </format>
    <format dxfId="18137">
      <pivotArea type="all" dataOnly="0" outline="0" fieldPosition="0"/>
    </format>
    <format dxfId="18136">
      <pivotArea outline="0" collapsedLevelsAreSubtotals="1" fieldPosition="0"/>
    </format>
    <format dxfId="18135">
      <pivotArea dataOnly="0" labelOnly="1" grandRow="1" outline="0" fieldPosition="0"/>
    </format>
    <format dxfId="18134">
      <pivotArea outline="0" fieldPosition="0">
        <references count="1">
          <reference field="4294967294" count="1">
            <x v="1"/>
          </reference>
        </references>
      </pivotArea>
    </format>
    <format dxfId="18133">
      <pivotArea type="all" dataOnly="0" outline="0" fieldPosition="0"/>
    </format>
    <format dxfId="18132">
      <pivotArea outline="0" collapsedLevelsAreSubtotals="1" fieldPosition="0"/>
    </format>
    <format dxfId="18131">
      <pivotArea field="23" type="button" dataOnly="0" labelOnly="1" outline="0" axis="axisRow" fieldPosition="0"/>
    </format>
    <format dxfId="18130">
      <pivotArea dataOnly="0" labelOnly="1" grandRow="1" outline="0" fieldPosition="0"/>
    </format>
    <format dxfId="18129">
      <pivotArea dataOnly="0" labelOnly="1" outline="0" fieldPosition="0">
        <references count="1">
          <reference field="4294967294" count="2">
            <x v="0"/>
            <x v="1"/>
          </reference>
        </references>
      </pivotArea>
    </format>
    <format dxfId="18128">
      <pivotArea type="all" dataOnly="0" outline="0" fieldPosition="0"/>
    </format>
    <format dxfId="18127">
      <pivotArea outline="0" collapsedLevelsAreSubtotals="1" fieldPosition="0"/>
    </format>
    <format dxfId="18126">
      <pivotArea field="23" type="button" dataOnly="0" labelOnly="1" outline="0" axis="axisRow" fieldPosition="0"/>
    </format>
    <format dxfId="18125">
      <pivotArea dataOnly="0" labelOnly="1" grandRow="1" outline="0" fieldPosition="0"/>
    </format>
    <format dxfId="18124">
      <pivotArea dataOnly="0" labelOnly="1" outline="0" fieldPosition="0">
        <references count="1">
          <reference field="4294967294" count="2">
            <x v="0"/>
            <x v="1"/>
          </reference>
        </references>
      </pivotArea>
    </format>
    <format dxfId="18123">
      <pivotArea type="all" dataOnly="0" outline="0" fieldPosition="0"/>
    </format>
    <format dxfId="18122">
      <pivotArea outline="0" collapsedLevelsAreSubtotals="1" fieldPosition="0"/>
    </format>
    <format dxfId="18121">
      <pivotArea field="23" type="button" dataOnly="0" labelOnly="1" outline="0" axis="axisRow" fieldPosition="0"/>
    </format>
    <format dxfId="18120">
      <pivotArea dataOnly="0" labelOnly="1" grandRow="1" outline="0" fieldPosition="0"/>
    </format>
    <format dxfId="18119">
      <pivotArea dataOnly="0" labelOnly="1" outline="0" fieldPosition="0">
        <references count="1">
          <reference field="4294967294" count="2">
            <x v="0"/>
            <x v="1"/>
          </reference>
        </references>
      </pivotArea>
    </format>
    <format dxfId="18118">
      <pivotArea type="all" dataOnly="0" outline="0" fieldPosition="0"/>
    </format>
    <format dxfId="18117">
      <pivotArea outline="0" collapsedLevelsAreSubtotals="1" fieldPosition="0"/>
    </format>
    <format dxfId="18116">
      <pivotArea field="23" type="button" dataOnly="0" labelOnly="1" outline="0" axis="axisRow" fieldPosition="0"/>
    </format>
    <format dxfId="18115">
      <pivotArea dataOnly="0" labelOnly="1" grandRow="1" outline="0" fieldPosition="0"/>
    </format>
    <format dxfId="18114">
      <pivotArea dataOnly="0" labelOnly="1" outline="0" fieldPosition="0">
        <references count="1">
          <reference field="4294967294" count="2">
            <x v="0"/>
            <x v="1"/>
          </reference>
        </references>
      </pivotArea>
    </format>
    <format dxfId="18113">
      <pivotArea type="all" dataOnly="0" outline="0" fieldPosition="0"/>
    </format>
    <format dxfId="18112">
      <pivotArea outline="0" collapsedLevelsAreSubtotals="1" fieldPosition="0"/>
    </format>
    <format dxfId="18111">
      <pivotArea field="23" type="button" dataOnly="0" labelOnly="1" outline="0" axis="axisRow" fieldPosition="0"/>
    </format>
    <format dxfId="18110">
      <pivotArea dataOnly="0" labelOnly="1" grandRow="1" outline="0" fieldPosition="0"/>
    </format>
    <format dxfId="18109">
      <pivotArea dataOnly="0" labelOnly="1" outline="0" fieldPosition="0">
        <references count="1">
          <reference field="4294967294" count="2">
            <x v="0"/>
            <x v="1"/>
          </reference>
        </references>
      </pivotArea>
    </format>
    <format dxfId="18108">
      <pivotArea type="all" dataOnly="0" outline="0" fieldPosition="0"/>
    </format>
    <format dxfId="18107">
      <pivotArea outline="0" collapsedLevelsAreSubtotals="1" fieldPosition="0"/>
    </format>
    <format dxfId="18106">
      <pivotArea field="23" type="button" dataOnly="0" labelOnly="1" outline="0" axis="axisRow" fieldPosition="0"/>
    </format>
    <format dxfId="18105">
      <pivotArea dataOnly="0" labelOnly="1" grandRow="1" outline="0" fieldPosition="0"/>
    </format>
    <format dxfId="18104">
      <pivotArea dataOnly="0" labelOnly="1" outline="0" fieldPosition="0">
        <references count="1">
          <reference field="4294967294" count="2">
            <x v="0"/>
            <x v="1"/>
          </reference>
        </references>
      </pivotArea>
    </format>
    <format dxfId="18103">
      <pivotArea type="all" dataOnly="0" outline="0" fieldPosition="0"/>
    </format>
    <format dxfId="18102">
      <pivotArea outline="0" collapsedLevelsAreSubtotals="1" fieldPosition="0"/>
    </format>
    <format dxfId="18101">
      <pivotArea field="23" type="button" dataOnly="0" labelOnly="1" outline="0" axis="axisRow" fieldPosition="0"/>
    </format>
    <format dxfId="18100">
      <pivotArea dataOnly="0" labelOnly="1" grandRow="1" outline="0" fieldPosition="0"/>
    </format>
    <format dxfId="18099">
      <pivotArea dataOnly="0" labelOnly="1" outline="0" fieldPosition="0">
        <references count="1">
          <reference field="4294967294" count="2">
            <x v="0"/>
            <x v="1"/>
          </reference>
        </references>
      </pivotArea>
    </format>
    <format dxfId="18098">
      <pivotArea type="all" dataOnly="0" outline="0" fieldPosition="0"/>
    </format>
    <format dxfId="18097">
      <pivotArea outline="0" collapsedLevelsAreSubtotals="1" fieldPosition="0"/>
    </format>
    <format dxfId="18096">
      <pivotArea field="23" type="button" dataOnly="0" labelOnly="1" outline="0" axis="axisRow" fieldPosition="0"/>
    </format>
    <format dxfId="18095">
      <pivotArea dataOnly="0" labelOnly="1" grandRow="1" outline="0" fieldPosition="0"/>
    </format>
    <format dxfId="18094">
      <pivotArea dataOnly="0" labelOnly="1" outline="0" fieldPosition="0">
        <references count="1">
          <reference field="4294967294" count="2">
            <x v="0"/>
            <x v="1"/>
          </reference>
        </references>
      </pivotArea>
    </format>
    <format dxfId="18093">
      <pivotArea field="23" type="button" dataOnly="0" labelOnly="1" outline="0" axis="axisRow" fieldPosition="0"/>
    </format>
    <format dxfId="18092">
      <pivotArea dataOnly="0" labelOnly="1" outline="0" fieldPosition="0">
        <references count="1">
          <reference field="4294967294" count="2">
            <x v="0"/>
            <x v="1"/>
          </reference>
        </references>
      </pivotArea>
    </format>
    <format dxfId="18091">
      <pivotArea grandRow="1" outline="0" collapsedLevelsAreSubtotals="1" fieldPosition="0"/>
    </format>
    <format dxfId="18090">
      <pivotArea dataOnly="0" labelOnly="1" grandRow="1" outline="0" fieldPosition="0"/>
    </format>
    <format dxfId="18089">
      <pivotArea dataOnly="0" labelOnly="1" outline="0" fieldPosition="0">
        <references count="1">
          <reference field="4294967294" count="1">
            <x v="1"/>
          </reference>
        </references>
      </pivotArea>
    </format>
    <format dxfId="18088">
      <pivotArea type="all" dataOnly="0" outline="0" fieldPosition="0"/>
    </format>
    <format dxfId="18087">
      <pivotArea outline="0" collapsedLevelsAreSubtotals="1" fieldPosition="0"/>
    </format>
    <format dxfId="18086">
      <pivotArea field="23" type="button" dataOnly="0" labelOnly="1" outline="0" axis="axisRow" fieldPosition="0"/>
    </format>
    <format dxfId="18085">
      <pivotArea dataOnly="0" labelOnly="1" grandRow="1" outline="0" fieldPosition="0"/>
    </format>
    <format dxfId="18084">
      <pivotArea dataOnly="0" labelOnly="1" outline="0" fieldPosition="0">
        <references count="1">
          <reference field="4294967294" count="2">
            <x v="0"/>
            <x v="1"/>
          </reference>
        </references>
      </pivotArea>
    </format>
    <format dxfId="18083">
      <pivotArea type="all" dataOnly="0" outline="0" fieldPosition="0"/>
    </format>
    <format dxfId="18082">
      <pivotArea outline="0" collapsedLevelsAreSubtotals="1" fieldPosition="0"/>
    </format>
    <format dxfId="18081">
      <pivotArea field="23" type="button" dataOnly="0" labelOnly="1" outline="0" axis="axisRow" fieldPosition="0"/>
    </format>
    <format dxfId="18080">
      <pivotArea dataOnly="0" labelOnly="1" grandRow="1" outline="0" fieldPosition="0"/>
    </format>
    <format dxfId="18079">
      <pivotArea dataOnly="0" labelOnly="1" outline="0" fieldPosition="0">
        <references count="1">
          <reference field="4294967294" count="2">
            <x v="0"/>
            <x v="1"/>
          </reference>
        </references>
      </pivotArea>
    </format>
    <format dxfId="18078">
      <pivotArea type="all" dataOnly="0" outline="0" fieldPosition="0"/>
    </format>
    <format dxfId="18077">
      <pivotArea outline="0" collapsedLevelsAreSubtotals="1" fieldPosition="0"/>
    </format>
    <format dxfId="18076">
      <pivotArea field="23" type="button" dataOnly="0" labelOnly="1" outline="0" axis="axisRow" fieldPosition="0"/>
    </format>
    <format dxfId="18075">
      <pivotArea dataOnly="0" labelOnly="1" grandRow="1" outline="0" fieldPosition="0"/>
    </format>
    <format dxfId="18074">
      <pivotArea dataOnly="0" labelOnly="1" outline="0" fieldPosition="0">
        <references count="1">
          <reference field="4294967294" count="2">
            <x v="0"/>
            <x v="1"/>
          </reference>
        </references>
      </pivotArea>
    </format>
    <format dxfId="18073">
      <pivotArea type="all" dataOnly="0" outline="0" fieldPosition="0"/>
    </format>
    <format dxfId="18072">
      <pivotArea outline="0" collapsedLevelsAreSubtotals="1" fieldPosition="0"/>
    </format>
    <format dxfId="18071">
      <pivotArea field="23" type="button" dataOnly="0" labelOnly="1" outline="0" axis="axisRow" fieldPosition="0"/>
    </format>
    <format dxfId="18070">
      <pivotArea dataOnly="0" labelOnly="1" grandRow="1" outline="0" fieldPosition="0"/>
    </format>
    <format dxfId="18069">
      <pivotArea dataOnly="0" labelOnly="1" outline="0" fieldPosition="0">
        <references count="1">
          <reference field="4294967294" count="2">
            <x v="0"/>
            <x v="1"/>
          </reference>
        </references>
      </pivotArea>
    </format>
    <format dxfId="18068">
      <pivotArea type="all" dataOnly="0" outline="0" fieldPosition="0"/>
    </format>
    <format dxfId="18067">
      <pivotArea outline="0" collapsedLevelsAreSubtotals="1" fieldPosition="0"/>
    </format>
    <format dxfId="18066">
      <pivotArea field="23" type="button" dataOnly="0" labelOnly="1" outline="0" axis="axisRow" fieldPosition="0"/>
    </format>
    <format dxfId="18065">
      <pivotArea dataOnly="0" labelOnly="1" grandRow="1" outline="0" fieldPosition="0"/>
    </format>
    <format dxfId="18064">
      <pivotArea dataOnly="0" labelOnly="1" outline="0" fieldPosition="0">
        <references count="1">
          <reference field="4294967294" count="2">
            <x v="0"/>
            <x v="1"/>
          </reference>
        </references>
      </pivotArea>
    </format>
    <format dxfId="18063">
      <pivotArea type="all" dataOnly="0" outline="0" fieldPosition="0"/>
    </format>
    <format dxfId="18062">
      <pivotArea outline="0" collapsedLevelsAreSubtotals="1" fieldPosition="0"/>
    </format>
    <format dxfId="18061">
      <pivotArea field="23" type="button" dataOnly="0" labelOnly="1" outline="0" axis="axisRow" fieldPosition="0"/>
    </format>
    <format dxfId="18060">
      <pivotArea dataOnly="0" labelOnly="1" grandRow="1" outline="0" fieldPosition="0"/>
    </format>
    <format dxfId="18059">
      <pivotArea dataOnly="0" labelOnly="1" outline="0" fieldPosition="0">
        <references count="1">
          <reference field="4294967294" count="2">
            <x v="0"/>
            <x v="1"/>
          </reference>
        </references>
      </pivotArea>
    </format>
    <format dxfId="18058">
      <pivotArea type="all" dataOnly="0" outline="0" fieldPosition="0"/>
    </format>
    <format dxfId="18057">
      <pivotArea outline="0" collapsedLevelsAreSubtotals="1" fieldPosition="0"/>
    </format>
    <format dxfId="18056">
      <pivotArea field="23" type="button" dataOnly="0" labelOnly="1" outline="0" axis="axisRow" fieldPosition="0"/>
    </format>
    <format dxfId="18055">
      <pivotArea dataOnly="0" labelOnly="1" grandRow="1" outline="0" fieldPosition="0"/>
    </format>
    <format dxfId="18054">
      <pivotArea dataOnly="0" labelOnly="1" outline="0" fieldPosition="0">
        <references count="1">
          <reference field="4294967294" count="2">
            <x v="0"/>
            <x v="1"/>
          </reference>
        </references>
      </pivotArea>
    </format>
    <format dxfId="18053">
      <pivotArea type="all" dataOnly="0" outline="0" fieldPosition="0"/>
    </format>
    <format dxfId="18052">
      <pivotArea outline="0" collapsedLevelsAreSubtotals="1" fieldPosition="0"/>
    </format>
    <format dxfId="18051">
      <pivotArea field="23" type="button" dataOnly="0" labelOnly="1" outline="0" axis="axisRow" fieldPosition="0"/>
    </format>
    <format dxfId="18050">
      <pivotArea dataOnly="0" labelOnly="1" grandRow="1" outline="0" fieldPosition="0"/>
    </format>
    <format dxfId="18049">
      <pivotArea dataOnly="0" labelOnly="1" outline="0" fieldPosition="0">
        <references count="1">
          <reference field="4294967294" count="2">
            <x v="0"/>
            <x v="1"/>
          </reference>
        </references>
      </pivotArea>
    </format>
    <format dxfId="18048">
      <pivotArea field="23" type="button" dataOnly="0" labelOnly="1" outline="0" axis="axisRow" fieldPosition="0"/>
    </format>
    <format dxfId="18047">
      <pivotArea dataOnly="0" labelOnly="1" outline="0" fieldPosition="0">
        <references count="1">
          <reference field="4294967294" count="2">
            <x v="0"/>
            <x v="1"/>
          </reference>
        </references>
      </pivotArea>
    </format>
    <format dxfId="18046">
      <pivotArea type="all" dataOnly="0" outline="0" fieldPosition="0"/>
    </format>
    <format dxfId="18045">
      <pivotArea outline="0" collapsedLevelsAreSubtotals="1" fieldPosition="0"/>
    </format>
    <format dxfId="18044">
      <pivotArea field="23" type="button" dataOnly="0" labelOnly="1" outline="0" axis="axisRow" fieldPosition="0"/>
    </format>
    <format dxfId="18043">
      <pivotArea dataOnly="0" labelOnly="1" grandRow="1" outline="0" fieldPosition="0"/>
    </format>
    <format dxfId="18042">
      <pivotArea dataOnly="0" labelOnly="1" outline="0" fieldPosition="0">
        <references count="1">
          <reference field="4294967294" count="2">
            <x v="0"/>
            <x v="1"/>
          </reference>
        </references>
      </pivotArea>
    </format>
    <format dxfId="18041">
      <pivotArea type="all" dataOnly="0" outline="0" fieldPosition="0"/>
    </format>
    <format dxfId="18040">
      <pivotArea outline="0" collapsedLevelsAreSubtotals="1" fieldPosition="0"/>
    </format>
    <format dxfId="18039">
      <pivotArea field="23" type="button" dataOnly="0" labelOnly="1" outline="0" axis="axisRow" fieldPosition="0"/>
    </format>
    <format dxfId="18038">
      <pivotArea dataOnly="0" labelOnly="1" grandRow="1" outline="0" fieldPosition="0"/>
    </format>
    <format dxfId="18037">
      <pivotArea dataOnly="0" labelOnly="1" outline="0" fieldPosition="0">
        <references count="1">
          <reference field="4294967294" count="2">
            <x v="0"/>
            <x v="1"/>
          </reference>
        </references>
      </pivotArea>
    </format>
    <format dxfId="18036">
      <pivotArea type="all" dataOnly="0" outline="0" fieldPosition="0"/>
    </format>
    <format dxfId="18035">
      <pivotArea outline="0" collapsedLevelsAreSubtotals="1" fieldPosition="0"/>
    </format>
    <format dxfId="18034">
      <pivotArea field="23" type="button" dataOnly="0" labelOnly="1" outline="0" axis="axisRow" fieldPosition="0"/>
    </format>
    <format dxfId="18033">
      <pivotArea dataOnly="0" labelOnly="1" grandRow="1" outline="0" fieldPosition="0"/>
    </format>
    <format dxfId="18032">
      <pivotArea dataOnly="0" labelOnly="1" outline="0" fieldPosition="0">
        <references count="1">
          <reference field="4294967294" count="2">
            <x v="0"/>
            <x v="1"/>
          </reference>
        </references>
      </pivotArea>
    </format>
    <format dxfId="18031">
      <pivotArea grandRow="1" outline="0" collapsedLevelsAreSubtotals="1" fieldPosition="0"/>
    </format>
    <format dxfId="18030">
      <pivotArea dataOnly="0" labelOnly="1" grandRow="1" outline="0" fieldPosition="0"/>
    </format>
    <format dxfId="18029">
      <pivotArea grandRow="1" outline="0" collapsedLevelsAreSubtotals="1" fieldPosition="0"/>
    </format>
    <format dxfId="18028">
      <pivotArea dataOnly="0" labelOnly="1" grandRow="1" outline="0" fieldPosition="0"/>
    </format>
    <format dxfId="18027">
      <pivotArea type="all" dataOnly="0" outline="0" fieldPosition="0"/>
    </format>
    <format dxfId="18026">
      <pivotArea outline="0" collapsedLevelsAreSubtotals="1" fieldPosition="0"/>
    </format>
    <format dxfId="18025">
      <pivotArea field="23" type="button" dataOnly="0" labelOnly="1" outline="0" axis="axisRow" fieldPosition="0"/>
    </format>
    <format dxfId="18024">
      <pivotArea dataOnly="0" labelOnly="1" grandRow="1" outline="0" fieldPosition="0"/>
    </format>
    <format dxfId="18023">
      <pivotArea dataOnly="0" labelOnly="1" outline="0" fieldPosition="0">
        <references count="1">
          <reference field="4294967294" count="2">
            <x v="0"/>
            <x v="1"/>
          </reference>
        </references>
      </pivotArea>
    </format>
    <format dxfId="18022">
      <pivotArea type="all" dataOnly="0" outline="0" fieldPosition="0"/>
    </format>
    <format dxfId="18021">
      <pivotArea outline="0" collapsedLevelsAreSubtotals="1" fieldPosition="0"/>
    </format>
    <format dxfId="18020">
      <pivotArea field="23" type="button" dataOnly="0" labelOnly="1" outline="0" axis="axisRow" fieldPosition="0"/>
    </format>
    <format dxfId="18019">
      <pivotArea dataOnly="0" labelOnly="1" grandRow="1" outline="0" fieldPosition="0"/>
    </format>
    <format dxfId="18018">
      <pivotArea dataOnly="0" labelOnly="1" outline="0" fieldPosition="0">
        <references count="1">
          <reference field="4294967294" count="2">
            <x v="0"/>
            <x v="1"/>
          </reference>
        </references>
      </pivotArea>
    </format>
    <format dxfId="18017">
      <pivotArea type="all" dataOnly="0" outline="0" fieldPosition="0"/>
    </format>
    <format dxfId="18016">
      <pivotArea outline="0" collapsedLevelsAreSubtotals="1" fieldPosition="0"/>
    </format>
    <format dxfId="18015">
      <pivotArea field="23" type="button" dataOnly="0" labelOnly="1" outline="0" axis="axisRow" fieldPosition="0"/>
    </format>
    <format dxfId="18014">
      <pivotArea dataOnly="0" labelOnly="1" grandRow="1" outline="0" fieldPosition="0"/>
    </format>
    <format dxfId="18013">
      <pivotArea dataOnly="0" labelOnly="1" outline="0" fieldPosition="0">
        <references count="1">
          <reference field="4294967294" count="2">
            <x v="0"/>
            <x v="1"/>
          </reference>
        </references>
      </pivotArea>
    </format>
    <format dxfId="18012">
      <pivotArea type="all" dataOnly="0" outline="0" fieldPosition="0"/>
    </format>
    <format dxfId="18011">
      <pivotArea outline="0" collapsedLevelsAreSubtotals="1" fieldPosition="0"/>
    </format>
    <format dxfId="18010">
      <pivotArea field="23" type="button" dataOnly="0" labelOnly="1" outline="0" axis="axisRow" fieldPosition="0"/>
    </format>
    <format dxfId="18009">
      <pivotArea dataOnly="0" labelOnly="1" grandRow="1" outline="0" fieldPosition="0"/>
    </format>
    <format dxfId="18008">
      <pivotArea dataOnly="0" labelOnly="1" outline="0" fieldPosition="0">
        <references count="1">
          <reference field="4294967294" count="2">
            <x v="0"/>
            <x v="1"/>
          </reference>
        </references>
      </pivotArea>
    </format>
    <format dxfId="18007">
      <pivotArea type="all" dataOnly="0" outline="0" fieldPosition="0"/>
    </format>
    <format dxfId="18006">
      <pivotArea outline="0" collapsedLevelsAreSubtotals="1" fieldPosition="0"/>
    </format>
    <format dxfId="18005">
      <pivotArea field="23" type="button" dataOnly="0" labelOnly="1" outline="0" axis="axisRow" fieldPosition="0"/>
    </format>
    <format dxfId="18004">
      <pivotArea dataOnly="0" labelOnly="1" grandRow="1" outline="0" fieldPosition="0"/>
    </format>
    <format dxfId="18003">
      <pivotArea dataOnly="0" labelOnly="1" outline="0" fieldPosition="0">
        <references count="1">
          <reference field="4294967294" count="2">
            <x v="0"/>
            <x v="1"/>
          </reference>
        </references>
      </pivotArea>
    </format>
    <format dxfId="18002">
      <pivotArea type="all" dataOnly="0" outline="0" fieldPosition="0"/>
    </format>
    <format dxfId="18001">
      <pivotArea outline="0" collapsedLevelsAreSubtotals="1" fieldPosition="0"/>
    </format>
    <format dxfId="18000">
      <pivotArea field="23" type="button" dataOnly="0" labelOnly="1" outline="0" axis="axisRow" fieldPosition="0"/>
    </format>
    <format dxfId="17999">
      <pivotArea dataOnly="0" labelOnly="1" grandRow="1" outline="0" fieldPosition="0"/>
    </format>
    <format dxfId="17998">
      <pivotArea dataOnly="0" labelOnly="1" outline="0" fieldPosition="0">
        <references count="1">
          <reference field="4294967294" count="2">
            <x v="0"/>
            <x v="1"/>
          </reference>
        </references>
      </pivotArea>
    </format>
    <format dxfId="17997">
      <pivotArea type="all" dataOnly="0" outline="0" fieldPosition="0"/>
    </format>
    <format dxfId="17996">
      <pivotArea outline="0" collapsedLevelsAreSubtotals="1" fieldPosition="0"/>
    </format>
    <format dxfId="17995">
      <pivotArea field="23" type="button" dataOnly="0" labelOnly="1" outline="0" axis="axisRow" fieldPosition="0"/>
    </format>
    <format dxfId="17994">
      <pivotArea dataOnly="0" labelOnly="1" grandRow="1" outline="0" fieldPosition="0"/>
    </format>
    <format dxfId="17993">
      <pivotArea dataOnly="0" labelOnly="1" outline="0" fieldPosition="0">
        <references count="1">
          <reference field="4294967294" count="2">
            <x v="0"/>
            <x v="1"/>
          </reference>
        </references>
      </pivotArea>
    </format>
    <format dxfId="17992">
      <pivotArea type="all" dataOnly="0" outline="0" fieldPosition="0"/>
    </format>
    <format dxfId="17991">
      <pivotArea outline="0" collapsedLevelsAreSubtotals="1" fieldPosition="0"/>
    </format>
    <format dxfId="17990">
      <pivotArea field="23" type="button" dataOnly="0" labelOnly="1" outline="0" axis="axisRow" fieldPosition="0"/>
    </format>
    <format dxfId="17989">
      <pivotArea dataOnly="0" labelOnly="1" grandRow="1" outline="0" fieldPosition="0"/>
    </format>
    <format dxfId="17988">
      <pivotArea dataOnly="0" labelOnly="1" outline="0" fieldPosition="0">
        <references count="1">
          <reference field="4294967294" count="2">
            <x v="0"/>
            <x v="1"/>
          </reference>
        </references>
      </pivotArea>
    </format>
    <format dxfId="17987">
      <pivotArea type="all" dataOnly="0" outline="0" fieldPosition="0"/>
    </format>
    <format dxfId="17986">
      <pivotArea outline="0" collapsedLevelsAreSubtotals="1" fieldPosition="0"/>
    </format>
    <format dxfId="17985">
      <pivotArea field="23" type="button" dataOnly="0" labelOnly="1" outline="0" axis="axisRow" fieldPosition="0"/>
    </format>
    <format dxfId="17984">
      <pivotArea dataOnly="0" labelOnly="1" grandRow="1" outline="0" fieldPosition="0"/>
    </format>
    <format dxfId="17983">
      <pivotArea dataOnly="0" labelOnly="1" outline="0" fieldPosition="0">
        <references count="1">
          <reference field="4294967294" count="2">
            <x v="0"/>
            <x v="1"/>
          </reference>
        </references>
      </pivotArea>
    </format>
    <format dxfId="17982">
      <pivotArea type="all" dataOnly="0" outline="0" fieldPosition="0"/>
    </format>
    <format dxfId="17981">
      <pivotArea outline="0" collapsedLevelsAreSubtotals="1" fieldPosition="0"/>
    </format>
    <format dxfId="17980">
      <pivotArea field="23" type="button" dataOnly="0" labelOnly="1" outline="0" axis="axisRow" fieldPosition="0"/>
    </format>
    <format dxfId="17979">
      <pivotArea dataOnly="0" labelOnly="1" grandRow="1" outline="0" fieldPosition="0"/>
    </format>
    <format dxfId="17978">
      <pivotArea dataOnly="0" labelOnly="1" outline="0" fieldPosition="0">
        <references count="1">
          <reference field="4294967294" count="2">
            <x v="0"/>
            <x v="1"/>
          </reference>
        </references>
      </pivotArea>
    </format>
    <format dxfId="17977">
      <pivotArea type="all" dataOnly="0" outline="0" fieldPosition="0"/>
    </format>
    <format dxfId="17976">
      <pivotArea outline="0" collapsedLevelsAreSubtotals="1" fieldPosition="0"/>
    </format>
    <format dxfId="17975">
      <pivotArea field="23" type="button" dataOnly="0" labelOnly="1" outline="0" axis="axisRow" fieldPosition="0"/>
    </format>
    <format dxfId="17974">
      <pivotArea dataOnly="0" labelOnly="1" grandRow="1" outline="0" fieldPosition="0"/>
    </format>
    <format dxfId="17973">
      <pivotArea dataOnly="0" labelOnly="1" outline="0" fieldPosition="0">
        <references count="1">
          <reference field="4294967294" count="2">
            <x v="0"/>
            <x v="1"/>
          </reference>
        </references>
      </pivotArea>
    </format>
    <format dxfId="17972">
      <pivotArea type="all" dataOnly="0" outline="0" fieldPosition="0"/>
    </format>
    <format dxfId="17971">
      <pivotArea outline="0" collapsedLevelsAreSubtotals="1" fieldPosition="0"/>
    </format>
    <format dxfId="17970">
      <pivotArea field="23" type="button" dataOnly="0" labelOnly="1" outline="0" axis="axisRow" fieldPosition="0"/>
    </format>
    <format dxfId="17969">
      <pivotArea dataOnly="0" labelOnly="1" grandRow="1" outline="0" fieldPosition="0"/>
    </format>
    <format dxfId="17968">
      <pivotArea dataOnly="0" labelOnly="1" outline="0" fieldPosition="0">
        <references count="1">
          <reference field="4294967294" count="2">
            <x v="0"/>
            <x v="1"/>
          </reference>
        </references>
      </pivotArea>
    </format>
    <format dxfId="17967">
      <pivotArea type="all" dataOnly="0" outline="0" fieldPosition="0"/>
    </format>
    <format dxfId="17966">
      <pivotArea outline="0" collapsedLevelsAreSubtotals="1" fieldPosition="0"/>
    </format>
    <format dxfId="17965">
      <pivotArea field="23" type="button" dataOnly="0" labelOnly="1" outline="0" axis="axisRow" fieldPosition="0"/>
    </format>
    <format dxfId="17964">
      <pivotArea dataOnly="0" labelOnly="1" grandRow="1" outline="0" fieldPosition="0"/>
    </format>
    <format dxfId="17963">
      <pivotArea dataOnly="0" labelOnly="1" outline="0" fieldPosition="0">
        <references count="1">
          <reference field="4294967294" count="2">
            <x v="0"/>
            <x v="1"/>
          </reference>
        </references>
      </pivotArea>
    </format>
    <format dxfId="17962">
      <pivotArea type="all" dataOnly="0" outline="0" fieldPosition="0"/>
    </format>
    <format dxfId="17961">
      <pivotArea outline="0" collapsedLevelsAreSubtotals="1" fieldPosition="0"/>
    </format>
    <format dxfId="17960">
      <pivotArea field="23" type="button" dataOnly="0" labelOnly="1" outline="0" axis="axisRow" fieldPosition="0"/>
    </format>
    <format dxfId="17959">
      <pivotArea dataOnly="0" labelOnly="1" grandRow="1" outline="0" fieldPosition="0"/>
    </format>
    <format dxfId="17958">
      <pivotArea dataOnly="0" labelOnly="1" outline="0" fieldPosition="0">
        <references count="1">
          <reference field="4294967294" count="2">
            <x v="0"/>
            <x v="1"/>
          </reference>
        </references>
      </pivotArea>
    </format>
    <format dxfId="17957">
      <pivotArea type="all" dataOnly="0" outline="0" fieldPosition="0"/>
    </format>
    <format dxfId="17956">
      <pivotArea outline="0" collapsedLevelsAreSubtotals="1" fieldPosition="0"/>
    </format>
    <format dxfId="17955">
      <pivotArea field="23" type="button" dataOnly="0" labelOnly="1" outline="0" axis="axisRow" fieldPosition="0"/>
    </format>
    <format dxfId="17954">
      <pivotArea dataOnly="0" labelOnly="1" grandRow="1" outline="0" fieldPosition="0"/>
    </format>
    <format dxfId="17953">
      <pivotArea dataOnly="0" labelOnly="1" outline="0" fieldPosition="0">
        <references count="1">
          <reference field="4294967294" count="2">
            <x v="0"/>
            <x v="1"/>
          </reference>
        </references>
      </pivotArea>
    </format>
    <format dxfId="17952">
      <pivotArea type="all" dataOnly="0" outline="0" fieldPosition="0"/>
    </format>
    <format dxfId="17951">
      <pivotArea outline="0" collapsedLevelsAreSubtotals="1" fieldPosition="0"/>
    </format>
    <format dxfId="17950">
      <pivotArea field="23" type="button" dataOnly="0" labelOnly="1" outline="0" axis="axisRow" fieldPosition="0"/>
    </format>
    <format dxfId="17949">
      <pivotArea dataOnly="0" labelOnly="1" grandRow="1" outline="0" fieldPosition="0"/>
    </format>
    <format dxfId="17948">
      <pivotArea dataOnly="0" labelOnly="1" outline="0" fieldPosition="0">
        <references count="1">
          <reference field="4294967294" count="2">
            <x v="0"/>
            <x v="1"/>
          </reference>
        </references>
      </pivotArea>
    </format>
    <format dxfId="17947">
      <pivotArea type="all" dataOnly="0" outline="0" fieldPosition="0"/>
    </format>
    <format dxfId="17946">
      <pivotArea outline="0" collapsedLevelsAreSubtotals="1" fieldPosition="0"/>
    </format>
    <format dxfId="17945">
      <pivotArea field="23" type="button" dataOnly="0" labelOnly="1" outline="0" axis="axisRow" fieldPosition="0"/>
    </format>
    <format dxfId="17944">
      <pivotArea dataOnly="0" labelOnly="1" grandRow="1" outline="0" fieldPosition="0"/>
    </format>
    <format dxfId="17943">
      <pivotArea dataOnly="0" labelOnly="1" outline="0" fieldPosition="0">
        <references count="1">
          <reference field="4294967294" count="2">
            <x v="0"/>
            <x v="1"/>
          </reference>
        </references>
      </pivotArea>
    </format>
    <format dxfId="17942">
      <pivotArea type="all" dataOnly="0" outline="0" fieldPosition="0"/>
    </format>
    <format dxfId="17941">
      <pivotArea outline="0" collapsedLevelsAreSubtotals="1" fieldPosition="0"/>
    </format>
    <format dxfId="17940">
      <pivotArea field="23" type="button" dataOnly="0" labelOnly="1" outline="0" axis="axisRow" fieldPosition="0"/>
    </format>
    <format dxfId="17939">
      <pivotArea dataOnly="0" labelOnly="1" grandRow="1" outline="0" fieldPosition="0"/>
    </format>
    <format dxfId="17938">
      <pivotArea dataOnly="0" labelOnly="1" outline="0" fieldPosition="0">
        <references count="1">
          <reference field="4294967294" count="2">
            <x v="0"/>
            <x v="1"/>
          </reference>
        </references>
      </pivotArea>
    </format>
    <format dxfId="17937">
      <pivotArea type="all" dataOnly="0" outline="0" fieldPosition="0"/>
    </format>
    <format dxfId="17936">
      <pivotArea outline="0" collapsedLevelsAreSubtotals="1" fieldPosition="0"/>
    </format>
    <format dxfId="17935">
      <pivotArea field="23" type="button" dataOnly="0" labelOnly="1" outline="0" axis="axisRow" fieldPosition="0"/>
    </format>
    <format dxfId="17934">
      <pivotArea dataOnly="0" labelOnly="1" grandRow="1" outline="0" fieldPosition="0"/>
    </format>
    <format dxfId="17933">
      <pivotArea dataOnly="0" labelOnly="1" outline="0" fieldPosition="0">
        <references count="1">
          <reference field="4294967294" count="2">
            <x v="0"/>
            <x v="1"/>
          </reference>
        </references>
      </pivotArea>
    </format>
    <format dxfId="17932">
      <pivotArea type="all" dataOnly="0" outline="0" fieldPosition="0"/>
    </format>
    <format dxfId="17931">
      <pivotArea outline="0" collapsedLevelsAreSubtotals="1" fieldPosition="0"/>
    </format>
    <format dxfId="17930">
      <pivotArea field="23" type="button" dataOnly="0" labelOnly="1" outline="0" axis="axisRow" fieldPosition="0"/>
    </format>
    <format dxfId="17929">
      <pivotArea dataOnly="0" labelOnly="1" grandRow="1" outline="0" fieldPosition="0"/>
    </format>
    <format dxfId="17928">
      <pivotArea dataOnly="0" labelOnly="1" outline="0" fieldPosition="0">
        <references count="1">
          <reference field="4294967294" count="2">
            <x v="0"/>
            <x v="1"/>
          </reference>
        </references>
      </pivotArea>
    </format>
    <format dxfId="17927">
      <pivotArea type="all" dataOnly="0" outline="0" fieldPosition="0"/>
    </format>
    <format dxfId="17926">
      <pivotArea outline="0" collapsedLevelsAreSubtotals="1" fieldPosition="0"/>
    </format>
    <format dxfId="17925">
      <pivotArea field="23" type="button" dataOnly="0" labelOnly="1" outline="0" axis="axisRow" fieldPosition="0"/>
    </format>
    <format dxfId="17924">
      <pivotArea dataOnly="0" labelOnly="1" grandRow="1" outline="0" fieldPosition="0"/>
    </format>
    <format dxfId="17923">
      <pivotArea dataOnly="0" labelOnly="1" outline="0" fieldPosition="0">
        <references count="1">
          <reference field="4294967294" count="2">
            <x v="0"/>
            <x v="1"/>
          </reference>
        </references>
      </pivotArea>
    </format>
    <format dxfId="17922">
      <pivotArea type="all" dataOnly="0" outline="0" fieldPosition="0"/>
    </format>
    <format dxfId="17921">
      <pivotArea outline="0" collapsedLevelsAreSubtotals="1" fieldPosition="0"/>
    </format>
    <format dxfId="17920">
      <pivotArea field="23" type="button" dataOnly="0" labelOnly="1" outline="0" axis="axisRow" fieldPosition="0"/>
    </format>
    <format dxfId="17919">
      <pivotArea dataOnly="0" labelOnly="1" grandRow="1" outline="0" fieldPosition="0"/>
    </format>
    <format dxfId="17918">
      <pivotArea dataOnly="0" labelOnly="1" outline="0" fieldPosition="0">
        <references count="1">
          <reference field="4294967294" count="2">
            <x v="0"/>
            <x v="1"/>
          </reference>
        </references>
      </pivotArea>
    </format>
    <format dxfId="17917">
      <pivotArea type="all" dataOnly="0" outline="0" fieldPosition="0"/>
    </format>
    <format dxfId="17916">
      <pivotArea outline="0" collapsedLevelsAreSubtotals="1" fieldPosition="0"/>
    </format>
    <format dxfId="17915">
      <pivotArea field="23" type="button" dataOnly="0" labelOnly="1" outline="0" axis="axisRow" fieldPosition="0"/>
    </format>
    <format dxfId="17914">
      <pivotArea dataOnly="0" labelOnly="1" grandRow="1" outline="0" fieldPosition="0"/>
    </format>
    <format dxfId="17913">
      <pivotArea dataOnly="0" labelOnly="1" outline="0" fieldPosition="0">
        <references count="1">
          <reference field="4294967294" count="2">
            <x v="0"/>
            <x v="1"/>
          </reference>
        </references>
      </pivotArea>
    </format>
    <format dxfId="17912">
      <pivotArea grandRow="1" outline="0" collapsedLevelsAreSubtotals="1" fieldPosition="0"/>
    </format>
    <format dxfId="17911">
      <pivotArea dataOnly="0" labelOnly="1" grandRow="1" outline="0" fieldPosition="0"/>
    </format>
    <format dxfId="17910">
      <pivotArea type="all" dataOnly="0" outline="0" fieldPosition="0"/>
    </format>
    <format dxfId="17909">
      <pivotArea outline="0" collapsedLevelsAreSubtotals="1" fieldPosition="0"/>
    </format>
    <format dxfId="17908">
      <pivotArea field="23" type="button" dataOnly="0" labelOnly="1" outline="0" axis="axisRow" fieldPosition="0"/>
    </format>
    <format dxfId="17907">
      <pivotArea dataOnly="0" labelOnly="1" grandRow="1" outline="0" fieldPosition="0"/>
    </format>
    <format dxfId="17906">
      <pivotArea dataOnly="0" labelOnly="1" outline="0" fieldPosition="0">
        <references count="1">
          <reference field="4294967294" count="2">
            <x v="0"/>
            <x v="1"/>
          </reference>
        </references>
      </pivotArea>
    </format>
    <format dxfId="17905">
      <pivotArea grandRow="1" outline="0" collapsedLevelsAreSubtotals="1" fieldPosition="0"/>
    </format>
    <format dxfId="17904">
      <pivotArea dataOnly="0" labelOnly="1" grandRow="1" outline="0" fieldPosition="0"/>
    </format>
    <format dxfId="17903">
      <pivotArea type="all" dataOnly="0" outline="0" fieldPosition="0"/>
    </format>
    <format dxfId="17902">
      <pivotArea outline="0" collapsedLevelsAreSubtotals="1" fieldPosition="0"/>
    </format>
    <format dxfId="17901">
      <pivotArea field="23" type="button" dataOnly="0" labelOnly="1" outline="0" axis="axisRow" fieldPosition="0"/>
    </format>
    <format dxfId="17900">
      <pivotArea dataOnly="0" labelOnly="1" fieldPosition="0">
        <references count="1">
          <reference field="23" count="6">
            <x v="2"/>
            <x v="7"/>
            <x v="8"/>
            <x v="12"/>
            <x v="13"/>
            <x v="14"/>
          </reference>
        </references>
      </pivotArea>
    </format>
    <format dxfId="17899">
      <pivotArea dataOnly="0" labelOnly="1" grandRow="1" outline="0" fieldPosition="0"/>
    </format>
    <format dxfId="17898">
      <pivotArea dataOnly="0" labelOnly="1" outline="0" fieldPosition="0">
        <references count="1">
          <reference field="4294967294" count="2">
            <x v="0"/>
            <x v="1"/>
          </reference>
        </references>
      </pivotArea>
    </format>
    <format dxfId="17897">
      <pivotArea type="all" dataOnly="0" outline="0" fieldPosition="0"/>
    </format>
    <format dxfId="17896">
      <pivotArea outline="0" collapsedLevelsAreSubtotals="1" fieldPosition="0"/>
    </format>
    <format dxfId="17895">
      <pivotArea field="23" type="button" dataOnly="0" labelOnly="1" outline="0" axis="axisRow" fieldPosition="0"/>
    </format>
    <format dxfId="17894">
      <pivotArea dataOnly="0" labelOnly="1" fieldPosition="0">
        <references count="1">
          <reference field="23" count="9">
            <x v="0"/>
            <x v="2"/>
            <x v="6"/>
            <x v="7"/>
            <x v="8"/>
            <x v="9"/>
            <x v="12"/>
            <x v="13"/>
            <x v="14"/>
          </reference>
        </references>
      </pivotArea>
    </format>
    <format dxfId="17893">
      <pivotArea dataOnly="0" labelOnly="1" grandRow="1" outline="0" fieldPosition="0"/>
    </format>
    <format dxfId="1789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18575">
      <pivotArea dataOnly="0" labelOnly="1" outline="0" fieldPosition="0">
        <references count="1">
          <reference field="13" count="0"/>
        </references>
      </pivotArea>
    </format>
    <format dxfId="18574">
      <pivotArea dataOnly="0" labelOnly="1" grandCol="1" outline="0" fieldPosition="0"/>
    </format>
    <format dxfId="18573">
      <pivotArea dataOnly="0" labelOnly="1" outline="0" fieldPosition="0">
        <references count="1">
          <reference field="13" count="0"/>
        </references>
      </pivotArea>
    </format>
    <format dxfId="18572">
      <pivotArea dataOnly="0" labelOnly="1" grandCol="1" outline="0" fieldPosition="0"/>
    </format>
    <format dxfId="18571">
      <pivotArea dataOnly="0" labelOnly="1" outline="0" fieldPosition="0">
        <references count="1">
          <reference field="13" count="0"/>
        </references>
      </pivotArea>
    </format>
    <format dxfId="18570">
      <pivotArea dataOnly="0" labelOnly="1" grandCol="1" outline="0" fieldPosition="0"/>
    </format>
    <format dxfId="18569">
      <pivotArea outline="0" collapsedLevelsAreSubtotals="1" fieldPosition="0"/>
    </format>
    <format dxfId="18568">
      <pivotArea dataOnly="0" labelOnly="1" grandRow="1" outline="0" fieldPosition="0"/>
    </format>
    <format dxfId="18567">
      <pivotArea outline="0" collapsedLevelsAreSubtotals="1" fieldPosition="0"/>
    </format>
    <format dxfId="18566">
      <pivotArea dataOnly="0" labelOnly="1" grandRow="1" outline="0" fieldPosition="0"/>
    </format>
    <format dxfId="18565">
      <pivotArea type="all" dataOnly="0" outline="0" fieldPosition="0"/>
    </format>
    <format dxfId="18564">
      <pivotArea dataOnly="0" labelOnly="1" outline="0" fieldPosition="0">
        <references count="1">
          <reference field="12" count="0"/>
        </references>
      </pivotArea>
    </format>
    <format dxfId="18563">
      <pivotArea dataOnly="0" labelOnly="1" outline="0" fieldPosition="0">
        <references count="1">
          <reference field="12" count="0"/>
        </references>
      </pivotArea>
    </format>
    <format dxfId="18562">
      <pivotArea type="all" dataOnly="0" outline="0" fieldPosition="0"/>
    </format>
    <format dxfId="18561">
      <pivotArea grandCol="1" outline="0" collapsedLevelsAreSubtotals="1" fieldPosition="0"/>
    </format>
    <format dxfId="18560">
      <pivotArea grandRow="1" grandCol="1" outline="0" collapsedLevelsAreSubtotals="1" fieldPosition="0"/>
    </format>
    <format dxfId="18559">
      <pivotArea dataOnly="0" labelOnly="1" grandRow="1" outline="0" fieldPosition="0"/>
    </format>
    <format dxfId="18558">
      <pivotArea dataOnly="0" labelOnly="1" grandRow="1" outline="0" fieldPosition="0"/>
    </format>
    <format dxfId="18557">
      <pivotArea field="13" grandRow="1" outline="0" collapsedLevelsAreSubtotals="1" axis="axisCol" fieldPosition="0">
        <references count="1">
          <reference field="13" count="1" selected="0">
            <x v="1"/>
          </reference>
        </references>
      </pivotArea>
    </format>
    <format dxfId="18556">
      <pivotArea dataOnly="0" labelOnly="1" grandRow="1" outline="0" fieldPosition="0"/>
    </format>
    <format dxfId="18555">
      <pivotArea dataOnly="0" labelOnly="1" grandRow="1" outline="0" fieldPosition="0"/>
    </format>
    <format dxfId="18554">
      <pivotArea dataOnly="0" labelOnly="1" grandRow="1" outline="0" fieldPosition="0"/>
    </format>
    <format dxfId="18553">
      <pivotArea dataOnly="0" labelOnly="1" grandRow="1" outline="0" fieldPosition="0"/>
    </format>
    <format dxfId="18552">
      <pivotArea dataOnly="0" labelOnly="1" grandRow="1" outline="0" fieldPosition="0"/>
    </format>
    <format dxfId="18551">
      <pivotArea dataOnly="0" labelOnly="1" grandRow="1" outline="0" fieldPosition="0"/>
    </format>
    <format dxfId="18550">
      <pivotArea outline="0" collapsedLevelsAreSubtotals="1" fieldPosition="0"/>
    </format>
    <format dxfId="18549">
      <pivotArea grandRow="1" outline="0" collapsedLevelsAreSubtotals="1" fieldPosition="0"/>
    </format>
    <format dxfId="18548">
      <pivotArea outline="0" collapsedLevelsAreSubtotals="1" fieldPosition="0"/>
    </format>
    <format dxfId="18547">
      <pivotArea outline="0" collapsedLevelsAreSubtotals="1" fieldPosition="0"/>
    </format>
    <format dxfId="18546">
      <pivotArea grandRow="1" grandCol="1" outline="0" collapsedLevelsAreSubtotals="1" fieldPosition="0"/>
    </format>
    <format dxfId="18545">
      <pivotArea dataOnly="0" labelOnly="1" outline="0" fieldPosition="0">
        <references count="1">
          <reference field="13" count="0"/>
        </references>
      </pivotArea>
    </format>
    <format dxfId="18544">
      <pivotArea dataOnly="0" labelOnly="1" grandCol="1" outline="0" fieldPosition="0"/>
    </format>
    <format dxfId="18543">
      <pivotArea dataOnly="0" labelOnly="1" outline="0" fieldPosition="0">
        <references count="1">
          <reference field="13" count="0"/>
        </references>
      </pivotArea>
    </format>
    <format dxfId="18542">
      <pivotArea dataOnly="0" labelOnly="1" grandCol="1" outline="0" fieldPosition="0"/>
    </format>
    <format dxfId="18541">
      <pivotArea dataOnly="0" labelOnly="1" outline="0" fieldPosition="0">
        <references count="1">
          <reference field="13" count="0"/>
        </references>
      </pivotArea>
    </format>
    <format dxfId="18540">
      <pivotArea dataOnly="0" labelOnly="1" grandCol="1" outline="0" fieldPosition="0"/>
    </format>
    <format dxfId="18539">
      <pivotArea outline="0" collapsedLevelsAreSubtotals="1" fieldPosition="0"/>
    </format>
    <format dxfId="18538">
      <pivotArea dataOnly="0" labelOnly="1" grandRow="1" outline="0" fieldPosition="0"/>
    </format>
    <format dxfId="18537">
      <pivotArea dataOnly="0" labelOnly="1" outline="0" fieldPosition="0">
        <references count="1">
          <reference field="13" count="0"/>
        </references>
      </pivotArea>
    </format>
    <format dxfId="18536">
      <pivotArea dataOnly="0" labelOnly="1" grandCol="1" outline="0" fieldPosition="0"/>
    </format>
    <format dxfId="18535">
      <pivotArea dataOnly="0" labelOnly="1" grandRow="1" outline="0" fieldPosition="0"/>
    </format>
    <format dxfId="18534">
      <pivotArea grandRow="1" outline="0" collapsedLevelsAreSubtotals="1" fieldPosition="0"/>
    </format>
    <format dxfId="18533">
      <pivotArea dataOnly="0" labelOnly="1" grandRow="1" outline="0" fieldPosition="0"/>
    </format>
    <format dxfId="18532">
      <pivotArea type="all" dataOnly="0" outline="0" fieldPosition="0"/>
    </format>
    <format dxfId="18531">
      <pivotArea outline="0" collapsedLevelsAreSubtotals="1" fieldPosition="0"/>
    </format>
    <format dxfId="18530">
      <pivotArea dataOnly="0" labelOnly="1" grandRow="1" outline="0" fieldPosition="0"/>
    </format>
    <format dxfId="18529">
      <pivotArea dataOnly="0" labelOnly="1" outline="0" fieldPosition="0">
        <references count="1">
          <reference field="13" count="0"/>
        </references>
      </pivotArea>
    </format>
    <format dxfId="18528">
      <pivotArea dataOnly="0" labelOnly="1" grandCol="1" outline="0" fieldPosition="0"/>
    </format>
    <format dxfId="18527">
      <pivotArea outline="0" collapsedLevelsAreSubtotals="1" fieldPosition="0"/>
    </format>
    <format dxfId="18526">
      <pivotArea dataOnly="0" labelOnly="1" grandRow="1" outline="0" fieldPosition="0"/>
    </format>
    <format dxfId="18525">
      <pivotArea dataOnly="0" labelOnly="1" outline="0" fieldPosition="0">
        <references count="1">
          <reference field="13" count="0"/>
        </references>
      </pivotArea>
    </format>
    <format dxfId="18524">
      <pivotArea dataOnly="0" labelOnly="1" grandCol="1" outline="0" fieldPosition="0"/>
    </format>
    <format dxfId="18523">
      <pivotArea outline="0" collapsedLevelsAreSubtotals="1" fieldPosition="0"/>
    </format>
    <format dxfId="18522">
      <pivotArea dataOnly="0" labelOnly="1" grandRow="1" outline="0" fieldPosition="0"/>
    </format>
    <format dxfId="18521">
      <pivotArea dataOnly="0" labelOnly="1" outline="0" fieldPosition="0">
        <references count="1">
          <reference field="13" count="0"/>
        </references>
      </pivotArea>
    </format>
    <format dxfId="18520">
      <pivotArea dataOnly="0" labelOnly="1" grandCol="1" outline="0" fieldPosition="0"/>
    </format>
    <format dxfId="18519">
      <pivotArea outline="0" collapsedLevelsAreSubtotals="1" fieldPosition="0"/>
    </format>
    <format dxfId="18518">
      <pivotArea dataOnly="0" labelOnly="1" grandRow="1" outline="0" fieldPosition="0"/>
    </format>
    <format dxfId="18517">
      <pivotArea dataOnly="0" labelOnly="1" outline="0" fieldPosition="0">
        <references count="1">
          <reference field="13" count="0"/>
        </references>
      </pivotArea>
    </format>
    <format dxfId="18516">
      <pivotArea dataOnly="0" labelOnly="1" grandCol="1" outline="0" fieldPosition="0"/>
    </format>
    <format dxfId="18515">
      <pivotArea dataOnly="0" labelOnly="1" outline="0" fieldPosition="0">
        <references count="1">
          <reference field="13" count="0"/>
        </references>
      </pivotArea>
    </format>
    <format dxfId="18514">
      <pivotArea dataOnly="0" labelOnly="1" grandCol="1" outline="0" fieldPosition="0"/>
    </format>
    <format dxfId="18513">
      <pivotArea dataOnly="0" labelOnly="1" outline="0" fieldPosition="0">
        <references count="1">
          <reference field="13" count="0"/>
        </references>
      </pivotArea>
    </format>
    <format dxfId="18512">
      <pivotArea dataOnly="0" labelOnly="1" grandCol="1" outline="0" fieldPosition="0"/>
    </format>
    <format dxfId="18511">
      <pivotArea dataOnly="0" labelOnly="1" outline="0" fieldPosition="0">
        <references count="1">
          <reference field="13" count="0"/>
        </references>
      </pivotArea>
    </format>
    <format dxfId="18510">
      <pivotArea dataOnly="0" labelOnly="1" grandCol="1" outline="0" fieldPosition="0"/>
    </format>
    <format dxfId="18509">
      <pivotArea dataOnly="0" labelOnly="1" outline="0" fieldPosition="0">
        <references count="1">
          <reference field="13" count="0"/>
        </references>
      </pivotArea>
    </format>
    <format dxfId="18508">
      <pivotArea dataOnly="0" labelOnly="1" grandCol="1" outline="0" fieldPosition="0"/>
    </format>
    <format dxfId="18507">
      <pivotArea grandRow="1" outline="0" collapsedLevelsAreSubtotals="1" fieldPosition="0"/>
    </format>
    <format dxfId="18506">
      <pivotArea dataOnly="0" labelOnly="1" grandRow="1" outline="0" fieldPosition="0"/>
    </format>
    <format dxfId="18505">
      <pivotArea dataOnly="0" labelOnly="1" outline="0" fieldPosition="0">
        <references count="1">
          <reference field="13" count="0"/>
        </references>
      </pivotArea>
    </format>
    <format dxfId="18504">
      <pivotArea dataOnly="0" labelOnly="1" grandCol="1" outline="0" fieldPosition="0"/>
    </format>
    <format dxfId="18503">
      <pivotArea dataOnly="0" labelOnly="1" outline="0" fieldPosition="0">
        <references count="1">
          <reference field="13" count="0"/>
        </references>
      </pivotArea>
    </format>
    <format dxfId="18502">
      <pivotArea dataOnly="0" labelOnly="1" grandCol="1" outline="0" fieldPosition="0"/>
    </format>
    <format dxfId="18501">
      <pivotArea grandRow="1" outline="0" collapsedLevelsAreSubtotals="1" fieldPosition="0"/>
    </format>
    <format dxfId="18500">
      <pivotArea dataOnly="0" labelOnly="1" grandRow="1" outline="0" fieldPosition="0"/>
    </format>
    <format dxfId="18499">
      <pivotArea grandRow="1" outline="0" collapsedLevelsAreSubtotals="1" fieldPosition="0"/>
    </format>
    <format dxfId="18498">
      <pivotArea dataOnly="0" labelOnly="1" grandRow="1" outline="0" fieldPosition="0"/>
    </format>
    <format dxfId="18497">
      <pivotArea dataOnly="0" labelOnly="1" outline="0" fieldPosition="0">
        <references count="1">
          <reference field="13" count="0"/>
        </references>
      </pivotArea>
    </format>
    <format dxfId="18496">
      <pivotArea dataOnly="0" labelOnly="1" grandCol="1" outline="0" fieldPosition="0"/>
    </format>
    <format dxfId="18495">
      <pivotArea dataOnly="0" labelOnly="1" outline="0" fieldPosition="0">
        <references count="1">
          <reference field="13" count="0"/>
        </references>
      </pivotArea>
    </format>
    <format dxfId="18494">
      <pivotArea dataOnly="0" labelOnly="1" grandCol="1" outline="0" fieldPosition="0"/>
    </format>
    <format dxfId="18493">
      <pivotArea dataOnly="0" labelOnly="1" outline="0" fieldPosition="0">
        <references count="1">
          <reference field="13" count="0"/>
        </references>
      </pivotArea>
    </format>
    <format dxfId="18492">
      <pivotArea dataOnly="0" labelOnly="1" grandCol="1" outline="0" fieldPosition="0"/>
    </format>
    <format dxfId="18491">
      <pivotArea grandRow="1" outline="0" collapsedLevelsAreSubtotals="1" fieldPosition="0"/>
    </format>
    <format dxfId="18490">
      <pivotArea dataOnly="0" labelOnly="1" grandRow="1" outline="0" fieldPosition="0"/>
    </format>
    <format dxfId="18489">
      <pivotArea dataOnly="0" labelOnly="1" outline="0" fieldPosition="0">
        <references count="1">
          <reference field="13" count="0"/>
        </references>
      </pivotArea>
    </format>
    <format dxfId="18488">
      <pivotArea dataOnly="0" labelOnly="1" grandCol="1" outline="0" fieldPosition="0"/>
    </format>
    <format dxfId="18487">
      <pivotArea grandRow="1" outline="0" collapsedLevelsAreSubtotals="1" fieldPosition="0"/>
    </format>
    <format dxfId="18486">
      <pivotArea dataOnly="0" labelOnly="1" grandRow="1" outline="0" fieldPosition="0"/>
    </format>
    <format dxfId="18485">
      <pivotArea type="origin" dataOnly="0" labelOnly="1" outline="0" fieldPosition="0"/>
    </format>
    <format dxfId="18484">
      <pivotArea dataOnly="0" labelOnly="1" grandRow="1" outline="0" fieldPosition="0"/>
    </format>
    <format dxfId="18483">
      <pivotArea type="origin" dataOnly="0" labelOnly="1" outline="0" fieldPosition="0"/>
    </format>
    <format dxfId="18482">
      <pivotArea dataOnly="0" labelOnly="1" grandRow="1" outline="0" fieldPosition="0"/>
    </format>
    <format dxfId="18481">
      <pivotArea type="origin" dataOnly="0" labelOnly="1" outline="0" fieldPosition="0"/>
    </format>
    <format dxfId="18480">
      <pivotArea dataOnly="0" labelOnly="1" grandRow="1" outline="0" fieldPosition="0"/>
    </format>
    <format dxfId="18479">
      <pivotArea type="origin" dataOnly="0" labelOnly="1" outline="0" fieldPosition="0"/>
    </format>
    <format dxfId="18478">
      <pivotArea dataOnly="0" labelOnly="1" grandRow="1" outline="0" fieldPosition="0"/>
    </format>
    <format dxfId="18477">
      <pivotArea type="all" dataOnly="0" outline="0" fieldPosition="0"/>
    </format>
    <format dxfId="18476">
      <pivotArea outline="0" collapsedLevelsAreSubtotals="1" fieldPosition="0"/>
    </format>
    <format dxfId="18475">
      <pivotArea field="13" type="button" dataOnly="0" labelOnly="1" outline="0" axis="axisCol" fieldPosition="0"/>
    </format>
    <format dxfId="18474">
      <pivotArea type="topRight" dataOnly="0" labelOnly="1" outline="0" fieldPosition="0"/>
    </format>
    <format dxfId="18473">
      <pivotArea dataOnly="0" labelOnly="1" grandRow="1" outline="0" fieldPosition="0"/>
    </format>
    <format dxfId="18472">
      <pivotArea dataOnly="0" labelOnly="1" outline="0" fieldPosition="0">
        <references count="1">
          <reference field="13" count="0"/>
        </references>
      </pivotArea>
    </format>
    <format dxfId="18471">
      <pivotArea dataOnly="0" labelOnly="1" grandCol="1" outline="0" fieldPosition="0"/>
    </format>
    <format dxfId="18470">
      <pivotArea type="all" dataOnly="0" outline="0" fieldPosition="0"/>
    </format>
    <format dxfId="18469">
      <pivotArea outline="0" collapsedLevelsAreSubtotals="1" fieldPosition="0"/>
    </format>
    <format dxfId="18468">
      <pivotArea field="13" type="button" dataOnly="0" labelOnly="1" outline="0" axis="axisCol" fieldPosition="0"/>
    </format>
    <format dxfId="18467">
      <pivotArea type="topRight" dataOnly="0" labelOnly="1" outline="0" fieldPosition="0"/>
    </format>
    <format dxfId="18466">
      <pivotArea dataOnly="0" labelOnly="1" grandRow="1" outline="0" fieldPosition="0"/>
    </format>
    <format dxfId="18465">
      <pivotArea dataOnly="0" labelOnly="1" outline="0" fieldPosition="0">
        <references count="1">
          <reference field="13" count="0"/>
        </references>
      </pivotArea>
    </format>
    <format dxfId="18464">
      <pivotArea dataOnly="0" labelOnly="1" grandCol="1" outline="0" fieldPosition="0"/>
    </format>
    <format dxfId="18463">
      <pivotArea outline="0" collapsedLevelsAreSubtotals="1" fieldPosition="0"/>
    </format>
    <format dxfId="18462">
      <pivotArea dataOnly="0" labelOnly="1" grandRow="1" outline="0" fieldPosition="0"/>
    </format>
    <format dxfId="18461">
      <pivotArea dataOnly="0" labelOnly="1" outline="0" fieldPosition="0">
        <references count="1">
          <reference field="13" count="0"/>
        </references>
      </pivotArea>
    </format>
    <format dxfId="18460">
      <pivotArea dataOnly="0" labelOnly="1" grandCol="1" outline="0" fieldPosition="0"/>
    </format>
    <format dxfId="18459">
      <pivotArea outline="0" collapsedLevelsAreSubtotals="1" fieldPosition="0"/>
    </format>
    <format dxfId="18458">
      <pivotArea dataOnly="0" labelOnly="1" grandRow="1" outline="0" fieldPosition="0"/>
    </format>
    <format dxfId="18457">
      <pivotArea dataOnly="0" labelOnly="1" outline="0" fieldPosition="0">
        <references count="1">
          <reference field="13" count="0"/>
        </references>
      </pivotArea>
    </format>
    <format dxfId="18456">
      <pivotArea dataOnly="0" labelOnly="1" grandCol="1" outline="0" fieldPosition="0"/>
    </format>
    <format dxfId="18455">
      <pivotArea grandRow="1" outline="0" collapsedLevelsAreSubtotals="1" fieldPosition="0"/>
    </format>
    <format dxfId="18454">
      <pivotArea dataOnly="0" labelOnly="1" grandRow="1" outline="0" fieldPosition="0"/>
    </format>
    <format dxfId="18453">
      <pivotArea outline="0" collapsedLevelsAreSubtotals="1" fieldPosition="0"/>
    </format>
    <format dxfId="18452">
      <pivotArea dataOnly="0" labelOnly="1" grandRow="1" outline="0" fieldPosition="0"/>
    </format>
    <format dxfId="18451">
      <pivotArea grandRow="1" outline="0" collapsedLevelsAreSubtotals="1" fieldPosition="0"/>
    </format>
    <format dxfId="18450">
      <pivotArea dataOnly="0" labelOnly="1" grandRow="1" outline="0" fieldPosition="0"/>
    </format>
    <format dxfId="18449">
      <pivotArea dataOnly="0" labelOnly="1" grandRow="1" outline="0" fieldPosition="0"/>
    </format>
    <format dxfId="18448">
      <pivotArea dataOnly="0" labelOnly="1" grandRow="1" outline="0" fieldPosition="0"/>
    </format>
    <format dxfId="18447">
      <pivotArea grandRow="1" outline="0" collapsedLevelsAreSubtotals="1" fieldPosition="0"/>
    </format>
    <format dxfId="18446">
      <pivotArea dataOnly="0" labelOnly="1" grandRow="1" outline="0" fieldPosition="0"/>
    </format>
    <format dxfId="18445">
      <pivotArea outline="0" collapsedLevelsAreSubtotals="1" fieldPosition="0"/>
    </format>
    <format dxfId="18444">
      <pivotArea dataOnly="0" labelOnly="1" grandRow="1" outline="0" fieldPosition="0"/>
    </format>
    <format dxfId="18443">
      <pivotArea type="all" dataOnly="0" outline="0" fieldPosition="0"/>
    </format>
    <format dxfId="18442">
      <pivotArea outline="0" collapsedLevelsAreSubtotals="1" fieldPosition="0"/>
    </format>
    <format dxfId="18441">
      <pivotArea field="13" type="button" dataOnly="0" labelOnly="1" outline="0" axis="axisCol" fieldPosition="0"/>
    </format>
    <format dxfId="18440">
      <pivotArea type="topRight" dataOnly="0" labelOnly="1" outline="0" fieldPosition="0"/>
    </format>
    <format dxfId="18439">
      <pivotArea dataOnly="0" labelOnly="1" grandRow="1" outline="0" fieldPosition="0"/>
    </format>
    <format dxfId="18438">
      <pivotArea dataOnly="0" labelOnly="1" outline="0" fieldPosition="0">
        <references count="1">
          <reference field="13" count="0"/>
        </references>
      </pivotArea>
    </format>
    <format dxfId="18437">
      <pivotArea dataOnly="0" labelOnly="1" grandCol="1" outline="0" fieldPosition="0"/>
    </format>
    <format dxfId="18436">
      <pivotArea type="all" dataOnly="0" outline="0" fieldPosition="0"/>
    </format>
    <format dxfId="18435">
      <pivotArea outline="0" collapsedLevelsAreSubtotals="1" fieldPosition="0"/>
    </format>
    <format dxfId="18434">
      <pivotArea field="13" type="button" dataOnly="0" labelOnly="1" outline="0" axis="axisCol" fieldPosition="0"/>
    </format>
    <format dxfId="18433">
      <pivotArea type="topRight" dataOnly="0" labelOnly="1" outline="0" fieldPosition="0"/>
    </format>
    <format dxfId="18432">
      <pivotArea dataOnly="0" labelOnly="1" grandRow="1" outline="0" fieldPosition="0"/>
    </format>
    <format dxfId="18431">
      <pivotArea dataOnly="0" labelOnly="1" outline="0" fieldPosition="0">
        <references count="1">
          <reference field="13" count="0"/>
        </references>
      </pivotArea>
    </format>
    <format dxfId="18430">
      <pivotArea dataOnly="0" labelOnly="1" grandCol="1" outline="0" fieldPosition="0"/>
    </format>
    <format dxfId="18429">
      <pivotArea outline="0" collapsedLevelsAreSubtotals="1" fieldPosition="0"/>
    </format>
    <format dxfId="18428">
      <pivotArea dataOnly="0" labelOnly="1" grandRow="1" outline="0" fieldPosition="0"/>
    </format>
    <format dxfId="18427">
      <pivotArea outline="0" collapsedLevelsAreSubtotals="1" fieldPosition="0"/>
    </format>
    <format dxfId="18426">
      <pivotArea outline="0" collapsedLevelsAreSubtotals="1" fieldPosition="0"/>
    </format>
    <format dxfId="18425">
      <pivotArea outline="0" collapsedLevelsAreSubtotals="1" fieldPosition="0"/>
    </format>
    <format dxfId="18424">
      <pivotArea outline="0" fieldPosition="0">
        <references count="1">
          <reference field="13" count="1" selected="0">
            <x v="1"/>
          </reference>
        </references>
      </pivotArea>
    </format>
    <format dxfId="18423">
      <pivotArea outline="0" fieldPosition="0">
        <references count="1">
          <reference field="13" count="1" selected="0">
            <x v="2"/>
          </reference>
        </references>
      </pivotArea>
    </format>
    <format dxfId="18422">
      <pivotArea grandCol="1" outline="0" collapsedLevelsAreSubtotals="1" fieldPosition="0"/>
    </format>
    <format dxfId="18421">
      <pivotArea field="13" grandRow="1" outline="0" axis="axisCol" fieldPosition="0">
        <references count="1">
          <reference field="13" count="1" selected="0">
            <x v="0"/>
          </reference>
        </references>
      </pivotArea>
    </format>
    <format dxfId="18420">
      <pivotArea field="13" type="button" dataOnly="0" labelOnly="1" outline="0" axis="axisCol" fieldPosition="0"/>
    </format>
    <format dxfId="18419">
      <pivotArea field="13" type="button" dataOnly="0" labelOnly="1" outline="0" axis="axisCol" fieldPosition="0"/>
    </format>
    <format dxfId="18418">
      <pivotArea dataOnly="0" labelOnly="1" outline="0" fieldPosition="0">
        <references count="1">
          <reference field="51" count="0"/>
        </references>
      </pivotArea>
    </format>
    <format dxfId="18417">
      <pivotArea dataOnly="0" labelOnly="1" outline="0" fieldPosition="0">
        <references count="1">
          <reference field="13" count="0"/>
        </references>
      </pivotArea>
    </format>
    <format dxfId="18416">
      <pivotArea dataOnly="0" labelOnly="1" grandCol="1" outline="0" fieldPosition="0"/>
    </format>
    <format dxfId="18415">
      <pivotArea outline="0" collapsedLevelsAreSubtotals="1" fieldPosition="0"/>
    </format>
    <format dxfId="18414">
      <pivotArea field="13" type="button" dataOnly="0" labelOnly="1" outline="0" axis="axisCol" fieldPosition="0"/>
    </format>
    <format dxfId="18413">
      <pivotArea type="topRight" dataOnly="0" labelOnly="1" outline="0" fieldPosition="0"/>
    </format>
    <format dxfId="18412">
      <pivotArea dataOnly="0" labelOnly="1" outline="0" fieldPosition="0">
        <references count="1">
          <reference field="13" count="0"/>
        </references>
      </pivotArea>
    </format>
    <format dxfId="18411">
      <pivotArea dataOnly="0" labelOnly="1" grandCol="1" outline="0" fieldPosition="0"/>
    </format>
    <format dxfId="18410">
      <pivotArea outline="0" collapsedLevelsAreSubtotals="1" fieldPosition="0"/>
    </format>
    <format dxfId="18409">
      <pivotArea dataOnly="0" labelOnly="1" grandRow="1" outline="0" fieldPosition="0"/>
    </format>
    <format dxfId="18408">
      <pivotArea dataOnly="0" labelOnly="1" outline="0" fieldPosition="0">
        <references count="1">
          <reference field="13" count="0"/>
        </references>
      </pivotArea>
    </format>
    <format dxfId="18407">
      <pivotArea dataOnly="0" labelOnly="1" grandCol="1" outline="0" fieldPosition="0"/>
    </format>
    <format dxfId="18406">
      <pivotArea outline="0" collapsedLevelsAreSubtotals="1" fieldPosition="0"/>
    </format>
    <format dxfId="18405">
      <pivotArea dataOnly="0" labelOnly="1" grandRow="1" outline="0" fieldPosition="0"/>
    </format>
    <format dxfId="18404">
      <pivotArea dataOnly="0" labelOnly="1" outline="0" fieldPosition="0">
        <references count="1">
          <reference field="13" count="0"/>
        </references>
      </pivotArea>
    </format>
    <format dxfId="18403">
      <pivotArea dataOnly="0" labelOnly="1" grandCol="1" outline="0" fieldPosition="0"/>
    </format>
    <format dxfId="18402">
      <pivotArea dataOnly="0" labelOnly="1" outline="0" fieldPosition="0">
        <references count="1">
          <reference field="13" count="0"/>
        </references>
      </pivotArea>
    </format>
    <format dxfId="18401">
      <pivotArea dataOnly="0" labelOnly="1" grandCol="1" outline="0" fieldPosition="0"/>
    </format>
    <format dxfId="18400">
      <pivotArea grandRow="1" outline="0" collapsedLevelsAreSubtotals="1" fieldPosition="0"/>
    </format>
    <format dxfId="18399">
      <pivotArea dataOnly="0" labelOnly="1" grandRow="1" outline="0" fieldPosition="0"/>
    </format>
    <format dxfId="18398">
      <pivotArea outline="0" collapsedLevelsAreSubtotals="1" fieldPosition="0"/>
    </format>
    <format dxfId="18397">
      <pivotArea dataOnly="0" labelOnly="1" grandRow="1" outline="0" fieldPosition="0"/>
    </format>
    <format dxfId="18396">
      <pivotArea dataOnly="0" labelOnly="1" outline="0" fieldPosition="0">
        <references count="1">
          <reference field="13" count="0"/>
        </references>
      </pivotArea>
    </format>
    <format dxfId="18395">
      <pivotArea dataOnly="0" labelOnly="1" grandCol="1" outline="0" fieldPosition="0"/>
    </format>
    <format dxfId="18394">
      <pivotArea outline="0" collapsedLevelsAreSubtotals="1" fieldPosition="0"/>
    </format>
    <format dxfId="18393">
      <pivotArea dataOnly="0" labelOnly="1" grandRow="1" outline="0" fieldPosition="0"/>
    </format>
    <format dxfId="18392">
      <pivotArea dataOnly="0" labelOnly="1" outline="0" fieldPosition="0">
        <references count="1">
          <reference field="13" count="0"/>
        </references>
      </pivotArea>
    </format>
    <format dxfId="18391">
      <pivotArea dataOnly="0" labelOnly="1" grandCol="1" outline="0" fieldPosition="0"/>
    </format>
    <format dxfId="18390">
      <pivotArea outline="0" collapsedLevelsAreSubtotals="1" fieldPosition="0"/>
    </format>
    <format dxfId="18389">
      <pivotArea dataOnly="0" labelOnly="1" grandRow="1" outline="0" fieldPosition="0"/>
    </format>
    <format dxfId="18388">
      <pivotArea dataOnly="0" labelOnly="1" outline="0" fieldPosition="0">
        <references count="1">
          <reference field="13" count="0"/>
        </references>
      </pivotArea>
    </format>
    <format dxfId="18387">
      <pivotArea dataOnly="0" labelOnly="1" grandCol="1" outline="0" fieldPosition="0"/>
    </format>
    <format dxfId="18386">
      <pivotArea outline="0" collapsedLevelsAreSubtotals="1" fieldPosition="0"/>
    </format>
    <format dxfId="18385">
      <pivotArea dataOnly="0" labelOnly="1" grandRow="1" outline="0" fieldPosition="0"/>
    </format>
    <format dxfId="18384">
      <pivotArea dataOnly="0" labelOnly="1" outline="0" fieldPosition="0">
        <references count="1">
          <reference field="13" count="0"/>
        </references>
      </pivotArea>
    </format>
    <format dxfId="18383">
      <pivotArea dataOnly="0" labelOnly="1" grandCol="1" outline="0" fieldPosition="0"/>
    </format>
    <format dxfId="18382">
      <pivotArea outline="0" collapsedLevelsAreSubtotals="1" fieldPosition="0"/>
    </format>
    <format dxfId="18381">
      <pivotArea dataOnly="0" labelOnly="1" grandRow="1" outline="0" fieldPosition="0"/>
    </format>
    <format dxfId="18380">
      <pivotArea dataOnly="0" labelOnly="1" outline="0" fieldPosition="0">
        <references count="1">
          <reference field="13" count="0"/>
        </references>
      </pivotArea>
    </format>
    <format dxfId="18379">
      <pivotArea dataOnly="0" labelOnly="1" grandCol="1" outline="0" fieldPosition="0"/>
    </format>
    <format dxfId="18378">
      <pivotArea outline="0" collapsedLevelsAreSubtotals="1" fieldPosition="0"/>
    </format>
    <format dxfId="18377">
      <pivotArea dataOnly="0" labelOnly="1" grandRow="1" outline="0" fieldPosition="0"/>
    </format>
    <format dxfId="18376">
      <pivotArea dataOnly="0" labelOnly="1" outline="0" fieldPosition="0">
        <references count="1">
          <reference field="13" count="0"/>
        </references>
      </pivotArea>
    </format>
    <format dxfId="18375">
      <pivotArea dataOnly="0" labelOnly="1" grandCol="1" outline="0" fieldPosition="0"/>
    </format>
    <format dxfId="18374">
      <pivotArea dataOnly="0" labelOnly="1" outline="0" fieldPosition="0">
        <references count="1">
          <reference field="13" count="0"/>
        </references>
      </pivotArea>
    </format>
    <format dxfId="18373">
      <pivotArea dataOnly="0" labelOnly="1" grandCol="1" outline="0" fieldPosition="0"/>
    </format>
    <format dxfId="18372">
      <pivotArea grandRow="1" outline="0" collapsedLevelsAreSubtotals="1" fieldPosition="0"/>
    </format>
    <format dxfId="18371">
      <pivotArea dataOnly="0" labelOnly="1" grandRow="1" outline="0" fieldPosition="0"/>
    </format>
    <format dxfId="18370">
      <pivotArea outline="0" collapsedLevelsAreSubtotals="1" fieldPosition="0"/>
    </format>
    <format dxfId="18369">
      <pivotArea dataOnly="0" labelOnly="1" grandRow="1" outline="0" fieldPosition="0"/>
    </format>
    <format dxfId="18368">
      <pivotArea dataOnly="0" labelOnly="1" outline="0" fieldPosition="0">
        <references count="1">
          <reference field="13" count="0"/>
        </references>
      </pivotArea>
    </format>
    <format dxfId="18367">
      <pivotArea dataOnly="0" labelOnly="1" grandCol="1" outline="0" fieldPosition="0"/>
    </format>
    <format dxfId="18366">
      <pivotArea outline="0" collapsedLevelsAreSubtotals="1" fieldPosition="0"/>
    </format>
    <format dxfId="18365">
      <pivotArea dataOnly="0" labelOnly="1" grandRow="1" outline="0" fieldPosition="0"/>
    </format>
    <format dxfId="18364">
      <pivotArea dataOnly="0" labelOnly="1" outline="0" fieldPosition="0">
        <references count="1">
          <reference field="13" count="0"/>
        </references>
      </pivotArea>
    </format>
    <format dxfId="18363">
      <pivotArea dataOnly="0" labelOnly="1" grandCol="1" outline="0" fieldPosition="0"/>
    </format>
    <format dxfId="18362">
      <pivotArea dataOnly="0" labelOnly="1" outline="0" fieldPosition="0">
        <references count="1">
          <reference field="13" count="0"/>
        </references>
      </pivotArea>
    </format>
    <format dxfId="18361">
      <pivotArea dataOnly="0" labelOnly="1" grandCol="1" outline="0" fieldPosition="0"/>
    </format>
    <format dxfId="18360">
      <pivotArea grandRow="1" outline="0" collapsedLevelsAreSubtotals="1" fieldPosition="0"/>
    </format>
    <format dxfId="18359">
      <pivotArea dataOnly="0" labelOnly="1" grandRow="1" outline="0" fieldPosition="0"/>
    </format>
    <format dxfId="18358">
      <pivotArea outline="0" collapsedLevelsAreSubtotals="1" fieldPosition="0"/>
    </format>
    <format dxfId="18357">
      <pivotArea dataOnly="0" labelOnly="1" grandRow="1" outline="0" fieldPosition="0"/>
    </format>
    <format dxfId="18356">
      <pivotArea dataOnly="0" labelOnly="1" outline="0" fieldPosition="0">
        <references count="1">
          <reference field="13" count="0"/>
        </references>
      </pivotArea>
    </format>
    <format dxfId="18355">
      <pivotArea dataOnly="0" labelOnly="1" grandCol="1" outline="0" fieldPosition="0"/>
    </format>
    <format dxfId="18354">
      <pivotArea outline="0" collapsedLevelsAreSubtotals="1" fieldPosition="0"/>
    </format>
    <format dxfId="18353">
      <pivotArea dataOnly="0" labelOnly="1" grandRow="1" outline="0" fieldPosition="0"/>
    </format>
    <format dxfId="18352">
      <pivotArea dataOnly="0" labelOnly="1" outline="0" fieldPosition="0">
        <references count="1">
          <reference field="13" count="0"/>
        </references>
      </pivotArea>
    </format>
    <format dxfId="18351">
      <pivotArea dataOnly="0" labelOnly="1" grandCol="1" outline="0" fieldPosition="0"/>
    </format>
    <format dxfId="18350">
      <pivotArea grandRow="1" outline="0" collapsedLevelsAreSubtotals="1" fieldPosition="0"/>
    </format>
    <format dxfId="18349">
      <pivotArea dataOnly="0" labelOnly="1" grandRow="1" outline="0" fieldPosition="0"/>
    </format>
    <format dxfId="18348">
      <pivotArea dataOnly="0" labelOnly="1" outline="0" fieldPosition="0">
        <references count="1">
          <reference field="13" count="0"/>
        </references>
      </pivotArea>
    </format>
    <format dxfId="18347">
      <pivotArea dataOnly="0" labelOnly="1" grandCol="1" outline="0" fieldPosition="0"/>
    </format>
    <format dxfId="18346">
      <pivotArea outline="0" collapsedLevelsAreSubtotals="1" fieldPosition="0"/>
    </format>
    <format dxfId="18345">
      <pivotArea dataOnly="0" labelOnly="1" grandRow="1" outline="0" fieldPosition="0"/>
    </format>
    <format dxfId="18344">
      <pivotArea dataOnly="0" labelOnly="1" outline="0" fieldPosition="0">
        <references count="1">
          <reference field="13" count="0"/>
        </references>
      </pivotArea>
    </format>
    <format dxfId="18343">
      <pivotArea dataOnly="0" labelOnly="1" grandCol="1" outline="0" fieldPosition="0"/>
    </format>
    <format dxfId="18342">
      <pivotArea grandRow="1" outline="0" collapsedLevelsAreSubtotals="1" fieldPosition="0"/>
    </format>
    <format dxfId="18341">
      <pivotArea dataOnly="0" labelOnly="1" grandRow="1" outline="0" fieldPosition="0"/>
    </format>
    <format dxfId="18340">
      <pivotArea grandRow="1" outline="0" collapsedLevelsAreSubtotals="1" fieldPosition="0"/>
    </format>
    <format dxfId="18339">
      <pivotArea dataOnly="0" labelOnly="1" grandRow="1" outline="0" fieldPosition="0"/>
    </format>
    <format dxfId="18338">
      <pivotArea field="15" type="button" dataOnly="0" labelOnly="1" outline="0" axis="axisRow" fieldPosition="0"/>
    </format>
    <format dxfId="18337">
      <pivotArea dataOnly="0" labelOnly="1" outline="0" fieldPosition="0">
        <references count="1">
          <reference field="13" count="0"/>
        </references>
      </pivotArea>
    </format>
    <format dxfId="18336">
      <pivotArea dataOnly="0" labelOnly="1" grandCol="1" outline="0" fieldPosition="0"/>
    </format>
    <format dxfId="18335">
      <pivotArea outline="0" collapsedLevelsAreSubtotals="1" fieldPosition="0"/>
    </format>
    <format dxfId="18334">
      <pivotArea field="15" type="button" dataOnly="0" labelOnly="1" outline="0" axis="axisRow" fieldPosition="0"/>
    </format>
    <format dxfId="18333">
      <pivotArea dataOnly="0" labelOnly="1" outline="0" fieldPosition="0">
        <references count="1">
          <reference field="15" count="0"/>
        </references>
      </pivotArea>
    </format>
    <format dxfId="18332">
      <pivotArea dataOnly="0" labelOnly="1" grandRow="1" outline="0" fieldPosition="0"/>
    </format>
    <format dxfId="18331">
      <pivotArea dataOnly="0" labelOnly="1" outline="0" fieldPosition="0">
        <references count="1">
          <reference field="13" count="0"/>
        </references>
      </pivotArea>
    </format>
    <format dxfId="18330">
      <pivotArea dataOnly="0" labelOnly="1" grandCol="1" outline="0" fieldPosition="0"/>
    </format>
    <format dxfId="18329">
      <pivotArea outline="0" collapsedLevelsAreSubtotals="1" fieldPosition="0"/>
    </format>
    <format dxfId="18328">
      <pivotArea field="15" type="button" dataOnly="0" labelOnly="1" outline="0" axis="axisRow" fieldPosition="0"/>
    </format>
    <format dxfId="18327">
      <pivotArea dataOnly="0" labelOnly="1" outline="0" fieldPosition="0">
        <references count="1">
          <reference field="15" count="0"/>
        </references>
      </pivotArea>
    </format>
    <format dxfId="18326">
      <pivotArea dataOnly="0" labelOnly="1" grandRow="1" outline="0" fieldPosition="0"/>
    </format>
    <format dxfId="18325">
      <pivotArea dataOnly="0" labelOnly="1" outline="0" fieldPosition="0">
        <references count="1">
          <reference field="13" count="0"/>
        </references>
      </pivotArea>
    </format>
    <format dxfId="18324">
      <pivotArea dataOnly="0" labelOnly="1" grandCol="1" outline="0" fieldPosition="0"/>
    </format>
    <format dxfId="18323">
      <pivotArea field="15" type="button" dataOnly="0" labelOnly="1" outline="0" axis="axisRow" fieldPosition="0"/>
    </format>
    <format dxfId="18322">
      <pivotArea dataOnly="0" labelOnly="1" outline="0" fieldPosition="0">
        <references count="1">
          <reference field="13" count="0"/>
        </references>
      </pivotArea>
    </format>
    <format dxfId="18321">
      <pivotArea dataOnly="0" labelOnly="1" grandCol="1" outline="0" fieldPosition="0"/>
    </format>
    <format dxfId="18320">
      <pivotArea dataOnly="0" labelOnly="1" grandRow="1" outline="0" fieldPosition="0"/>
    </format>
    <format dxfId="18319">
      <pivotArea outline="0" collapsedLevelsAreSubtotals="1" fieldPosition="0"/>
    </format>
    <format dxfId="18318">
      <pivotArea field="15" type="button" dataOnly="0" labelOnly="1" outline="0" axis="axisRow" fieldPosition="0"/>
    </format>
    <format dxfId="18317">
      <pivotArea dataOnly="0" labelOnly="1" outline="0" fieldPosition="0">
        <references count="1">
          <reference field="15" count="0"/>
        </references>
      </pivotArea>
    </format>
    <format dxfId="18316">
      <pivotArea dataOnly="0" labelOnly="1" grandRow="1" outline="0" fieldPosition="0"/>
    </format>
    <format dxfId="18315">
      <pivotArea dataOnly="0" labelOnly="1" outline="0" fieldPosition="0">
        <references count="1">
          <reference field="13" count="0"/>
        </references>
      </pivotArea>
    </format>
    <format dxfId="18314">
      <pivotArea dataOnly="0" labelOnly="1" grandCol="1" outline="0" fieldPosition="0"/>
    </format>
    <format dxfId="18313">
      <pivotArea outline="0" collapsedLevelsAreSubtotals="1" fieldPosition="0"/>
    </format>
    <format dxfId="18312">
      <pivotArea field="15" type="button" dataOnly="0" labelOnly="1" outline="0" axis="axisRow" fieldPosition="0"/>
    </format>
    <format dxfId="18311">
      <pivotArea dataOnly="0" labelOnly="1" outline="0" fieldPosition="0">
        <references count="1">
          <reference field="15" count="0"/>
        </references>
      </pivotArea>
    </format>
    <format dxfId="18310">
      <pivotArea dataOnly="0" labelOnly="1" grandRow="1" outline="0" fieldPosition="0"/>
    </format>
    <format dxfId="18309">
      <pivotArea dataOnly="0" labelOnly="1" outline="0" fieldPosition="0">
        <references count="1">
          <reference field="13" count="0"/>
        </references>
      </pivotArea>
    </format>
    <format dxfId="18308">
      <pivotArea dataOnly="0" labelOnly="1" grandCol="1" outline="0" fieldPosition="0"/>
    </format>
    <format dxfId="18307">
      <pivotArea dataOnly="0" labelOnly="1" grandRow="1" outline="0" fieldPosition="0"/>
    </format>
    <format dxfId="18306">
      <pivotArea field="15" type="button" dataOnly="0" labelOnly="1" outline="0" axis="axisRow" fieldPosition="0"/>
    </format>
    <format dxfId="18305">
      <pivotArea dataOnly="0" labelOnly="1" outline="0" fieldPosition="0">
        <references count="1">
          <reference field="13" count="0"/>
        </references>
      </pivotArea>
    </format>
    <format dxfId="18304">
      <pivotArea dataOnly="0" labelOnly="1" grandCol="1" outline="0" fieldPosition="0"/>
    </format>
    <format dxfId="18303">
      <pivotArea type="all" dataOnly="0" outline="0" fieldPosition="0"/>
    </format>
    <format dxfId="18302">
      <pivotArea outline="0" collapsedLevelsAreSubtotals="1" fieldPosition="0"/>
    </format>
    <format dxfId="18301">
      <pivotArea field="15" type="button" dataOnly="0" labelOnly="1" outline="0" axis="axisRow" fieldPosition="0"/>
    </format>
    <format dxfId="18300">
      <pivotArea dataOnly="0" labelOnly="1" outline="0" fieldPosition="0">
        <references count="1">
          <reference field="15" count="0"/>
        </references>
      </pivotArea>
    </format>
    <format dxfId="18299">
      <pivotArea dataOnly="0" labelOnly="1" grandRow="1" outline="0" fieldPosition="0"/>
    </format>
    <format dxfId="18298">
      <pivotArea dataOnly="0" labelOnly="1" outline="0" fieldPosition="0">
        <references count="1">
          <reference field="13" count="0"/>
        </references>
      </pivotArea>
    </format>
    <format dxfId="18297">
      <pivotArea dataOnly="0" labelOnly="1" grandCol="1" outline="0" fieldPosition="0"/>
    </format>
    <format dxfId="18296">
      <pivotArea type="all" dataOnly="0" outline="0" fieldPosition="0"/>
    </format>
    <format dxfId="18295">
      <pivotArea outline="0" collapsedLevelsAreSubtotals="1" fieldPosition="0"/>
    </format>
    <format dxfId="18294">
      <pivotArea field="15" type="button" dataOnly="0" labelOnly="1" outline="0" axis="axisRow" fieldPosition="0"/>
    </format>
    <format dxfId="18293">
      <pivotArea dataOnly="0" labelOnly="1" outline="0" fieldPosition="0">
        <references count="1">
          <reference field="15" count="0"/>
        </references>
      </pivotArea>
    </format>
    <format dxfId="18292">
      <pivotArea dataOnly="0" labelOnly="1" grandRow="1" outline="0" fieldPosition="0"/>
    </format>
    <format dxfId="18291">
      <pivotArea dataOnly="0" labelOnly="1" outline="0" fieldPosition="0">
        <references count="1">
          <reference field="13" count="0"/>
        </references>
      </pivotArea>
    </format>
    <format dxfId="18290">
      <pivotArea dataOnly="0" labelOnly="1" grandCol="1" outline="0" fieldPosition="0"/>
    </format>
    <format dxfId="18289">
      <pivotArea outline="0" collapsedLevelsAreSubtotals="1" fieldPosition="0"/>
    </format>
    <format dxfId="18288">
      <pivotArea field="15" type="button" dataOnly="0" labelOnly="1" outline="0" axis="axisRow" fieldPosition="0"/>
    </format>
    <format dxfId="18287">
      <pivotArea dataOnly="0" labelOnly="1" outline="0" fieldPosition="0">
        <references count="1">
          <reference field="15" count="0"/>
        </references>
      </pivotArea>
    </format>
    <format dxfId="18286">
      <pivotArea dataOnly="0" labelOnly="1" grandRow="1" outline="0" fieldPosition="0"/>
    </format>
    <format dxfId="18285">
      <pivotArea dataOnly="0" labelOnly="1" outline="0" fieldPosition="0">
        <references count="1">
          <reference field="13" count="0"/>
        </references>
      </pivotArea>
    </format>
    <format dxfId="18284">
      <pivotArea dataOnly="0" labelOnly="1" grandCol="1" outline="0" fieldPosition="0"/>
    </format>
    <format dxfId="18283">
      <pivotArea dataOnly="0" labelOnly="1" grandRow="1" outline="0" fieldPosition="0"/>
    </format>
    <format dxfId="18282">
      <pivotArea field="15" type="button" dataOnly="0" labelOnly="1" outline="0" axis="axisRow" fieldPosition="0"/>
    </format>
    <format dxfId="18281">
      <pivotArea dataOnly="0" labelOnly="1" outline="0" fieldPosition="0">
        <references count="1">
          <reference field="13" count="0"/>
        </references>
      </pivotArea>
    </format>
    <format dxfId="18280">
      <pivotArea dataOnly="0" labelOnly="1" grandCol="1" outline="0" fieldPosition="0"/>
    </format>
    <format dxfId="18279">
      <pivotArea field="15" type="button" dataOnly="0" labelOnly="1" outline="0" axis="axisRow" fieldPosition="0"/>
    </format>
    <format dxfId="18278">
      <pivotArea dataOnly="0" labelOnly="1" outline="0" fieldPosition="0">
        <references count="1">
          <reference field="13" count="0"/>
        </references>
      </pivotArea>
    </format>
    <format dxfId="18277">
      <pivotArea dataOnly="0" labelOnly="1" grandCol="1" outline="0" fieldPosition="0"/>
    </format>
    <format dxfId="18276">
      <pivotArea field="15" type="button" dataOnly="0" labelOnly="1" outline="0" axis="axisRow" fieldPosition="0"/>
    </format>
    <format dxfId="18275">
      <pivotArea dataOnly="0" labelOnly="1" outline="0" fieldPosition="0">
        <references count="1">
          <reference field="13" count="0"/>
        </references>
      </pivotArea>
    </format>
    <format dxfId="18274">
      <pivotArea dataOnly="0" labelOnly="1" grandCol="1" outline="0" fieldPosition="0"/>
    </format>
    <format dxfId="18273">
      <pivotArea type="all" dataOnly="0" outline="0" fieldPosition="0"/>
    </format>
    <format dxfId="18272">
      <pivotArea outline="0" collapsedLevelsAreSubtotals="1" fieldPosition="0"/>
    </format>
    <format dxfId="18271">
      <pivotArea type="origin" dataOnly="0" labelOnly="1" outline="0" fieldPosition="0"/>
    </format>
    <format dxfId="18270">
      <pivotArea field="13" type="button" dataOnly="0" labelOnly="1" outline="0" axis="axisCol" fieldPosition="0"/>
    </format>
    <format dxfId="18269">
      <pivotArea type="topRight" dataOnly="0" labelOnly="1" outline="0" fieldPosition="0"/>
    </format>
    <format dxfId="18268">
      <pivotArea field="15" type="button" dataOnly="0" labelOnly="1" outline="0" axis="axisRow" fieldPosition="0"/>
    </format>
    <format dxfId="18267">
      <pivotArea dataOnly="0" labelOnly="1" outline="0" fieldPosition="0">
        <references count="1">
          <reference field="15" count="0"/>
        </references>
      </pivotArea>
    </format>
    <format dxfId="18266">
      <pivotArea dataOnly="0" labelOnly="1" grandRow="1" outline="0" fieldPosition="0"/>
    </format>
    <format dxfId="18265">
      <pivotArea dataOnly="0" labelOnly="1" outline="0" fieldPosition="0">
        <references count="1">
          <reference field="13" count="0"/>
        </references>
      </pivotArea>
    </format>
    <format dxfId="18264">
      <pivotArea dataOnly="0" labelOnly="1" grandCol="1" outline="0" fieldPosition="0"/>
    </format>
    <format dxfId="18263">
      <pivotArea outline="0" collapsedLevelsAreSubtotals="1" fieldPosition="0"/>
    </format>
    <format dxfId="18262">
      <pivotArea field="15" type="button" dataOnly="0" labelOnly="1" outline="0" axis="axisRow" fieldPosition="0"/>
    </format>
    <format dxfId="18261">
      <pivotArea dataOnly="0" labelOnly="1" outline="0" fieldPosition="0">
        <references count="1">
          <reference field="15" count="18">
            <x v="0"/>
            <x v="1"/>
            <x v="2"/>
            <x v="3"/>
            <x v="4"/>
            <x v="5"/>
            <x v="6"/>
            <x v="7"/>
            <x v="8"/>
            <x v="9"/>
            <x v="10"/>
            <x v="11"/>
            <x v="12"/>
            <x v="13"/>
            <x v="14"/>
            <x v="15"/>
            <x v="16"/>
            <x v="17"/>
          </reference>
        </references>
      </pivotArea>
    </format>
    <format dxfId="18260">
      <pivotArea dataOnly="0" labelOnly="1" grandRow="1" outline="0" fieldPosition="0"/>
    </format>
    <format dxfId="18259">
      <pivotArea dataOnly="0" labelOnly="1" outline="0" fieldPosition="0">
        <references count="1">
          <reference field="13" count="0"/>
        </references>
      </pivotArea>
    </format>
    <format dxfId="18258">
      <pivotArea dataOnly="0" labelOnly="1" grandCol="1" outline="0" fieldPosition="0"/>
    </format>
    <format dxfId="18257">
      <pivotArea outline="0" collapsedLevelsAreSubtotals="1" fieldPosition="0"/>
    </format>
    <format dxfId="18256">
      <pivotArea field="15" type="button" dataOnly="0" labelOnly="1" outline="0" axis="axisRow" fieldPosition="0"/>
    </format>
    <format dxfId="18255">
      <pivotArea dataOnly="0" labelOnly="1" outline="0" fieldPosition="0">
        <references count="1">
          <reference field="15" count="0"/>
        </references>
      </pivotArea>
    </format>
    <format dxfId="18254">
      <pivotArea dataOnly="0" labelOnly="1" grandRow="1" outline="0" fieldPosition="0"/>
    </format>
    <format dxfId="18253">
      <pivotArea dataOnly="0" labelOnly="1" outline="0" fieldPosition="0">
        <references count="1">
          <reference field="13" count="0"/>
        </references>
      </pivotArea>
    </format>
    <format dxfId="18252">
      <pivotArea dataOnly="0" labelOnly="1" grandCol="1" outline="0" fieldPosition="0"/>
    </format>
    <format dxfId="18251">
      <pivotArea grandRow="1" outline="0" collapsedLevelsAreSubtotals="1" fieldPosition="0"/>
    </format>
    <format dxfId="1825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92"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18770">
      <pivotArea type="all" dataOnly="0" outline="0" fieldPosition="0"/>
    </format>
    <format dxfId="18769">
      <pivotArea outline="0" collapsedLevelsAreSubtotals="1" fieldPosition="0"/>
    </format>
    <format dxfId="18768">
      <pivotArea dataOnly="0" labelOnly="1" outline="0" fieldPosition="0">
        <references count="1">
          <reference field="12" count="0"/>
        </references>
      </pivotArea>
    </format>
    <format dxfId="18767">
      <pivotArea field="12" dataOnly="0" labelOnly="1" grandRow="1" outline="0" axis="axisRow" fieldPosition="0">
        <references count="1">
          <reference field="4294967294" count="1" selected="0">
            <x v="1"/>
          </reference>
        </references>
      </pivotArea>
    </format>
    <format dxfId="18766">
      <pivotArea dataOnly="0" labelOnly="1" outline="0" fieldPosition="0">
        <references count="2">
          <reference field="4294967294" count="1">
            <x v="1"/>
          </reference>
          <reference field="12" count="1" selected="0">
            <x v="0"/>
          </reference>
        </references>
      </pivotArea>
    </format>
    <format dxfId="18765">
      <pivotArea dataOnly="0" labelOnly="1" outline="0" fieldPosition="0">
        <references count="2">
          <reference field="4294967294" count="1">
            <x v="1"/>
          </reference>
          <reference field="12" count="1" selected="0">
            <x v="1"/>
          </reference>
        </references>
      </pivotArea>
    </format>
    <format dxfId="18764">
      <pivotArea dataOnly="0" labelOnly="1" outline="0" fieldPosition="0">
        <references count="2">
          <reference field="4294967294" count="1">
            <x v="1"/>
          </reference>
          <reference field="12" count="1" selected="0">
            <x v="2"/>
          </reference>
        </references>
      </pivotArea>
    </format>
    <format dxfId="18763">
      <pivotArea dataOnly="0" labelOnly="1" outline="0" fieldPosition="0">
        <references count="2">
          <reference field="4294967294" count="1">
            <x v="1"/>
          </reference>
          <reference field="12" count="1" selected="0">
            <x v="3"/>
          </reference>
        </references>
      </pivotArea>
    </format>
    <format dxfId="18762">
      <pivotArea dataOnly="0" labelOnly="1" outline="0" fieldPosition="0">
        <references count="2">
          <reference field="4294967294" count="1">
            <x v="1"/>
          </reference>
          <reference field="12" count="1" selected="0">
            <x v="4"/>
          </reference>
        </references>
      </pivotArea>
    </format>
    <format dxfId="18761">
      <pivotArea dataOnly="0" labelOnly="1" outline="0" fieldPosition="0">
        <references count="2">
          <reference field="4294967294" count="1">
            <x v="1"/>
          </reference>
          <reference field="12" count="1" selected="0">
            <x v="5"/>
          </reference>
        </references>
      </pivotArea>
    </format>
    <format dxfId="18760">
      <pivotArea dataOnly="0" labelOnly="1" outline="0" fieldPosition="0">
        <references count="1">
          <reference field="13" count="0"/>
        </references>
      </pivotArea>
    </format>
    <format dxfId="18759">
      <pivotArea dataOnly="0" labelOnly="1" grandCol="1" outline="0" fieldPosition="0"/>
    </format>
    <format dxfId="18758">
      <pivotArea type="all" dataOnly="0" outline="0" fieldPosition="0"/>
    </format>
    <format dxfId="18757">
      <pivotArea outline="0" collapsedLevelsAreSubtotals="1" fieldPosition="0"/>
    </format>
    <format dxfId="18756">
      <pivotArea dataOnly="0" labelOnly="1" outline="0" fieldPosition="0">
        <references count="1">
          <reference field="12" count="0"/>
        </references>
      </pivotArea>
    </format>
    <format dxfId="18755">
      <pivotArea field="12" dataOnly="0" labelOnly="1" grandRow="1" outline="0" axis="axisRow" fieldPosition="0">
        <references count="1">
          <reference field="4294967294" count="1" selected="0">
            <x v="1"/>
          </reference>
        </references>
      </pivotArea>
    </format>
    <format dxfId="18754">
      <pivotArea dataOnly="0" labelOnly="1" outline="0" fieldPosition="0">
        <references count="2">
          <reference field="4294967294" count="1">
            <x v="1"/>
          </reference>
          <reference field="12" count="1" selected="0">
            <x v="0"/>
          </reference>
        </references>
      </pivotArea>
    </format>
    <format dxfId="18753">
      <pivotArea dataOnly="0" labelOnly="1" outline="0" fieldPosition="0">
        <references count="2">
          <reference field="4294967294" count="1">
            <x v="1"/>
          </reference>
          <reference field="12" count="1" selected="0">
            <x v="1"/>
          </reference>
        </references>
      </pivotArea>
    </format>
    <format dxfId="18752">
      <pivotArea dataOnly="0" labelOnly="1" outline="0" fieldPosition="0">
        <references count="2">
          <reference field="4294967294" count="1">
            <x v="1"/>
          </reference>
          <reference field="12" count="1" selected="0">
            <x v="2"/>
          </reference>
        </references>
      </pivotArea>
    </format>
    <format dxfId="18751">
      <pivotArea dataOnly="0" labelOnly="1" outline="0" fieldPosition="0">
        <references count="2">
          <reference field="4294967294" count="1">
            <x v="1"/>
          </reference>
          <reference field="12" count="1" selected="0">
            <x v="3"/>
          </reference>
        </references>
      </pivotArea>
    </format>
    <format dxfId="18750">
      <pivotArea dataOnly="0" labelOnly="1" outline="0" fieldPosition="0">
        <references count="2">
          <reference field="4294967294" count="1">
            <x v="1"/>
          </reference>
          <reference field="12" count="1" selected="0">
            <x v="4"/>
          </reference>
        </references>
      </pivotArea>
    </format>
    <format dxfId="18749">
      <pivotArea dataOnly="0" labelOnly="1" outline="0" fieldPosition="0">
        <references count="2">
          <reference field="4294967294" count="1">
            <x v="1"/>
          </reference>
          <reference field="12" count="1" selected="0">
            <x v="5"/>
          </reference>
        </references>
      </pivotArea>
    </format>
    <format dxfId="18748">
      <pivotArea dataOnly="0" labelOnly="1" outline="0" fieldPosition="0">
        <references count="1">
          <reference field="13" count="0"/>
        </references>
      </pivotArea>
    </format>
    <format dxfId="18747">
      <pivotArea dataOnly="0" labelOnly="1" grandCol="1" outline="0" fieldPosition="0"/>
    </format>
    <format dxfId="18746">
      <pivotArea field="12" dataOnly="0" labelOnly="1" grandRow="1" outline="0" axis="axisRow" fieldPosition="0">
        <references count="1">
          <reference field="4294967294" count="1" selected="0">
            <x v="1"/>
          </reference>
        </references>
      </pivotArea>
    </format>
    <format dxfId="18745">
      <pivotArea field="12" grandRow="1" outline="0" collapsedLevelsAreSubtotals="1" axis="axisRow" fieldPosition="0">
        <references count="1">
          <reference field="4294967294" count="1" selected="0">
            <x v="1"/>
          </reference>
        </references>
      </pivotArea>
    </format>
    <format dxfId="18744">
      <pivotArea field="12" dataOnly="0" labelOnly="1" grandRow="1" outline="0" axis="axisRow" fieldPosition="0">
        <references count="1">
          <reference field="4294967294" count="1" selected="0">
            <x v="1"/>
          </reference>
        </references>
      </pivotArea>
    </format>
    <format dxfId="18743">
      <pivotArea field="12" grandRow="1" outline="0" collapsedLevelsAreSubtotals="1" axis="axisRow" fieldPosition="0">
        <references count="1">
          <reference field="4294967294" count="1" selected="0">
            <x v="1"/>
          </reference>
        </references>
      </pivotArea>
    </format>
    <format dxfId="18742">
      <pivotArea field="12" dataOnly="0" labelOnly="1" grandRow="1" outline="0" axis="axisRow" fieldPosition="0">
        <references count="1">
          <reference field="4294967294" count="1" selected="0">
            <x v="1"/>
          </reference>
        </references>
      </pivotArea>
    </format>
    <format dxfId="18741">
      <pivotArea outline="0" collapsedLevelsAreSubtotals="1" fieldPosition="0"/>
    </format>
    <format dxfId="18740">
      <pivotArea field="12" dataOnly="0" labelOnly="1" grandRow="1" outline="0" axis="axisRow" fieldPosition="0">
        <references count="1">
          <reference field="4294967294" count="1" selected="0">
            <x v="1"/>
          </reference>
        </references>
      </pivotArea>
    </format>
    <format dxfId="18739">
      <pivotArea field="12" dataOnly="0" labelOnly="1" grandRow="1" outline="0" axis="axisRow" fieldPosition="0">
        <references count="1">
          <reference field="4294967294" count="1" selected="0">
            <x v="1"/>
          </reference>
        </references>
      </pivotArea>
    </format>
    <format dxfId="18738">
      <pivotArea field="12" grandRow="1" outline="0" axis="axisRow" fieldPosition="0">
        <references count="1">
          <reference field="4294967294" count="1" selected="0">
            <x v="1"/>
          </reference>
        </references>
      </pivotArea>
    </format>
    <format dxfId="18737">
      <pivotArea field="12" grandRow="1" outline="0" axis="axisRow" fieldPosition="0">
        <references count="1">
          <reference field="4294967294" count="1" selected="0">
            <x v="1"/>
          </reference>
        </references>
      </pivotArea>
    </format>
    <format dxfId="18736">
      <pivotArea field="12" dataOnly="0" labelOnly="1" grandRow="1" outline="0" axis="axisRow" fieldPosition="0">
        <references count="1">
          <reference field="4294967294" count="1" selected="0">
            <x v="1"/>
          </reference>
        </references>
      </pivotArea>
    </format>
    <format dxfId="18735">
      <pivotArea field="12" type="button" dataOnly="0" labelOnly="1" outline="0" axis="axisRow" fieldPosition="0"/>
    </format>
    <format dxfId="18734">
      <pivotArea field="-2" type="button" dataOnly="0" labelOnly="1" outline="0" axis="axisRow" fieldPosition="1"/>
    </format>
    <format dxfId="18733">
      <pivotArea outline="0" collapsedLevelsAreSubtotals="1" fieldPosition="0">
        <references count="2">
          <reference field="4294967294" count="1" selected="0">
            <x v="1"/>
          </reference>
          <reference field="12" count="0" selected="0"/>
        </references>
      </pivotArea>
    </format>
    <format dxfId="18732">
      <pivotArea dataOnly="0" labelOnly="1" outline="0" fieldPosition="0">
        <references count="1">
          <reference field="12" count="0"/>
        </references>
      </pivotArea>
    </format>
    <format dxfId="18731">
      <pivotArea dataOnly="0" labelOnly="1" outline="0" fieldPosition="0">
        <references count="2">
          <reference field="4294967294" count="1">
            <x v="1"/>
          </reference>
          <reference field="12" count="1" selected="0">
            <x v="0"/>
          </reference>
        </references>
      </pivotArea>
    </format>
    <format dxfId="18730">
      <pivotArea dataOnly="0" labelOnly="1" outline="0" fieldPosition="0">
        <references count="2">
          <reference field="4294967294" count="1">
            <x v="1"/>
          </reference>
          <reference field="12" count="1" selected="0">
            <x v="1"/>
          </reference>
        </references>
      </pivotArea>
    </format>
    <format dxfId="18729">
      <pivotArea dataOnly="0" labelOnly="1" outline="0" fieldPosition="0">
        <references count="2">
          <reference field="4294967294" count="1">
            <x v="1"/>
          </reference>
          <reference field="12" count="1" selected="0">
            <x v="2"/>
          </reference>
        </references>
      </pivotArea>
    </format>
    <format dxfId="18728">
      <pivotArea dataOnly="0" labelOnly="1" outline="0" fieldPosition="0">
        <references count="2">
          <reference field="4294967294" count="1">
            <x v="1"/>
          </reference>
          <reference field="12" count="1" selected="0">
            <x v="3"/>
          </reference>
        </references>
      </pivotArea>
    </format>
    <format dxfId="18727">
      <pivotArea dataOnly="0" labelOnly="1" outline="0" fieldPosition="0">
        <references count="2">
          <reference field="4294967294" count="1">
            <x v="1"/>
          </reference>
          <reference field="12" count="1" selected="0">
            <x v="4"/>
          </reference>
        </references>
      </pivotArea>
    </format>
    <format dxfId="18726">
      <pivotArea dataOnly="0" labelOnly="1" outline="0" fieldPosition="0">
        <references count="2">
          <reference field="4294967294" count="1">
            <x v="1"/>
          </reference>
          <reference field="12" count="1" selected="0">
            <x v="5"/>
          </reference>
        </references>
      </pivotArea>
    </format>
    <format dxfId="18725">
      <pivotArea dataOnly="0" labelOnly="1" outline="0" fieldPosition="0">
        <references count="1">
          <reference field="13" count="0"/>
        </references>
      </pivotArea>
    </format>
    <format dxfId="18724">
      <pivotArea dataOnly="0" labelOnly="1" grandCol="1" outline="0" fieldPosition="0"/>
    </format>
    <format dxfId="18723">
      <pivotArea dataOnly="0" labelOnly="1" outline="0" fieldPosition="0">
        <references count="1">
          <reference field="13" count="0"/>
        </references>
      </pivotArea>
    </format>
    <format dxfId="18722">
      <pivotArea dataOnly="0" labelOnly="1" grandCol="1" outline="0" fieldPosition="0"/>
    </format>
    <format dxfId="18721">
      <pivotArea outline="0" collapsedLevelsAreSubtotals="1" fieldPosition="0">
        <references count="2">
          <reference field="4294967294" count="1" selected="0">
            <x v="1"/>
          </reference>
          <reference field="12" count="1" selected="0">
            <x v="0"/>
          </reference>
        </references>
      </pivotArea>
    </format>
    <format dxfId="18720">
      <pivotArea outline="0" collapsedLevelsAreSubtotals="1" fieldPosition="0">
        <references count="2">
          <reference field="4294967294" count="1" selected="0">
            <x v="1"/>
          </reference>
          <reference field="12" count="1" selected="0">
            <x v="1"/>
          </reference>
        </references>
      </pivotArea>
    </format>
    <format dxfId="18719">
      <pivotArea outline="0" collapsedLevelsAreSubtotals="1" fieldPosition="0">
        <references count="2">
          <reference field="4294967294" count="1" selected="0">
            <x v="1"/>
          </reference>
          <reference field="12" count="1" selected="0">
            <x v="3"/>
          </reference>
        </references>
      </pivotArea>
    </format>
    <format dxfId="18718">
      <pivotArea outline="0" collapsedLevelsAreSubtotals="1" fieldPosition="0">
        <references count="2">
          <reference field="4294967294" count="1" selected="0">
            <x v="1"/>
          </reference>
          <reference field="12" count="1" selected="0">
            <x v="2"/>
          </reference>
        </references>
      </pivotArea>
    </format>
    <format dxfId="18717">
      <pivotArea outline="0" collapsedLevelsAreSubtotals="1" fieldPosition="0">
        <references count="2">
          <reference field="4294967294" count="1" selected="0">
            <x v="1"/>
          </reference>
          <reference field="12" count="1" selected="0">
            <x v="4"/>
          </reference>
        </references>
      </pivotArea>
    </format>
    <format dxfId="18716">
      <pivotArea outline="0" collapsedLevelsAreSubtotals="1" fieldPosition="0">
        <references count="2">
          <reference field="4294967294" count="1" selected="0">
            <x v="1"/>
          </reference>
          <reference field="12" count="1" selected="0">
            <x v="5"/>
          </reference>
        </references>
      </pivotArea>
    </format>
    <format dxfId="18715">
      <pivotArea outline="0" fieldPosition="0">
        <references count="2">
          <reference field="4294967294" count="1" selected="0">
            <x v="1"/>
          </reference>
          <reference field="12" count="0" selected="0"/>
        </references>
      </pivotArea>
    </format>
    <format dxfId="18714">
      <pivotArea field="12" type="button" dataOnly="0" labelOnly="1" outline="0" axis="axisRow" fieldPosition="0"/>
    </format>
    <format dxfId="18713">
      <pivotArea field="-2" type="button" dataOnly="0" labelOnly="1" outline="0" axis="axisRow" fieldPosition="1"/>
    </format>
    <format dxfId="18712">
      <pivotArea dataOnly="0" labelOnly="1" outline="0" fieldPosition="0">
        <references count="1">
          <reference field="12" count="0"/>
        </references>
      </pivotArea>
    </format>
    <format dxfId="18711">
      <pivotArea dataOnly="0" labelOnly="1" outline="0" fieldPosition="0">
        <references count="2">
          <reference field="4294967294" count="1">
            <x v="1"/>
          </reference>
          <reference field="12" count="1" selected="0">
            <x v="0"/>
          </reference>
        </references>
      </pivotArea>
    </format>
    <format dxfId="18710">
      <pivotArea dataOnly="0" labelOnly="1" outline="0" fieldPosition="0">
        <references count="2">
          <reference field="4294967294" count="1">
            <x v="1"/>
          </reference>
          <reference field="12" count="1" selected="0">
            <x v="1"/>
          </reference>
        </references>
      </pivotArea>
    </format>
    <format dxfId="18709">
      <pivotArea dataOnly="0" labelOnly="1" outline="0" fieldPosition="0">
        <references count="2">
          <reference field="4294967294" count="1">
            <x v="1"/>
          </reference>
          <reference field="12" count="1" selected="0">
            <x v="2"/>
          </reference>
        </references>
      </pivotArea>
    </format>
    <format dxfId="18708">
      <pivotArea dataOnly="0" labelOnly="1" outline="0" fieldPosition="0">
        <references count="2">
          <reference field="4294967294" count="1">
            <x v="1"/>
          </reference>
          <reference field="12" count="1" selected="0">
            <x v="3"/>
          </reference>
        </references>
      </pivotArea>
    </format>
    <format dxfId="18707">
      <pivotArea dataOnly="0" labelOnly="1" outline="0" fieldPosition="0">
        <references count="2">
          <reference field="4294967294" count="1">
            <x v="1"/>
          </reference>
          <reference field="12" count="1" selected="0">
            <x v="4"/>
          </reference>
        </references>
      </pivotArea>
    </format>
    <format dxfId="18706">
      <pivotArea dataOnly="0" labelOnly="1" outline="0" fieldPosition="0">
        <references count="2">
          <reference field="4294967294" count="1">
            <x v="1"/>
          </reference>
          <reference field="12" count="1" selected="0">
            <x v="5"/>
          </reference>
        </references>
      </pivotArea>
    </format>
    <format dxfId="18705">
      <pivotArea dataOnly="0" labelOnly="1" outline="0" fieldPosition="0">
        <references count="1">
          <reference field="13" count="0"/>
        </references>
      </pivotArea>
    </format>
    <format dxfId="18704">
      <pivotArea dataOnly="0" labelOnly="1" grandCol="1" outline="0" fieldPosition="0"/>
    </format>
    <format dxfId="18703">
      <pivotArea outline="0" fieldPosition="0">
        <references count="2">
          <reference field="4294967294" count="1" selected="0">
            <x v="1"/>
          </reference>
          <reference field="12" count="0" selected="0"/>
        </references>
      </pivotArea>
    </format>
    <format dxfId="18702">
      <pivotArea field="12" type="button" dataOnly="0" labelOnly="1" outline="0" axis="axisRow" fieldPosition="0"/>
    </format>
    <format dxfId="18701">
      <pivotArea field="-2" type="button" dataOnly="0" labelOnly="1" outline="0" axis="axisRow" fieldPosition="1"/>
    </format>
    <format dxfId="18700">
      <pivotArea dataOnly="0" labelOnly="1" outline="0" fieldPosition="0">
        <references count="1">
          <reference field="12" count="0"/>
        </references>
      </pivotArea>
    </format>
    <format dxfId="18699">
      <pivotArea dataOnly="0" labelOnly="1" outline="0" fieldPosition="0">
        <references count="2">
          <reference field="4294967294" count="1">
            <x v="1"/>
          </reference>
          <reference field="12" count="1" selected="0">
            <x v="0"/>
          </reference>
        </references>
      </pivotArea>
    </format>
    <format dxfId="18698">
      <pivotArea dataOnly="0" labelOnly="1" outline="0" fieldPosition="0">
        <references count="2">
          <reference field="4294967294" count="1">
            <x v="1"/>
          </reference>
          <reference field="12" count="1" selected="0">
            <x v="1"/>
          </reference>
        </references>
      </pivotArea>
    </format>
    <format dxfId="18697">
      <pivotArea dataOnly="0" labelOnly="1" outline="0" fieldPosition="0">
        <references count="2">
          <reference field="4294967294" count="1">
            <x v="1"/>
          </reference>
          <reference field="12" count="1" selected="0">
            <x v="2"/>
          </reference>
        </references>
      </pivotArea>
    </format>
    <format dxfId="18696">
      <pivotArea dataOnly="0" labelOnly="1" outline="0" fieldPosition="0">
        <references count="2">
          <reference field="4294967294" count="1">
            <x v="1"/>
          </reference>
          <reference field="12" count="1" selected="0">
            <x v="3"/>
          </reference>
        </references>
      </pivotArea>
    </format>
    <format dxfId="18695">
      <pivotArea dataOnly="0" labelOnly="1" outline="0" fieldPosition="0">
        <references count="2">
          <reference field="4294967294" count="1">
            <x v="1"/>
          </reference>
          <reference field="12" count="1" selected="0">
            <x v="4"/>
          </reference>
        </references>
      </pivotArea>
    </format>
    <format dxfId="18694">
      <pivotArea dataOnly="0" labelOnly="1" outline="0" fieldPosition="0">
        <references count="2">
          <reference field="4294967294" count="1">
            <x v="1"/>
          </reference>
          <reference field="12" count="1" selected="0">
            <x v="5"/>
          </reference>
        </references>
      </pivotArea>
    </format>
    <format dxfId="18693">
      <pivotArea dataOnly="0" labelOnly="1" outline="0" fieldPosition="0">
        <references count="1">
          <reference field="13" count="0"/>
        </references>
      </pivotArea>
    </format>
    <format dxfId="18692">
      <pivotArea dataOnly="0" labelOnly="1" grandCol="1" outline="0" fieldPosition="0"/>
    </format>
    <format dxfId="18691">
      <pivotArea outline="0" fieldPosition="0">
        <references count="2">
          <reference field="4294967294" count="1" selected="0">
            <x v="1"/>
          </reference>
          <reference field="12" count="0" selected="0"/>
        </references>
      </pivotArea>
    </format>
    <format dxfId="18690">
      <pivotArea field="12" type="button" dataOnly="0" labelOnly="1" outline="0" axis="axisRow" fieldPosition="0"/>
    </format>
    <format dxfId="18689">
      <pivotArea field="-2" type="button" dataOnly="0" labelOnly="1" outline="0" axis="axisRow" fieldPosition="1"/>
    </format>
    <format dxfId="18688">
      <pivotArea dataOnly="0" labelOnly="1" outline="0" fieldPosition="0">
        <references count="1">
          <reference field="12" count="0"/>
        </references>
      </pivotArea>
    </format>
    <format dxfId="18687">
      <pivotArea dataOnly="0" labelOnly="1" outline="0" fieldPosition="0">
        <references count="2">
          <reference field="4294967294" count="1">
            <x v="1"/>
          </reference>
          <reference field="12" count="1" selected="0">
            <x v="0"/>
          </reference>
        </references>
      </pivotArea>
    </format>
    <format dxfId="18686">
      <pivotArea dataOnly="0" labelOnly="1" outline="0" fieldPosition="0">
        <references count="2">
          <reference field="4294967294" count="1">
            <x v="1"/>
          </reference>
          <reference field="12" count="1" selected="0">
            <x v="1"/>
          </reference>
        </references>
      </pivotArea>
    </format>
    <format dxfId="18685">
      <pivotArea dataOnly="0" labelOnly="1" outline="0" fieldPosition="0">
        <references count="2">
          <reference field="4294967294" count="1">
            <x v="1"/>
          </reference>
          <reference field="12" count="1" selected="0">
            <x v="2"/>
          </reference>
        </references>
      </pivotArea>
    </format>
    <format dxfId="18684">
      <pivotArea dataOnly="0" labelOnly="1" outline="0" fieldPosition="0">
        <references count="2">
          <reference field="4294967294" count="1">
            <x v="1"/>
          </reference>
          <reference field="12" count="1" selected="0">
            <x v="3"/>
          </reference>
        </references>
      </pivotArea>
    </format>
    <format dxfId="18683">
      <pivotArea dataOnly="0" labelOnly="1" outline="0" fieldPosition="0">
        <references count="2">
          <reference field="4294967294" count="1">
            <x v="1"/>
          </reference>
          <reference field="12" count="1" selected="0">
            <x v="4"/>
          </reference>
        </references>
      </pivotArea>
    </format>
    <format dxfId="18682">
      <pivotArea dataOnly="0" labelOnly="1" outline="0" fieldPosition="0">
        <references count="2">
          <reference field="4294967294" count="1">
            <x v="1"/>
          </reference>
          <reference field="12" count="1" selected="0">
            <x v="5"/>
          </reference>
        </references>
      </pivotArea>
    </format>
    <format dxfId="18681">
      <pivotArea dataOnly="0" labelOnly="1" outline="0" fieldPosition="0">
        <references count="1">
          <reference field="13" count="0"/>
        </references>
      </pivotArea>
    </format>
    <format dxfId="18680">
      <pivotArea dataOnly="0" labelOnly="1" grandCol="1" outline="0" fieldPosition="0"/>
    </format>
    <format dxfId="18679">
      <pivotArea type="origin" dataOnly="0" labelOnly="1" outline="0" fieldPosition="0"/>
    </format>
    <format dxfId="18678">
      <pivotArea field="12" type="button" dataOnly="0" labelOnly="1" outline="0" axis="axisRow" fieldPosition="0"/>
    </format>
    <format dxfId="18677">
      <pivotArea dataOnly="0" labelOnly="1" outline="0" fieldPosition="0">
        <references count="1">
          <reference field="12" count="0"/>
        </references>
      </pivotArea>
    </format>
    <format dxfId="18676">
      <pivotArea field="12" dataOnly="0" labelOnly="1" grandRow="1" outline="0" axis="axisRow" fieldPosition="0">
        <references count="1">
          <reference field="4294967294" count="1" selected="0">
            <x v="1"/>
          </reference>
        </references>
      </pivotArea>
    </format>
    <format dxfId="18675">
      <pivotArea field="12" dataOnly="0" labelOnly="1" grandRow="1" outline="0" axis="axisRow" fieldPosition="0">
        <references count="1">
          <reference field="4294967294" count="1" selected="0">
            <x v="1"/>
          </reference>
        </references>
      </pivotArea>
    </format>
    <format dxfId="18674">
      <pivotArea type="origin" dataOnly="0" labelOnly="1" outline="0" fieldPosition="0"/>
    </format>
    <format dxfId="18673">
      <pivotArea field="12" type="button" dataOnly="0" labelOnly="1" outline="0" axis="axisRow" fieldPosition="0"/>
    </format>
    <format dxfId="18672">
      <pivotArea dataOnly="0" labelOnly="1" outline="0" fieldPosition="0">
        <references count="1">
          <reference field="12" count="0"/>
        </references>
      </pivotArea>
    </format>
    <format dxfId="18671">
      <pivotArea field="12" dataOnly="0" labelOnly="1" grandRow="1" outline="0" axis="axisRow" fieldPosition="0">
        <references count="1">
          <reference field="4294967294" count="1" selected="0">
            <x v="1"/>
          </reference>
        </references>
      </pivotArea>
    </format>
    <format dxfId="18670">
      <pivotArea field="12" dataOnly="0" labelOnly="1" grandRow="1" outline="0" axis="axisRow" fieldPosition="0">
        <references count="1">
          <reference field="4294967294" count="1" selected="0">
            <x v="1"/>
          </reference>
        </references>
      </pivotArea>
    </format>
    <format dxfId="18669">
      <pivotArea type="origin" dataOnly="0" labelOnly="1" outline="0" fieldPosition="0"/>
    </format>
    <format dxfId="18668">
      <pivotArea field="12" type="button" dataOnly="0" labelOnly="1" outline="0" axis="axisRow" fieldPosition="0"/>
    </format>
    <format dxfId="18667">
      <pivotArea dataOnly="0" labelOnly="1" outline="0" fieldPosition="0">
        <references count="1">
          <reference field="12" count="0"/>
        </references>
      </pivotArea>
    </format>
    <format dxfId="18666">
      <pivotArea field="12" dataOnly="0" labelOnly="1" grandRow="1" outline="0" axis="axisRow" fieldPosition="0">
        <references count="1">
          <reference field="4294967294" count="1" selected="0">
            <x v="1"/>
          </reference>
        </references>
      </pivotArea>
    </format>
    <format dxfId="18665">
      <pivotArea field="12" dataOnly="0" labelOnly="1" grandRow="1" outline="0" axis="axisRow" fieldPosition="0">
        <references count="1">
          <reference field="4294967294" count="1" selected="0">
            <x v="1"/>
          </reference>
        </references>
      </pivotArea>
    </format>
    <format dxfId="18664">
      <pivotArea type="origin" dataOnly="0" labelOnly="1" outline="0" fieldPosition="0"/>
    </format>
    <format dxfId="18663">
      <pivotArea field="12" type="button" dataOnly="0" labelOnly="1" outline="0" axis="axisRow" fieldPosition="0"/>
    </format>
    <format dxfId="18662">
      <pivotArea dataOnly="0" labelOnly="1" outline="0" fieldPosition="0">
        <references count="1">
          <reference field="12" count="0"/>
        </references>
      </pivotArea>
    </format>
    <format dxfId="18661">
      <pivotArea field="12" dataOnly="0" labelOnly="1" grandRow="1" outline="0" axis="axisRow" fieldPosition="0">
        <references count="1">
          <reference field="4294967294" count="1" selected="0">
            <x v="1"/>
          </reference>
        </references>
      </pivotArea>
    </format>
    <format dxfId="18660">
      <pivotArea field="12" dataOnly="0" labelOnly="1" grandRow="1" outline="0" axis="axisRow" fieldPosition="0">
        <references count="1">
          <reference field="4294967294" count="1" selected="0">
            <x v="1"/>
          </reference>
        </references>
      </pivotArea>
    </format>
    <format dxfId="18659">
      <pivotArea outline="0" collapsedLevelsAreSubtotals="1" fieldPosition="0"/>
    </format>
    <format dxfId="18658">
      <pivotArea type="origin" dataOnly="0" labelOnly="1" outline="0" offset="B1" fieldPosition="0"/>
    </format>
    <format dxfId="18657">
      <pivotArea field="13" type="button" dataOnly="0" labelOnly="1" outline="0" axis="axisCol" fieldPosition="0"/>
    </format>
    <format dxfId="18656">
      <pivotArea type="topRight" dataOnly="0" labelOnly="1" outline="0" fieldPosition="0"/>
    </format>
    <format dxfId="18655">
      <pivotArea field="-2" type="button" dataOnly="0" labelOnly="1" outline="0" axis="axisRow" fieldPosition="1"/>
    </format>
    <format dxfId="18654">
      <pivotArea dataOnly="0" labelOnly="1" outline="0" fieldPosition="0">
        <references count="2">
          <reference field="4294967294" count="1">
            <x v="1"/>
          </reference>
          <reference field="12" count="1" selected="0">
            <x v="0"/>
          </reference>
        </references>
      </pivotArea>
    </format>
    <format dxfId="18653">
      <pivotArea dataOnly="0" labelOnly="1" outline="0" fieldPosition="0">
        <references count="2">
          <reference field="4294967294" count="1">
            <x v="1"/>
          </reference>
          <reference field="12" count="1" selected="0">
            <x v="1"/>
          </reference>
        </references>
      </pivotArea>
    </format>
    <format dxfId="18652">
      <pivotArea dataOnly="0" labelOnly="1" outline="0" fieldPosition="0">
        <references count="2">
          <reference field="4294967294" count="1">
            <x v="1"/>
          </reference>
          <reference field="12" count="1" selected="0">
            <x v="2"/>
          </reference>
        </references>
      </pivotArea>
    </format>
    <format dxfId="18651">
      <pivotArea dataOnly="0" labelOnly="1" outline="0" fieldPosition="0">
        <references count="2">
          <reference field="4294967294" count="1">
            <x v="1"/>
          </reference>
          <reference field="12" count="1" selected="0">
            <x v="3"/>
          </reference>
        </references>
      </pivotArea>
    </format>
    <format dxfId="18650">
      <pivotArea dataOnly="0" labelOnly="1" outline="0" fieldPosition="0">
        <references count="2">
          <reference field="4294967294" count="1">
            <x v="1"/>
          </reference>
          <reference field="12" count="1" selected="0">
            <x v="4"/>
          </reference>
        </references>
      </pivotArea>
    </format>
    <format dxfId="18649">
      <pivotArea dataOnly="0" labelOnly="1" outline="0" fieldPosition="0">
        <references count="2">
          <reference field="4294967294" count="1">
            <x v="1"/>
          </reference>
          <reference field="12" count="1" selected="0">
            <x v="5"/>
          </reference>
        </references>
      </pivotArea>
    </format>
    <format dxfId="18648">
      <pivotArea dataOnly="0" labelOnly="1" outline="0" fieldPosition="0">
        <references count="1">
          <reference field="13" count="0"/>
        </references>
      </pivotArea>
    </format>
    <format dxfId="18647">
      <pivotArea dataOnly="0" labelOnly="1" grandCol="1" outline="0" fieldPosition="0"/>
    </format>
    <format dxfId="18646">
      <pivotArea outline="0" collapsedLevelsAreSubtotals="1" fieldPosition="0"/>
    </format>
    <format dxfId="18645">
      <pivotArea field="12" type="button" dataOnly="0" labelOnly="1" outline="0" axis="axisRow" fieldPosition="0"/>
    </format>
    <format dxfId="18644">
      <pivotArea field="-2" type="button" dataOnly="0" labelOnly="1" outline="0" axis="axisRow" fieldPosition="1"/>
    </format>
    <format dxfId="18643">
      <pivotArea dataOnly="0" labelOnly="1" outline="0" fieldPosition="0">
        <references count="1">
          <reference field="12" count="0"/>
        </references>
      </pivotArea>
    </format>
    <format dxfId="18642">
      <pivotArea field="12" dataOnly="0" labelOnly="1" grandRow="1" outline="0" axis="axisRow" fieldPosition="0">
        <references count="1">
          <reference field="4294967294" count="1" selected="0">
            <x v="0"/>
          </reference>
        </references>
      </pivotArea>
    </format>
    <format dxfId="18641">
      <pivotArea field="12" dataOnly="0" labelOnly="1" grandRow="1" outline="0" axis="axisRow" fieldPosition="0">
        <references count="1">
          <reference field="4294967294" count="1" selected="0">
            <x v="1"/>
          </reference>
        </references>
      </pivotArea>
    </format>
    <format dxfId="18640">
      <pivotArea field="12" dataOnly="0" labelOnly="1" grandRow="1" outline="0" axis="axisRow" fieldPosition="0">
        <references count="1">
          <reference field="4294967294" count="1" selected="0">
            <x v="0"/>
          </reference>
        </references>
      </pivotArea>
    </format>
    <format dxfId="18639">
      <pivotArea field="12" dataOnly="0" labelOnly="1" grandRow="1" outline="0" axis="axisRow" fieldPosition="0">
        <references count="1">
          <reference field="4294967294" count="1" selected="0">
            <x v="1"/>
          </reference>
        </references>
      </pivotArea>
    </format>
    <format dxfId="18638">
      <pivotArea dataOnly="0" labelOnly="1" outline="0" fieldPosition="0">
        <references count="2">
          <reference field="4294967294" count="2">
            <x v="0"/>
            <x v="1"/>
          </reference>
          <reference field="12" count="1" selected="0">
            <x v="0"/>
          </reference>
        </references>
      </pivotArea>
    </format>
    <format dxfId="18637">
      <pivotArea dataOnly="0" labelOnly="1" outline="0" fieldPosition="0">
        <references count="2">
          <reference field="4294967294" count="2">
            <x v="0"/>
            <x v="1"/>
          </reference>
          <reference field="12" count="1" selected="0">
            <x v="1"/>
          </reference>
        </references>
      </pivotArea>
    </format>
    <format dxfId="18636">
      <pivotArea dataOnly="0" labelOnly="1" outline="0" fieldPosition="0">
        <references count="2">
          <reference field="4294967294" count="2">
            <x v="0"/>
            <x v="1"/>
          </reference>
          <reference field="12" count="1" selected="0">
            <x v="2"/>
          </reference>
        </references>
      </pivotArea>
    </format>
    <format dxfId="18635">
      <pivotArea dataOnly="0" labelOnly="1" outline="0" fieldPosition="0">
        <references count="2">
          <reference field="4294967294" count="2">
            <x v="0"/>
            <x v="1"/>
          </reference>
          <reference field="12" count="1" selected="0">
            <x v="3"/>
          </reference>
        </references>
      </pivotArea>
    </format>
    <format dxfId="18634">
      <pivotArea dataOnly="0" labelOnly="1" outline="0" fieldPosition="0">
        <references count="2">
          <reference field="4294967294" count="2">
            <x v="0"/>
            <x v="1"/>
          </reference>
          <reference field="12" count="1" selected="0">
            <x v="4"/>
          </reference>
        </references>
      </pivotArea>
    </format>
    <format dxfId="18633">
      <pivotArea dataOnly="0" labelOnly="1" outline="0" fieldPosition="0">
        <references count="2">
          <reference field="4294967294" count="2">
            <x v="0"/>
            <x v="1"/>
          </reference>
          <reference field="12" count="1" selected="0">
            <x v="5"/>
          </reference>
        </references>
      </pivotArea>
    </format>
    <format dxfId="18632">
      <pivotArea dataOnly="0" labelOnly="1" outline="0" fieldPosition="0">
        <references count="1">
          <reference field="13" count="0"/>
        </references>
      </pivotArea>
    </format>
    <format dxfId="18631">
      <pivotArea dataOnly="0" labelOnly="1" grandCol="1" outline="0" fieldPosition="0"/>
    </format>
    <format dxfId="18630">
      <pivotArea outline="0" collapsedLevelsAreSubtotals="1" fieldPosition="0"/>
    </format>
    <format dxfId="18629">
      <pivotArea field="12" type="button" dataOnly="0" labelOnly="1" outline="0" axis="axisRow" fieldPosition="0"/>
    </format>
    <format dxfId="18628">
      <pivotArea field="-2" type="button" dataOnly="0" labelOnly="1" outline="0" axis="axisRow" fieldPosition="1"/>
    </format>
    <format dxfId="18627">
      <pivotArea dataOnly="0" labelOnly="1" outline="0" fieldPosition="0">
        <references count="1">
          <reference field="12" count="0"/>
        </references>
      </pivotArea>
    </format>
    <format dxfId="18626">
      <pivotArea field="12" dataOnly="0" labelOnly="1" grandRow="1" outline="0" axis="axisRow" fieldPosition="0">
        <references count="1">
          <reference field="4294967294" count="1" selected="0">
            <x v="0"/>
          </reference>
        </references>
      </pivotArea>
    </format>
    <format dxfId="18625">
      <pivotArea field="12" dataOnly="0" labelOnly="1" grandRow="1" outline="0" axis="axisRow" fieldPosition="0">
        <references count="1">
          <reference field="4294967294" count="1" selected="0">
            <x v="1"/>
          </reference>
        </references>
      </pivotArea>
    </format>
    <format dxfId="18624">
      <pivotArea field="12" dataOnly="0" labelOnly="1" grandRow="1" outline="0" axis="axisRow" fieldPosition="0">
        <references count="1">
          <reference field="4294967294" count="1" selected="0">
            <x v="0"/>
          </reference>
        </references>
      </pivotArea>
    </format>
    <format dxfId="18623">
      <pivotArea field="12" dataOnly="0" labelOnly="1" grandRow="1" outline="0" axis="axisRow" fieldPosition="0">
        <references count="1">
          <reference field="4294967294" count="1" selected="0">
            <x v="1"/>
          </reference>
        </references>
      </pivotArea>
    </format>
    <format dxfId="18622">
      <pivotArea dataOnly="0" labelOnly="1" outline="0" fieldPosition="0">
        <references count="2">
          <reference field="4294967294" count="2">
            <x v="0"/>
            <x v="1"/>
          </reference>
          <reference field="12" count="1" selected="0">
            <x v="0"/>
          </reference>
        </references>
      </pivotArea>
    </format>
    <format dxfId="18621">
      <pivotArea dataOnly="0" labelOnly="1" outline="0" fieldPosition="0">
        <references count="2">
          <reference field="4294967294" count="2">
            <x v="0"/>
            <x v="1"/>
          </reference>
          <reference field="12" count="1" selected="0">
            <x v="1"/>
          </reference>
        </references>
      </pivotArea>
    </format>
    <format dxfId="18620">
      <pivotArea dataOnly="0" labelOnly="1" outline="0" fieldPosition="0">
        <references count="2">
          <reference field="4294967294" count="2">
            <x v="0"/>
            <x v="1"/>
          </reference>
          <reference field="12" count="1" selected="0">
            <x v="2"/>
          </reference>
        </references>
      </pivotArea>
    </format>
    <format dxfId="18619">
      <pivotArea dataOnly="0" labelOnly="1" outline="0" fieldPosition="0">
        <references count="2">
          <reference field="4294967294" count="2">
            <x v="0"/>
            <x v="1"/>
          </reference>
          <reference field="12" count="1" selected="0">
            <x v="3"/>
          </reference>
        </references>
      </pivotArea>
    </format>
    <format dxfId="18618">
      <pivotArea dataOnly="0" labelOnly="1" outline="0" fieldPosition="0">
        <references count="2">
          <reference field="4294967294" count="2">
            <x v="0"/>
            <x v="1"/>
          </reference>
          <reference field="12" count="1" selected="0">
            <x v="4"/>
          </reference>
        </references>
      </pivotArea>
    </format>
    <format dxfId="18617">
      <pivotArea dataOnly="0" labelOnly="1" outline="0" fieldPosition="0">
        <references count="2">
          <reference field="4294967294" count="2">
            <x v="0"/>
            <x v="1"/>
          </reference>
          <reference field="12" count="1" selected="0">
            <x v="5"/>
          </reference>
        </references>
      </pivotArea>
    </format>
    <format dxfId="18616">
      <pivotArea dataOnly="0" labelOnly="1" outline="0" fieldPosition="0">
        <references count="1">
          <reference field="13" count="0"/>
        </references>
      </pivotArea>
    </format>
    <format dxfId="18615">
      <pivotArea dataOnly="0" labelOnly="1" grandCol="1" outline="0" fieldPosition="0"/>
    </format>
    <format dxfId="18614">
      <pivotArea outline="0" collapsedLevelsAreSubtotals="1" fieldPosition="0"/>
    </format>
    <format dxfId="18613">
      <pivotArea field="12" type="button" dataOnly="0" labelOnly="1" outline="0" axis="axisRow" fieldPosition="0"/>
    </format>
    <format dxfId="18612">
      <pivotArea field="-2" type="button" dataOnly="0" labelOnly="1" outline="0" axis="axisRow" fieldPosition="1"/>
    </format>
    <format dxfId="18611">
      <pivotArea dataOnly="0" labelOnly="1" outline="0" fieldPosition="0">
        <references count="1">
          <reference field="12" count="0"/>
        </references>
      </pivotArea>
    </format>
    <format dxfId="18610">
      <pivotArea field="12" dataOnly="0" labelOnly="1" grandRow="1" outline="0" axis="axisRow" fieldPosition="0">
        <references count="1">
          <reference field="4294967294" count="1" selected="0">
            <x v="0"/>
          </reference>
        </references>
      </pivotArea>
    </format>
    <format dxfId="18609">
      <pivotArea field="12" dataOnly="0" labelOnly="1" grandRow="1" outline="0" axis="axisRow" fieldPosition="0">
        <references count="1">
          <reference field="4294967294" count="1" selected="0">
            <x v="1"/>
          </reference>
        </references>
      </pivotArea>
    </format>
    <format dxfId="18608">
      <pivotArea field="12" dataOnly="0" labelOnly="1" grandRow="1" outline="0" axis="axisRow" fieldPosition="0">
        <references count="1">
          <reference field="4294967294" count="1" selected="0">
            <x v="0"/>
          </reference>
        </references>
      </pivotArea>
    </format>
    <format dxfId="18607">
      <pivotArea field="12" dataOnly="0" labelOnly="1" grandRow="1" outline="0" axis="axisRow" fieldPosition="0">
        <references count="1">
          <reference field="4294967294" count="1" selected="0">
            <x v="1"/>
          </reference>
        </references>
      </pivotArea>
    </format>
    <format dxfId="18606">
      <pivotArea dataOnly="0" labelOnly="1" outline="0" fieldPosition="0">
        <references count="2">
          <reference field="4294967294" count="2">
            <x v="0"/>
            <x v="1"/>
          </reference>
          <reference field="12" count="1" selected="0">
            <x v="0"/>
          </reference>
        </references>
      </pivotArea>
    </format>
    <format dxfId="18605">
      <pivotArea dataOnly="0" labelOnly="1" outline="0" fieldPosition="0">
        <references count="2">
          <reference field="4294967294" count="2">
            <x v="0"/>
            <x v="1"/>
          </reference>
          <reference field="12" count="1" selected="0">
            <x v="1"/>
          </reference>
        </references>
      </pivotArea>
    </format>
    <format dxfId="18604">
      <pivotArea dataOnly="0" labelOnly="1" outline="0" fieldPosition="0">
        <references count="2">
          <reference field="4294967294" count="2">
            <x v="0"/>
            <x v="1"/>
          </reference>
          <reference field="12" count="1" selected="0">
            <x v="2"/>
          </reference>
        </references>
      </pivotArea>
    </format>
    <format dxfId="18603">
      <pivotArea dataOnly="0" labelOnly="1" outline="0" fieldPosition="0">
        <references count="2">
          <reference field="4294967294" count="2">
            <x v="0"/>
            <x v="1"/>
          </reference>
          <reference field="12" count="1" selected="0">
            <x v="3"/>
          </reference>
        </references>
      </pivotArea>
    </format>
    <format dxfId="18602">
      <pivotArea dataOnly="0" labelOnly="1" outline="0" fieldPosition="0">
        <references count="2">
          <reference field="4294967294" count="2">
            <x v="0"/>
            <x v="1"/>
          </reference>
          <reference field="12" count="1" selected="0">
            <x v="4"/>
          </reference>
        </references>
      </pivotArea>
    </format>
    <format dxfId="18601">
      <pivotArea dataOnly="0" labelOnly="1" outline="0" fieldPosition="0">
        <references count="2">
          <reference field="4294967294" count="2">
            <x v="0"/>
            <x v="1"/>
          </reference>
          <reference field="12" count="1" selected="0">
            <x v="5"/>
          </reference>
        </references>
      </pivotArea>
    </format>
    <format dxfId="18600">
      <pivotArea dataOnly="0" labelOnly="1" outline="0" fieldPosition="0">
        <references count="1">
          <reference field="13" count="0"/>
        </references>
      </pivotArea>
    </format>
    <format dxfId="18599">
      <pivotArea dataOnly="0" labelOnly="1" grandCol="1" outline="0" fieldPosition="0"/>
    </format>
    <format dxfId="18598">
      <pivotArea outline="0" collapsedLevelsAreSubtotals="1" fieldPosition="0"/>
    </format>
    <format dxfId="18597">
      <pivotArea field="12" type="button" dataOnly="0" labelOnly="1" outline="0" axis="axisRow" fieldPosition="0"/>
    </format>
    <format dxfId="18596">
      <pivotArea field="-2" type="button" dataOnly="0" labelOnly="1" outline="0" axis="axisRow" fieldPosition="1"/>
    </format>
    <format dxfId="18595">
      <pivotArea dataOnly="0" labelOnly="1" outline="0" fieldPosition="0">
        <references count="1">
          <reference field="12" count="0"/>
        </references>
      </pivotArea>
    </format>
    <format dxfId="18594">
      <pivotArea field="12" dataOnly="0" labelOnly="1" grandRow="1" outline="0" axis="axisRow" fieldPosition="0">
        <references count="1">
          <reference field="4294967294" count="1" selected="0">
            <x v="0"/>
          </reference>
        </references>
      </pivotArea>
    </format>
    <format dxfId="18593">
      <pivotArea field="12" dataOnly="0" labelOnly="1" grandRow="1" outline="0" axis="axisRow" fieldPosition="0">
        <references count="1">
          <reference field="4294967294" count="1" selected="0">
            <x v="1"/>
          </reference>
        </references>
      </pivotArea>
    </format>
    <format dxfId="18592">
      <pivotArea field="12" dataOnly="0" labelOnly="1" grandRow="1" outline="0" axis="axisRow" fieldPosition="0">
        <references count="1">
          <reference field="4294967294" count="1" selected="0">
            <x v="0"/>
          </reference>
        </references>
      </pivotArea>
    </format>
    <format dxfId="18591">
      <pivotArea field="12" dataOnly="0" labelOnly="1" grandRow="1" outline="0" axis="axisRow" fieldPosition="0">
        <references count="1">
          <reference field="4294967294" count="1" selected="0">
            <x v="1"/>
          </reference>
        </references>
      </pivotArea>
    </format>
    <format dxfId="18590">
      <pivotArea dataOnly="0" labelOnly="1" outline="0" fieldPosition="0">
        <references count="2">
          <reference field="4294967294" count="2">
            <x v="0"/>
            <x v="1"/>
          </reference>
          <reference field="12" count="1" selected="0">
            <x v="0"/>
          </reference>
        </references>
      </pivotArea>
    </format>
    <format dxfId="18589">
      <pivotArea dataOnly="0" labelOnly="1" outline="0" fieldPosition="0">
        <references count="2">
          <reference field="4294967294" count="2">
            <x v="0"/>
            <x v="1"/>
          </reference>
          <reference field="12" count="1" selected="0">
            <x v="1"/>
          </reference>
        </references>
      </pivotArea>
    </format>
    <format dxfId="18588">
      <pivotArea dataOnly="0" labelOnly="1" outline="0" fieldPosition="0">
        <references count="2">
          <reference field="4294967294" count="2">
            <x v="0"/>
            <x v="1"/>
          </reference>
          <reference field="12" count="1" selected="0">
            <x v="2"/>
          </reference>
        </references>
      </pivotArea>
    </format>
    <format dxfId="18587">
      <pivotArea dataOnly="0" labelOnly="1" outline="0" fieldPosition="0">
        <references count="2">
          <reference field="4294967294" count="2">
            <x v="0"/>
            <x v="1"/>
          </reference>
          <reference field="12" count="1" selected="0">
            <x v="3"/>
          </reference>
        </references>
      </pivotArea>
    </format>
    <format dxfId="18586">
      <pivotArea dataOnly="0" labelOnly="1" outline="0" fieldPosition="0">
        <references count="2">
          <reference field="4294967294" count="2">
            <x v="0"/>
            <x v="1"/>
          </reference>
          <reference field="12" count="1" selected="0">
            <x v="4"/>
          </reference>
        </references>
      </pivotArea>
    </format>
    <format dxfId="18585">
      <pivotArea dataOnly="0" labelOnly="1" outline="0" fieldPosition="0">
        <references count="2">
          <reference field="4294967294" count="2">
            <x v="0"/>
            <x v="1"/>
          </reference>
          <reference field="12" count="1" selected="0">
            <x v="5"/>
          </reference>
        </references>
      </pivotArea>
    </format>
    <format dxfId="18584">
      <pivotArea dataOnly="0" labelOnly="1" outline="0" fieldPosition="0">
        <references count="1">
          <reference field="13" count="0"/>
        </references>
      </pivotArea>
    </format>
    <format dxfId="18583">
      <pivotArea dataOnly="0" labelOnly="1" grandCol="1" outline="0" fieldPosition="0"/>
    </format>
    <format dxfId="18582">
      <pivotArea field="12" type="button" dataOnly="0" labelOnly="1" outline="0" axis="axisRow" fieldPosition="0"/>
    </format>
    <format dxfId="18581">
      <pivotArea field="-2" type="button" dataOnly="0" labelOnly="1" outline="0" axis="axisRow" fieldPosition="1"/>
    </format>
    <format dxfId="18580">
      <pivotArea dataOnly="0" labelOnly="1" outline="0" fieldPosition="0">
        <references count="1">
          <reference field="13" count="0"/>
        </references>
      </pivotArea>
    </format>
    <format dxfId="18579">
      <pivotArea dataOnly="0" labelOnly="1" grandCol="1" outline="0" fieldPosition="0"/>
    </format>
    <format dxfId="18578">
      <pivotArea field="12" grandRow="1" outline="0" axis="axisRow" fieldPosition="0">
        <references count="1">
          <reference field="4294967294" count="1" selected="0">
            <x v="1"/>
          </reference>
        </references>
      </pivotArea>
    </format>
    <format dxfId="18577">
      <pivotArea field="12" dataOnly="0" labelOnly="1" grandRow="1" outline="0" axis="axisRow" fieldPosition="0">
        <references count="1">
          <reference field="4294967294" count="1" selected="0">
            <x v="0"/>
          </reference>
        </references>
      </pivotArea>
    </format>
    <format dxfId="18576">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18938">
      <pivotArea dataOnly="0" labelOnly="1" outline="0" fieldPosition="0">
        <references count="1">
          <reference field="13" count="0"/>
        </references>
      </pivotArea>
    </format>
    <format dxfId="18937">
      <pivotArea dataOnly="0" labelOnly="1" grandCol="1" outline="0" fieldPosition="0"/>
    </format>
    <format dxfId="18936">
      <pivotArea dataOnly="0" labelOnly="1" outline="0" fieldPosition="0">
        <references count="1">
          <reference field="13" count="0"/>
        </references>
      </pivotArea>
    </format>
    <format dxfId="18935">
      <pivotArea dataOnly="0" labelOnly="1" grandCol="1" outline="0" fieldPosition="0"/>
    </format>
    <format dxfId="18934">
      <pivotArea dataOnly="0" labelOnly="1" outline="0" fieldPosition="0">
        <references count="1">
          <reference field="13" count="0"/>
        </references>
      </pivotArea>
    </format>
    <format dxfId="18933">
      <pivotArea dataOnly="0" labelOnly="1" grandCol="1" outline="0" fieldPosition="0"/>
    </format>
    <format dxfId="18932">
      <pivotArea outline="0" collapsedLevelsAreSubtotals="1" fieldPosition="0"/>
    </format>
    <format dxfId="18931">
      <pivotArea dataOnly="0" labelOnly="1" grandRow="1" outline="0" fieldPosition="0"/>
    </format>
    <format dxfId="18930">
      <pivotArea outline="0" collapsedLevelsAreSubtotals="1" fieldPosition="0"/>
    </format>
    <format dxfId="18929">
      <pivotArea dataOnly="0" labelOnly="1" grandRow="1" outline="0" fieldPosition="0"/>
    </format>
    <format dxfId="18928">
      <pivotArea type="all" dataOnly="0" outline="0" fieldPosition="0"/>
    </format>
    <format dxfId="18927">
      <pivotArea dataOnly="0" labelOnly="1" outline="0" fieldPosition="0">
        <references count="1">
          <reference field="12" count="0"/>
        </references>
      </pivotArea>
    </format>
    <format dxfId="18926">
      <pivotArea dataOnly="0" labelOnly="1" outline="0" fieldPosition="0">
        <references count="1">
          <reference field="12" count="0"/>
        </references>
      </pivotArea>
    </format>
    <format dxfId="18925">
      <pivotArea type="all" dataOnly="0" outline="0" fieldPosition="0"/>
    </format>
    <format dxfId="18924">
      <pivotArea grandCol="1" outline="0" collapsedLevelsAreSubtotals="1" fieldPosition="0"/>
    </format>
    <format dxfId="18923">
      <pivotArea grandRow="1" grandCol="1" outline="0" collapsedLevelsAreSubtotals="1" fieldPosition="0"/>
    </format>
    <format dxfId="18922">
      <pivotArea dataOnly="0" labelOnly="1" grandRow="1" outline="0" fieldPosition="0"/>
    </format>
    <format dxfId="18921">
      <pivotArea dataOnly="0" labelOnly="1" grandRow="1" outline="0" fieldPosition="0"/>
    </format>
    <format dxfId="18920">
      <pivotArea field="13" grandRow="1" outline="0" collapsedLevelsAreSubtotals="1" axis="axisCol" fieldPosition="0">
        <references count="1">
          <reference field="13" count="1" selected="0">
            <x v="1"/>
          </reference>
        </references>
      </pivotArea>
    </format>
    <format dxfId="18919">
      <pivotArea dataOnly="0" labelOnly="1" grandRow="1" outline="0" fieldPosition="0"/>
    </format>
    <format dxfId="18918">
      <pivotArea dataOnly="0" labelOnly="1" grandRow="1" outline="0" fieldPosition="0"/>
    </format>
    <format dxfId="18917">
      <pivotArea dataOnly="0" labelOnly="1" grandRow="1" outline="0" fieldPosition="0"/>
    </format>
    <format dxfId="18916">
      <pivotArea dataOnly="0" labelOnly="1" grandRow="1" outline="0" fieldPosition="0"/>
    </format>
    <format dxfId="18915">
      <pivotArea dataOnly="0" labelOnly="1" grandRow="1" outline="0" fieldPosition="0"/>
    </format>
    <format dxfId="18914">
      <pivotArea dataOnly="0" labelOnly="1" grandRow="1" outline="0" fieldPosition="0"/>
    </format>
    <format dxfId="18913">
      <pivotArea outline="0" collapsedLevelsAreSubtotals="1" fieldPosition="0"/>
    </format>
    <format dxfId="18912">
      <pivotArea grandRow="1" outline="0" collapsedLevelsAreSubtotals="1" fieldPosition="0"/>
    </format>
    <format dxfId="18911">
      <pivotArea outline="0" collapsedLevelsAreSubtotals="1" fieldPosition="0"/>
    </format>
    <format dxfId="18910">
      <pivotArea outline="0" collapsedLevelsAreSubtotals="1" fieldPosition="0"/>
    </format>
    <format dxfId="18909">
      <pivotArea grandRow="1" grandCol="1" outline="0" collapsedLevelsAreSubtotals="1" fieldPosition="0"/>
    </format>
    <format dxfId="18908">
      <pivotArea dataOnly="0" labelOnly="1" outline="0" fieldPosition="0">
        <references count="1">
          <reference field="13" count="0"/>
        </references>
      </pivotArea>
    </format>
    <format dxfId="18907">
      <pivotArea dataOnly="0" labelOnly="1" grandCol="1" outline="0" fieldPosition="0"/>
    </format>
    <format dxfId="18906">
      <pivotArea dataOnly="0" labelOnly="1" outline="0" fieldPosition="0">
        <references count="1">
          <reference field="13" count="0"/>
        </references>
      </pivotArea>
    </format>
    <format dxfId="18905">
      <pivotArea dataOnly="0" labelOnly="1" grandCol="1" outline="0" fieldPosition="0"/>
    </format>
    <format dxfId="18904">
      <pivotArea dataOnly="0" labelOnly="1" outline="0" fieldPosition="0">
        <references count="1">
          <reference field="13" count="0"/>
        </references>
      </pivotArea>
    </format>
    <format dxfId="18903">
      <pivotArea dataOnly="0" labelOnly="1" grandCol="1" outline="0" fieldPosition="0"/>
    </format>
    <format dxfId="18902">
      <pivotArea outline="0" collapsedLevelsAreSubtotals="1" fieldPosition="0"/>
    </format>
    <format dxfId="18901">
      <pivotArea dataOnly="0" labelOnly="1" grandRow="1" outline="0" fieldPosition="0"/>
    </format>
    <format dxfId="18900">
      <pivotArea dataOnly="0" labelOnly="1" outline="0" fieldPosition="0">
        <references count="1">
          <reference field="13" count="0"/>
        </references>
      </pivotArea>
    </format>
    <format dxfId="18899">
      <pivotArea dataOnly="0" labelOnly="1" grandCol="1" outline="0" fieldPosition="0"/>
    </format>
    <format dxfId="18898">
      <pivotArea dataOnly="0" labelOnly="1" grandRow="1" outline="0" fieldPosition="0"/>
    </format>
    <format dxfId="18897">
      <pivotArea grandRow="1" outline="0" collapsedLevelsAreSubtotals="1" fieldPosition="0"/>
    </format>
    <format dxfId="18896">
      <pivotArea dataOnly="0" labelOnly="1" grandRow="1" outline="0" fieldPosition="0"/>
    </format>
    <format dxfId="18895">
      <pivotArea type="all" dataOnly="0" outline="0" fieldPosition="0"/>
    </format>
    <format dxfId="18894">
      <pivotArea outline="0" collapsedLevelsAreSubtotals="1" fieldPosition="0"/>
    </format>
    <format dxfId="18893">
      <pivotArea dataOnly="0" labelOnly="1" grandRow="1" outline="0" fieldPosition="0"/>
    </format>
    <format dxfId="18892">
      <pivotArea dataOnly="0" labelOnly="1" outline="0" fieldPosition="0">
        <references count="1">
          <reference field="13" count="0"/>
        </references>
      </pivotArea>
    </format>
    <format dxfId="18891">
      <pivotArea dataOnly="0" labelOnly="1" grandCol="1" outline="0" fieldPosition="0"/>
    </format>
    <format dxfId="18890">
      <pivotArea dataOnly="0" labelOnly="1" grandRow="1" outline="0" fieldPosition="0"/>
    </format>
    <format dxfId="18889">
      <pivotArea dataOnly="0" labelOnly="1" outline="0" fieldPosition="0">
        <references count="1">
          <reference field="13" count="0"/>
        </references>
      </pivotArea>
    </format>
    <format dxfId="18888">
      <pivotArea dataOnly="0" labelOnly="1" grandCol="1" outline="0" fieldPosition="0"/>
    </format>
    <format dxfId="18887">
      <pivotArea dataOnly="0" labelOnly="1" grandRow="1" outline="0" fieldPosition="0"/>
    </format>
    <format dxfId="18886">
      <pivotArea dataOnly="0" labelOnly="1" outline="0" fieldPosition="0">
        <references count="1">
          <reference field="13" count="0"/>
        </references>
      </pivotArea>
    </format>
    <format dxfId="18885">
      <pivotArea dataOnly="0" labelOnly="1" grandCol="1" outline="0" fieldPosition="0"/>
    </format>
    <format dxfId="18884">
      <pivotArea dataOnly="0" labelOnly="1" grandRow="1" outline="0" fieldPosition="0"/>
    </format>
    <format dxfId="18883">
      <pivotArea dataOnly="0" labelOnly="1" outline="0" fieldPosition="0">
        <references count="1">
          <reference field="13" count="0"/>
        </references>
      </pivotArea>
    </format>
    <format dxfId="18882">
      <pivotArea dataOnly="0" labelOnly="1" grandCol="1" outline="0" fieldPosition="0"/>
    </format>
    <format dxfId="18881">
      <pivotArea dataOnly="0" labelOnly="1" outline="0" fieldPosition="0">
        <references count="1">
          <reference field="13" count="0"/>
        </references>
      </pivotArea>
    </format>
    <format dxfId="18880">
      <pivotArea dataOnly="0" labelOnly="1" grandCol="1" outline="0" fieldPosition="0"/>
    </format>
    <format dxfId="18879">
      <pivotArea dataOnly="0" labelOnly="1" grandRow="1" outline="0" fieldPosition="0"/>
    </format>
    <format dxfId="18878">
      <pivotArea grandRow="1" outline="0" collapsedLevelsAreSubtotals="1" fieldPosition="0"/>
    </format>
    <format dxfId="18877">
      <pivotArea dataOnly="0" labelOnly="1" grandRow="1" outline="0" fieldPosition="0"/>
    </format>
    <format dxfId="18876">
      <pivotArea dataOnly="0" labelOnly="1" outline="0" fieldPosition="0">
        <references count="1">
          <reference field="13" count="0"/>
        </references>
      </pivotArea>
    </format>
    <format dxfId="18875">
      <pivotArea dataOnly="0" labelOnly="1" grandCol="1" outline="0" fieldPosition="0"/>
    </format>
    <format dxfId="18874">
      <pivotArea dataOnly="0" labelOnly="1" outline="0" fieldPosition="0">
        <references count="1">
          <reference field="13" count="0"/>
        </references>
      </pivotArea>
    </format>
    <format dxfId="18873">
      <pivotArea dataOnly="0" labelOnly="1" grandCol="1" outline="0" fieldPosition="0"/>
    </format>
    <format dxfId="18872">
      <pivotArea dataOnly="0" labelOnly="1" outline="0" fieldPosition="0">
        <references count="1">
          <reference field="13" count="0"/>
        </references>
      </pivotArea>
    </format>
    <format dxfId="18871">
      <pivotArea dataOnly="0" labelOnly="1" grandCol="1" outline="0" fieldPosition="0"/>
    </format>
    <format dxfId="18870">
      <pivotArea dataOnly="0" labelOnly="1" outline="0" fieldPosition="0">
        <references count="1">
          <reference field="13" count="0"/>
        </references>
      </pivotArea>
    </format>
    <format dxfId="18869">
      <pivotArea dataOnly="0" labelOnly="1" grandCol="1" outline="0" fieldPosition="0"/>
    </format>
    <format dxfId="18868">
      <pivotArea dataOnly="0" labelOnly="1" outline="0" fieldPosition="0">
        <references count="1">
          <reference field="13" count="0"/>
        </references>
      </pivotArea>
    </format>
    <format dxfId="18867">
      <pivotArea dataOnly="0" labelOnly="1" grandCol="1" outline="0" fieldPosition="0"/>
    </format>
    <format dxfId="18866">
      <pivotArea dataOnly="0" labelOnly="1" grandRow="1" outline="0" fieldPosition="0"/>
    </format>
    <format dxfId="18865">
      <pivotArea dataOnly="0" labelOnly="1" outline="0" fieldPosition="0">
        <references count="1">
          <reference field="13" count="0"/>
        </references>
      </pivotArea>
    </format>
    <format dxfId="18864">
      <pivotArea dataOnly="0" labelOnly="1" grandCol="1" outline="0" fieldPosition="0"/>
    </format>
    <format dxfId="18863">
      <pivotArea dataOnly="0" labelOnly="1" outline="0" fieldPosition="0">
        <references count="1">
          <reference field="13" count="0"/>
        </references>
      </pivotArea>
    </format>
    <format dxfId="18862">
      <pivotArea dataOnly="0" labelOnly="1" grandCol="1" outline="0" fieldPosition="0"/>
    </format>
    <format dxfId="18861">
      <pivotArea grandRow="1" outline="0" collapsedLevelsAreSubtotals="1" fieldPosition="0"/>
    </format>
    <format dxfId="18860">
      <pivotArea dataOnly="0" labelOnly="1" grandRow="1" outline="0" fieldPosition="0"/>
    </format>
    <format dxfId="18859">
      <pivotArea dataOnly="0" labelOnly="1" grandRow="1" outline="0" fieldPosition="0"/>
    </format>
    <format dxfId="18858">
      <pivotArea type="origin" dataOnly="0" labelOnly="1" outline="0" fieldPosition="0"/>
    </format>
    <format dxfId="18857">
      <pivotArea dataOnly="0" labelOnly="1" grandRow="1" outline="0" fieldPosition="0"/>
    </format>
    <format dxfId="18856">
      <pivotArea type="origin" dataOnly="0" labelOnly="1" outline="0" fieldPosition="0"/>
    </format>
    <format dxfId="18855">
      <pivotArea dataOnly="0" labelOnly="1" grandRow="1" outline="0" fieldPosition="0"/>
    </format>
    <format dxfId="18854">
      <pivotArea type="origin" dataOnly="0" labelOnly="1" outline="0" fieldPosition="0"/>
    </format>
    <format dxfId="18853">
      <pivotArea dataOnly="0" labelOnly="1" grandRow="1" outline="0" fieldPosition="0"/>
    </format>
    <format dxfId="18852">
      <pivotArea type="origin" dataOnly="0" labelOnly="1" outline="0" fieldPosition="0"/>
    </format>
    <format dxfId="18851">
      <pivotArea dataOnly="0" labelOnly="1" grandRow="1" outline="0" fieldPosition="0"/>
    </format>
    <format dxfId="18850">
      <pivotArea dataOnly="0" labelOnly="1" grandRow="1" outline="0" fieldPosition="0"/>
    </format>
    <format dxfId="18849">
      <pivotArea grandRow="1" outline="0" collapsedLevelsAreSubtotals="1" fieldPosition="0"/>
    </format>
    <format dxfId="18848">
      <pivotArea grandRow="1" outline="0" collapsedLevelsAreSubtotals="1" fieldPosition="0"/>
    </format>
    <format dxfId="18847">
      <pivotArea grandRow="1" outline="0" collapsedLevelsAreSubtotals="1" fieldPosition="0"/>
    </format>
    <format dxfId="18846">
      <pivotArea grandRow="1" outline="0" collapsedLevelsAreSubtotals="1" fieldPosition="0"/>
    </format>
    <format dxfId="18845">
      <pivotArea dataOnly="0" labelOnly="1" outline="0" fieldPosition="0">
        <references count="1">
          <reference field="13" count="0"/>
        </references>
      </pivotArea>
    </format>
    <format dxfId="18844">
      <pivotArea dataOnly="0" labelOnly="1" grandCol="1" outline="0" fieldPosition="0"/>
    </format>
    <format dxfId="18843">
      <pivotArea dataOnly="0" labelOnly="1" outline="0" fieldPosition="0">
        <references count="1">
          <reference field="13" count="0"/>
        </references>
      </pivotArea>
    </format>
    <format dxfId="18842">
      <pivotArea dataOnly="0" labelOnly="1" grandCol="1" outline="0" fieldPosition="0"/>
    </format>
    <format dxfId="18841">
      <pivotArea dataOnly="0" labelOnly="1" outline="0" fieldPosition="0">
        <references count="1">
          <reference field="13" count="0"/>
        </references>
      </pivotArea>
    </format>
    <format dxfId="18840">
      <pivotArea dataOnly="0" labelOnly="1" grandCol="1" outline="0" fieldPosition="0"/>
    </format>
    <format dxfId="18839">
      <pivotArea dataOnly="0" labelOnly="1" outline="0" fieldPosition="0">
        <references count="1">
          <reference field="13" count="0"/>
        </references>
      </pivotArea>
    </format>
    <format dxfId="18838">
      <pivotArea dataOnly="0" labelOnly="1" grandCol="1" outline="0" fieldPosition="0"/>
    </format>
    <format dxfId="18837">
      <pivotArea dataOnly="0" labelOnly="1" outline="0" fieldPosition="0">
        <references count="1">
          <reference field="13" count="0"/>
        </references>
      </pivotArea>
    </format>
    <format dxfId="18836">
      <pivotArea dataOnly="0" labelOnly="1" grandCol="1" outline="0" fieldPosition="0"/>
    </format>
    <format dxfId="18835">
      <pivotArea dataOnly="0" labelOnly="1" outline="0" fieldPosition="0">
        <references count="1">
          <reference field="13" count="0"/>
        </references>
      </pivotArea>
    </format>
    <format dxfId="18834">
      <pivotArea dataOnly="0" labelOnly="1" grandCol="1" outline="0" fieldPosition="0"/>
    </format>
    <format dxfId="18833">
      <pivotArea grandRow="1" outline="0" collapsedLevelsAreSubtotals="1" fieldPosition="0"/>
    </format>
    <format dxfId="18832">
      <pivotArea grandRow="1" outline="0" collapsedLevelsAreSubtotals="1" fieldPosition="0"/>
    </format>
    <format dxfId="18831">
      <pivotArea dataOnly="0" labelOnly="1" outline="0" fieldPosition="0">
        <references count="1">
          <reference field="13" count="0"/>
        </references>
      </pivotArea>
    </format>
    <format dxfId="18830">
      <pivotArea dataOnly="0" labelOnly="1" grandCol="1" outline="0" fieldPosition="0"/>
    </format>
    <format dxfId="18829">
      <pivotArea dataOnly="0" labelOnly="1" outline="0" fieldPosition="0">
        <references count="1">
          <reference field="13" count="0"/>
        </references>
      </pivotArea>
    </format>
    <format dxfId="18828">
      <pivotArea dataOnly="0" labelOnly="1" grandCol="1" outline="0" fieldPosition="0"/>
    </format>
    <format dxfId="18827">
      <pivotArea dataOnly="0" labelOnly="1" outline="0" fieldPosition="0">
        <references count="1">
          <reference field="13" count="0"/>
        </references>
      </pivotArea>
    </format>
    <format dxfId="18826">
      <pivotArea dataOnly="0" labelOnly="1" grandCol="1" outline="0" fieldPosition="0"/>
    </format>
    <format dxfId="18825">
      <pivotArea dataOnly="0" labelOnly="1" outline="0" fieldPosition="0">
        <references count="1">
          <reference field="13" count="0"/>
        </references>
      </pivotArea>
    </format>
    <format dxfId="18824">
      <pivotArea dataOnly="0" labelOnly="1" grandCol="1" outline="0" fieldPosition="0"/>
    </format>
    <format dxfId="18823">
      <pivotArea dataOnly="0" labelOnly="1" outline="0" fieldPosition="0">
        <references count="1">
          <reference field="13" count="0"/>
        </references>
      </pivotArea>
    </format>
    <format dxfId="18822">
      <pivotArea dataOnly="0" labelOnly="1" grandCol="1" outline="0" fieldPosition="0"/>
    </format>
    <format dxfId="18821">
      <pivotArea grandRow="1" outline="0" collapsedLevelsAreSubtotals="1" fieldPosition="0"/>
    </format>
    <format dxfId="18820">
      <pivotArea dataOnly="0" labelOnly="1" outline="0" fieldPosition="0">
        <references count="1">
          <reference field="13" count="0"/>
        </references>
      </pivotArea>
    </format>
    <format dxfId="18819">
      <pivotArea dataOnly="0" labelOnly="1" grandCol="1" outline="0" fieldPosition="0"/>
    </format>
    <format dxfId="18818">
      <pivotArea dataOnly="0" labelOnly="1" outline="0" fieldPosition="0">
        <references count="1">
          <reference field="13" count="0"/>
        </references>
      </pivotArea>
    </format>
    <format dxfId="18817">
      <pivotArea dataOnly="0" labelOnly="1" grandCol="1" outline="0" fieldPosition="0"/>
    </format>
    <format dxfId="18816">
      <pivotArea dataOnly="0" labelOnly="1" outline="0" fieldPosition="0">
        <references count="1">
          <reference field="13" count="0"/>
        </references>
      </pivotArea>
    </format>
    <format dxfId="18815">
      <pivotArea dataOnly="0" labelOnly="1" grandCol="1" outline="0" fieldPosition="0"/>
    </format>
    <format dxfId="18814">
      <pivotArea dataOnly="0" labelOnly="1" outline="0" fieldPosition="0">
        <references count="1">
          <reference field="13" count="0"/>
        </references>
      </pivotArea>
    </format>
    <format dxfId="18813">
      <pivotArea dataOnly="0" labelOnly="1" grandCol="1" outline="0" fieldPosition="0"/>
    </format>
    <format dxfId="18812">
      <pivotArea dataOnly="0" labelOnly="1" outline="0" fieldPosition="0">
        <references count="1">
          <reference field="13" count="0"/>
        </references>
      </pivotArea>
    </format>
    <format dxfId="18811">
      <pivotArea dataOnly="0" labelOnly="1" grandCol="1" outline="0" fieldPosition="0"/>
    </format>
    <format dxfId="18810">
      <pivotArea dataOnly="0" labelOnly="1" outline="0" fieldPosition="0">
        <references count="1">
          <reference field="13" count="0"/>
        </references>
      </pivotArea>
    </format>
    <format dxfId="18809">
      <pivotArea dataOnly="0" labelOnly="1" grandCol="1" outline="0" fieldPosition="0"/>
    </format>
    <format dxfId="18808">
      <pivotArea dataOnly="0" labelOnly="1" outline="0" fieldPosition="0">
        <references count="1">
          <reference field="13" count="0"/>
        </references>
      </pivotArea>
    </format>
    <format dxfId="18807">
      <pivotArea dataOnly="0" labelOnly="1" grandCol="1" outline="0" fieldPosition="0"/>
    </format>
    <format dxfId="18806">
      <pivotArea dataOnly="0" labelOnly="1" outline="0" fieldPosition="0">
        <references count="1">
          <reference field="13" count="0"/>
        </references>
      </pivotArea>
    </format>
    <format dxfId="18805">
      <pivotArea dataOnly="0" labelOnly="1" grandCol="1" outline="0" fieldPosition="0"/>
    </format>
    <format dxfId="18804">
      <pivotArea dataOnly="0" labelOnly="1" outline="0" fieldPosition="0">
        <references count="1">
          <reference field="13" count="0"/>
        </references>
      </pivotArea>
    </format>
    <format dxfId="18803">
      <pivotArea dataOnly="0" labelOnly="1" grandCol="1" outline="0" fieldPosition="0"/>
    </format>
    <format dxfId="18802">
      <pivotArea dataOnly="0" labelOnly="1" outline="0" fieldPosition="0">
        <references count="1">
          <reference field="13" count="0"/>
        </references>
      </pivotArea>
    </format>
    <format dxfId="18801">
      <pivotArea dataOnly="0" labelOnly="1" grandCol="1" outline="0" fieldPosition="0"/>
    </format>
    <format dxfId="18800">
      <pivotArea dataOnly="0" labelOnly="1" outline="0" fieldPosition="0">
        <references count="1">
          <reference field="13" count="0"/>
        </references>
      </pivotArea>
    </format>
    <format dxfId="18799">
      <pivotArea dataOnly="0" labelOnly="1" grandCol="1" outline="0" fieldPosition="0"/>
    </format>
    <format dxfId="18798">
      <pivotArea dataOnly="0" labelOnly="1" outline="0" fieldPosition="0">
        <references count="1">
          <reference field="13" count="0"/>
        </references>
      </pivotArea>
    </format>
    <format dxfId="18797">
      <pivotArea dataOnly="0" labelOnly="1" grandCol="1" outline="0" fieldPosition="0"/>
    </format>
    <format dxfId="18796">
      <pivotArea dataOnly="0" labelOnly="1" outline="0" fieldPosition="0">
        <references count="1">
          <reference field="13" count="0"/>
        </references>
      </pivotArea>
    </format>
    <format dxfId="18795">
      <pivotArea dataOnly="0" labelOnly="1" grandCol="1" outline="0" fieldPosition="0"/>
    </format>
    <format dxfId="18794">
      <pivotArea dataOnly="0" labelOnly="1" outline="0" fieldPosition="0">
        <references count="1">
          <reference field="13" count="0"/>
        </references>
      </pivotArea>
    </format>
    <format dxfId="18793">
      <pivotArea dataOnly="0" labelOnly="1" grandCol="1" outline="0" fieldPosition="0"/>
    </format>
    <format dxfId="18792">
      <pivotArea dataOnly="0" labelOnly="1" outline="0" fieldPosition="0">
        <references count="1">
          <reference field="13" count="0"/>
        </references>
      </pivotArea>
    </format>
    <format dxfId="18791">
      <pivotArea dataOnly="0" labelOnly="1" grandCol="1" outline="0" fieldPosition="0"/>
    </format>
    <format dxfId="18790">
      <pivotArea field="13" type="button" dataOnly="0" labelOnly="1" outline="0" axis="axisCol" fieldPosition="0"/>
    </format>
    <format dxfId="18789">
      <pivotArea type="topRight" dataOnly="0" labelOnly="1" outline="0" fieldPosition="0"/>
    </format>
    <format dxfId="18788">
      <pivotArea grandRow="1" outline="0" collapsedLevelsAreSubtotals="1" fieldPosition="0"/>
    </format>
    <format dxfId="18787">
      <pivotArea grandRow="1" outline="0" collapsedLevelsAreSubtotals="1" fieldPosition="0"/>
    </format>
    <format dxfId="18786">
      <pivotArea grandRow="1" outline="0" collapsedLevelsAreSubtotals="1" fieldPosition="0"/>
    </format>
    <format dxfId="18785">
      <pivotArea grandRow="1" outline="0" collapsedLevelsAreSubtotals="1" fieldPosition="0"/>
    </format>
    <format dxfId="18784">
      <pivotArea outline="0" collapsedLevelsAreSubtotals="1" fieldPosition="0"/>
    </format>
    <format dxfId="18783">
      <pivotArea field="15" type="button" dataOnly="0" labelOnly="1" outline="0" axis="axisRow" fieldPosition="0"/>
    </format>
    <format dxfId="18782">
      <pivotArea dataOnly="0" labelOnly="1" outline="0" fieldPosition="0">
        <references count="1">
          <reference field="15" count="0"/>
        </references>
      </pivotArea>
    </format>
    <format dxfId="18781">
      <pivotArea dataOnly="0" labelOnly="1" grandRow="1" outline="0" fieldPosition="0"/>
    </format>
    <format dxfId="18780">
      <pivotArea dataOnly="0" labelOnly="1" outline="0" fieldPosition="0">
        <references count="1">
          <reference field="13" count="0"/>
        </references>
      </pivotArea>
    </format>
    <format dxfId="18779">
      <pivotArea dataOnly="0" labelOnly="1" grandCol="1" outline="0" fieldPosition="0"/>
    </format>
    <format dxfId="18778">
      <pivotArea outline="0" collapsedLevelsAreSubtotals="1" fieldPosition="0"/>
    </format>
    <format dxfId="18777">
      <pivotArea dataOnly="0" labelOnly="1" outline="0" fieldPosition="0">
        <references count="1">
          <reference field="15" count="0"/>
        </references>
      </pivotArea>
    </format>
    <format dxfId="18776">
      <pivotArea dataOnly="0" labelOnly="1" grandRow="1" outline="0" fieldPosition="0"/>
    </format>
    <format dxfId="18775">
      <pivotArea grandRow="1" outline="0" collapsedLevelsAreSubtotals="1" fieldPosition="0"/>
    </format>
    <format dxfId="18774">
      <pivotArea dataOnly="0" labelOnly="1" grandRow="1" outline="0" fieldPosition="0"/>
    </format>
    <format dxfId="18773">
      <pivotArea field="15" type="button" dataOnly="0" labelOnly="1" outline="0" axis="axisRow" fieldPosition="0"/>
    </format>
    <format dxfId="18772">
      <pivotArea dataOnly="0" labelOnly="1" outline="0" fieldPosition="0">
        <references count="1">
          <reference field="13" count="0"/>
        </references>
      </pivotArea>
    </format>
    <format dxfId="1877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19009">
      <pivotArea outline="0" collapsedLevelsAreSubtotals="1" fieldPosition="0"/>
    </format>
    <format dxfId="19008">
      <pivotArea field="12" type="button" dataOnly="0" labelOnly="1" outline="0" axis="axisRow" fieldPosition="0"/>
    </format>
    <format dxfId="19007">
      <pivotArea dataOnly="0" labelOnly="1" outline="0" fieldPosition="0">
        <references count="1">
          <reference field="12" count="0"/>
        </references>
      </pivotArea>
    </format>
    <format dxfId="19006">
      <pivotArea dataOnly="0" labelOnly="1" grandRow="1" outline="0" fieldPosition="0"/>
    </format>
    <format dxfId="19005">
      <pivotArea dataOnly="0" labelOnly="1" outline="0" fieldPosition="0">
        <references count="1">
          <reference field="13" count="0"/>
        </references>
      </pivotArea>
    </format>
    <format dxfId="19004">
      <pivotArea dataOnly="0" labelOnly="1" grandCol="1" outline="0" fieldPosition="0"/>
    </format>
    <format dxfId="19003">
      <pivotArea outline="0" collapsedLevelsAreSubtotals="1" fieldPosition="0"/>
    </format>
    <format dxfId="19002">
      <pivotArea field="12" type="button" dataOnly="0" labelOnly="1" outline="0" axis="axisRow" fieldPosition="0"/>
    </format>
    <format dxfId="19001">
      <pivotArea dataOnly="0" labelOnly="1" outline="0" fieldPosition="0">
        <references count="1">
          <reference field="12" count="0"/>
        </references>
      </pivotArea>
    </format>
    <format dxfId="19000">
      <pivotArea dataOnly="0" labelOnly="1" grandRow="1" outline="0" fieldPosition="0"/>
    </format>
    <format dxfId="18999">
      <pivotArea dataOnly="0" labelOnly="1" outline="0" fieldPosition="0">
        <references count="1">
          <reference field="13" count="0"/>
        </references>
      </pivotArea>
    </format>
    <format dxfId="18998">
      <pivotArea dataOnly="0" labelOnly="1" grandCol="1" outline="0" fieldPosition="0"/>
    </format>
    <format dxfId="18997">
      <pivotArea dataOnly="0" labelOnly="1" outline="0" fieldPosition="0">
        <references count="1">
          <reference field="12" count="0"/>
        </references>
      </pivotArea>
    </format>
    <format dxfId="18996">
      <pivotArea grandRow="1" outline="0" collapsedLevelsAreSubtotals="1" fieldPosition="0"/>
    </format>
    <format dxfId="18995">
      <pivotArea dataOnly="0" labelOnly="1" grandRow="1" outline="0" fieldPosition="0"/>
    </format>
    <format dxfId="18994">
      <pivotArea field="12" type="button" dataOnly="0" labelOnly="1" outline="0" axis="axisRow" fieldPosition="0"/>
    </format>
    <format dxfId="18993">
      <pivotArea type="origin" dataOnly="0" labelOnly="1" outline="0" fieldPosition="0"/>
    </format>
    <format dxfId="18992">
      <pivotArea field="12" type="button" dataOnly="0" labelOnly="1" outline="0" axis="axisRow" fieldPosition="0"/>
    </format>
    <format dxfId="18991">
      <pivotArea dataOnly="0" labelOnly="1" outline="0" fieldPosition="0">
        <references count="1">
          <reference field="12" count="0"/>
        </references>
      </pivotArea>
    </format>
    <format dxfId="18990">
      <pivotArea dataOnly="0" labelOnly="1" grandRow="1" outline="0" fieldPosition="0"/>
    </format>
    <format dxfId="18989">
      <pivotArea type="origin" dataOnly="0" labelOnly="1" outline="0" fieldPosition="0"/>
    </format>
    <format dxfId="18988">
      <pivotArea field="12" type="button" dataOnly="0" labelOnly="1" outline="0" axis="axisRow" fieldPosition="0"/>
    </format>
    <format dxfId="18987">
      <pivotArea dataOnly="0" labelOnly="1" outline="0" fieldPosition="0">
        <references count="1">
          <reference field="12" count="0"/>
        </references>
      </pivotArea>
    </format>
    <format dxfId="18986">
      <pivotArea dataOnly="0" labelOnly="1" grandRow="1" outline="0" fieldPosition="0"/>
    </format>
    <format dxfId="18985">
      <pivotArea type="origin" dataOnly="0" labelOnly="1" outline="0" fieldPosition="0"/>
    </format>
    <format dxfId="18984">
      <pivotArea field="12" type="button" dataOnly="0" labelOnly="1" outline="0" axis="axisRow" fieldPosition="0"/>
    </format>
    <format dxfId="18983">
      <pivotArea dataOnly="0" labelOnly="1" outline="0" fieldPosition="0">
        <references count="1">
          <reference field="12" count="0"/>
        </references>
      </pivotArea>
    </format>
    <format dxfId="18982">
      <pivotArea dataOnly="0" labelOnly="1" grandRow="1" outline="0" fieldPosition="0"/>
    </format>
    <format dxfId="18981">
      <pivotArea type="origin" dataOnly="0" labelOnly="1" outline="0" fieldPosition="0"/>
    </format>
    <format dxfId="18980">
      <pivotArea field="12" type="button" dataOnly="0" labelOnly="1" outline="0" axis="axisRow" fieldPosition="0"/>
    </format>
    <format dxfId="18979">
      <pivotArea dataOnly="0" labelOnly="1" outline="0" fieldPosition="0">
        <references count="1">
          <reference field="12" count="0"/>
        </references>
      </pivotArea>
    </format>
    <format dxfId="18978">
      <pivotArea dataOnly="0" labelOnly="1" grandRow="1" outline="0" fieldPosition="0"/>
    </format>
    <format dxfId="18977">
      <pivotArea grandRow="1" outline="0" collapsedLevelsAreSubtotals="1" fieldPosition="0"/>
    </format>
    <format dxfId="18976">
      <pivotArea dataOnly="0" labelOnly="1" grandRow="1" outline="0" fieldPosition="0"/>
    </format>
    <format dxfId="18975">
      <pivotArea grandRow="1" outline="0" collapsedLevelsAreSubtotals="1" fieldPosition="0"/>
    </format>
    <format dxfId="18974">
      <pivotArea dataOnly="0" labelOnly="1" grandRow="1" outline="0" fieldPosition="0"/>
    </format>
    <format dxfId="18973">
      <pivotArea dataOnly="0" labelOnly="1" outline="0" fieldPosition="0">
        <references count="1">
          <reference field="12" count="0"/>
        </references>
      </pivotArea>
    </format>
    <format dxfId="18972">
      <pivotArea dataOnly="0" labelOnly="1" grandRow="1" outline="0" fieldPosition="0"/>
    </format>
    <format dxfId="18971">
      <pivotArea dataOnly="0" labelOnly="1" outline="0" fieldPosition="0">
        <references count="1">
          <reference field="12" count="0"/>
        </references>
      </pivotArea>
    </format>
    <format dxfId="18970">
      <pivotArea dataOnly="0" labelOnly="1" grandRow="1" outline="0" fieldPosition="0"/>
    </format>
    <format dxfId="18969">
      <pivotArea grandRow="1" outline="0" collapsedLevelsAreSubtotals="1" fieldPosition="0"/>
    </format>
    <format dxfId="18968">
      <pivotArea dataOnly="0" labelOnly="1" grandRow="1" outline="0" fieldPosition="0"/>
    </format>
    <format dxfId="18967">
      <pivotArea dataOnly="0" labelOnly="1" outline="0" fieldPosition="0">
        <references count="1">
          <reference field="12" count="0"/>
        </references>
      </pivotArea>
    </format>
    <format dxfId="18966">
      <pivotArea dataOnly="0" labelOnly="1" grandRow="1" outline="0" fieldPosition="0"/>
    </format>
    <format dxfId="18965">
      <pivotArea dataOnly="0" labelOnly="1" outline="0" fieldPosition="0">
        <references count="1">
          <reference field="12" count="0"/>
        </references>
      </pivotArea>
    </format>
    <format dxfId="18964">
      <pivotArea dataOnly="0" labelOnly="1" grandRow="1" outline="0" fieldPosition="0"/>
    </format>
    <format dxfId="18963">
      <pivotArea dataOnly="0" labelOnly="1" outline="0" fieldPosition="0">
        <references count="1">
          <reference field="12" count="0"/>
        </references>
      </pivotArea>
    </format>
    <format dxfId="18962">
      <pivotArea dataOnly="0" labelOnly="1" grandRow="1" outline="0" fieldPosition="0"/>
    </format>
    <format dxfId="18961">
      <pivotArea grandRow="1" outline="0" collapsedLevelsAreSubtotals="1" fieldPosition="0"/>
    </format>
    <format dxfId="18960">
      <pivotArea dataOnly="0" labelOnly="1" grandRow="1" outline="0" fieldPosition="0"/>
    </format>
    <format dxfId="18959">
      <pivotArea outline="0" fieldPosition="0">
        <references count="1">
          <reference field="12" count="0" selected="0"/>
        </references>
      </pivotArea>
    </format>
    <format dxfId="18958">
      <pivotArea dataOnly="0" labelOnly="1" outline="0" fieldPosition="0">
        <references count="1">
          <reference field="12" count="0"/>
        </references>
      </pivotArea>
    </format>
    <format dxfId="18957">
      <pivotArea outline="0" fieldPosition="0">
        <references count="1">
          <reference field="12" count="0" selected="0"/>
        </references>
      </pivotArea>
    </format>
    <format dxfId="18956">
      <pivotArea dataOnly="0" labelOnly="1" outline="0" fieldPosition="0">
        <references count="1">
          <reference field="12" count="0"/>
        </references>
      </pivotArea>
    </format>
    <format dxfId="18955">
      <pivotArea grandRow="1" outline="0" collapsedLevelsAreSubtotals="1" fieldPosition="0"/>
    </format>
    <format dxfId="18954">
      <pivotArea dataOnly="0" labelOnly="1" grandRow="1" outline="0" fieldPosition="0"/>
    </format>
    <format dxfId="18953">
      <pivotArea type="all" dataOnly="0" outline="0" fieldPosition="0"/>
    </format>
    <format dxfId="18952">
      <pivotArea type="origin" dataOnly="0" labelOnly="1" outline="0" fieldPosition="0"/>
    </format>
    <format dxfId="18951">
      <pivotArea field="13" type="button" dataOnly="0" labelOnly="1" outline="0" axis="axisCol" fieldPosition="0"/>
    </format>
    <format dxfId="18950">
      <pivotArea type="topRight" dataOnly="0" labelOnly="1" outline="0" fieldPosition="0"/>
    </format>
    <format dxfId="18949">
      <pivotArea outline="0" collapsedLevelsAreSubtotals="1" fieldPosition="0"/>
    </format>
    <format dxfId="18948">
      <pivotArea field="12" type="button" dataOnly="0" labelOnly="1" outline="0" axis="axisRow" fieldPosition="0"/>
    </format>
    <format dxfId="18947">
      <pivotArea dataOnly="0" labelOnly="1" outline="0" fieldPosition="0">
        <references count="1">
          <reference field="12" count="0"/>
        </references>
      </pivotArea>
    </format>
    <format dxfId="18946">
      <pivotArea dataOnly="0" labelOnly="1" grandRow="1" outline="0" fieldPosition="0"/>
    </format>
    <format dxfId="18945">
      <pivotArea dataOnly="0" labelOnly="1" outline="0" fieldPosition="0">
        <references count="1">
          <reference field="13" count="0"/>
        </references>
      </pivotArea>
    </format>
    <format dxfId="18944">
      <pivotArea dataOnly="0" labelOnly="1" grandCol="1" outline="0" fieldPosition="0"/>
    </format>
    <format dxfId="18943">
      <pivotArea field="12" type="button" dataOnly="0" labelOnly="1" outline="0" axis="axisRow" fieldPosition="0"/>
    </format>
    <format dxfId="18942">
      <pivotArea dataOnly="0" labelOnly="1" outline="0" fieldPosition="0">
        <references count="1">
          <reference field="13" count="0"/>
        </references>
      </pivotArea>
    </format>
    <format dxfId="18941">
      <pivotArea dataOnly="0" labelOnly="1" grandCol="1" outline="0" fieldPosition="0"/>
    </format>
    <format dxfId="18940">
      <pivotArea grandRow="1" outline="0" collapsedLevelsAreSubtotals="1" fieldPosition="0"/>
    </format>
    <format dxfId="18939">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19268">
      <pivotArea outline="0" collapsedLevelsAreSubtotals="1" fieldPosition="0"/>
    </format>
    <format dxfId="19267">
      <pivotArea dataOnly="0" labelOnly="1" grandCol="1" outline="0" fieldPosition="0"/>
    </format>
    <format dxfId="19266">
      <pivotArea outline="0" collapsedLevelsAreSubtotals="1" fieldPosition="0"/>
    </format>
    <format dxfId="19265">
      <pivotArea dataOnly="0" labelOnly="1" grandCol="1" outline="0" fieldPosition="0"/>
    </format>
    <format dxfId="19264">
      <pivotArea dataOnly="0" labelOnly="1" grandRow="1" outline="0" fieldPosition="0"/>
    </format>
    <format dxfId="19263">
      <pivotArea dataOnly="0" labelOnly="1" grandCol="1" outline="0" fieldPosition="0"/>
    </format>
    <format dxfId="19262">
      <pivotArea dataOnly="0" labelOnly="1" grandCol="1" outline="0" fieldPosition="0"/>
    </format>
    <format dxfId="19261">
      <pivotArea dataOnly="0" labelOnly="1" outline="0" fieldPosition="0">
        <references count="1">
          <reference field="12" count="0"/>
        </references>
      </pivotArea>
    </format>
    <format dxfId="19260">
      <pivotArea dataOnly="0" labelOnly="1" grandCol="1" outline="0" fieldPosition="0"/>
    </format>
    <format dxfId="19259">
      <pivotArea dataOnly="0" labelOnly="1" outline="0" fieldPosition="0">
        <references count="1">
          <reference field="12" count="0"/>
        </references>
      </pivotArea>
    </format>
    <format dxfId="19258">
      <pivotArea dataOnly="0" labelOnly="1" grandCol="1" outline="0" fieldPosition="0"/>
    </format>
    <format dxfId="19257">
      <pivotArea grandRow="1" outline="0" collapsedLevelsAreSubtotals="1" fieldPosition="0"/>
    </format>
    <format dxfId="19256">
      <pivotArea dataOnly="0" labelOnly="1" grandRow="1" outline="0" fieldPosition="0"/>
    </format>
    <format dxfId="19255">
      <pivotArea dataOnly="0" labelOnly="1" grandRow="1" outline="0" fieldPosition="0"/>
    </format>
    <format dxfId="19254">
      <pivotArea grandRow="1" outline="0" collapsedLevelsAreSubtotals="1" fieldPosition="0"/>
    </format>
    <format dxfId="19253">
      <pivotArea dataOnly="0" labelOnly="1" grandRow="1" outline="0" fieldPosition="0"/>
    </format>
    <format dxfId="19252">
      <pivotArea grandRow="1" outline="0" collapsedLevelsAreSubtotals="1" fieldPosition="0"/>
    </format>
    <format dxfId="19251">
      <pivotArea dataOnly="0" labelOnly="1" grandRow="1" outline="0" fieldPosition="0"/>
    </format>
    <format dxfId="19250">
      <pivotArea grandRow="1" outline="0" collapsedLevelsAreSubtotals="1" fieldPosition="0"/>
    </format>
    <format dxfId="19249">
      <pivotArea grandRow="1" outline="0" collapsedLevelsAreSubtotals="1" fieldPosition="0"/>
    </format>
    <format dxfId="19248">
      <pivotArea dataOnly="0" labelOnly="1" grandRow="1" outline="0" fieldPosition="0"/>
    </format>
    <format dxfId="19247">
      <pivotArea dataOnly="0" labelOnly="1" grandRow="1" outline="0" fieldPosition="0"/>
    </format>
    <format dxfId="19246">
      <pivotArea dataOnly="0" labelOnly="1" grandRow="1" outline="0" fieldPosition="0"/>
    </format>
    <format dxfId="19245">
      <pivotArea dataOnly="0" labelOnly="1" grandRow="1" outline="0" fieldPosition="0"/>
    </format>
    <format dxfId="19244">
      <pivotArea grandRow="1" outline="0" collapsedLevelsAreSubtotals="1" fieldPosition="0"/>
    </format>
    <format dxfId="19243">
      <pivotArea dataOnly="0" labelOnly="1" grandRow="1" outline="0" fieldPosition="0"/>
    </format>
    <format dxfId="19242">
      <pivotArea dataOnly="0" labelOnly="1" outline="0" fieldPosition="0">
        <references count="1">
          <reference field="12" count="0"/>
        </references>
      </pivotArea>
    </format>
    <format dxfId="19241">
      <pivotArea dataOnly="0" labelOnly="1" grandCol="1" outline="0" fieldPosition="0"/>
    </format>
    <format dxfId="19240">
      <pivotArea grandRow="1" outline="0" collapsedLevelsAreSubtotals="1" fieldPosition="0"/>
    </format>
    <format dxfId="19239">
      <pivotArea dataOnly="0" labelOnly="1" grandRow="1" outline="0" fieldPosition="0"/>
    </format>
    <format dxfId="19238">
      <pivotArea grandRow="1" outline="0" collapsedLevelsAreSubtotals="1" fieldPosition="0"/>
    </format>
    <format dxfId="19237">
      <pivotArea dataOnly="0" labelOnly="1" grandRow="1" outline="0" fieldPosition="0"/>
    </format>
    <format dxfId="19236">
      <pivotArea dataOnly="0" labelOnly="1" outline="0" fieldPosition="0">
        <references count="1">
          <reference field="12" count="0"/>
        </references>
      </pivotArea>
    </format>
    <format dxfId="19235">
      <pivotArea dataOnly="0" labelOnly="1" grandCol="1" outline="0" fieldPosition="0"/>
    </format>
    <format dxfId="19234">
      <pivotArea dataOnly="0" labelOnly="1" grandCol="1" outline="0" fieldPosition="0"/>
    </format>
    <format dxfId="19233">
      <pivotArea grandRow="1" grandCol="1" outline="0" collapsedLevelsAreSubtotals="1" fieldPosition="0"/>
    </format>
    <format dxfId="19232">
      <pivotArea dataOnly="0" labelOnly="1" outline="0" fieldPosition="0">
        <references count="1">
          <reference field="12" count="0"/>
        </references>
      </pivotArea>
    </format>
    <format dxfId="19231">
      <pivotArea dataOnly="0" labelOnly="1" grandCol="1" outline="0" fieldPosition="0"/>
    </format>
    <format dxfId="19230">
      <pivotArea dataOnly="0" labelOnly="1" outline="0" fieldPosition="0">
        <references count="1">
          <reference field="12" count="0"/>
        </references>
      </pivotArea>
    </format>
    <format dxfId="19229">
      <pivotArea dataOnly="0" labelOnly="1" grandCol="1" outline="0" fieldPosition="0"/>
    </format>
    <format dxfId="19228">
      <pivotArea grandRow="1" outline="0" collapsedLevelsAreSubtotals="1" fieldPosition="0"/>
    </format>
    <format dxfId="19227">
      <pivotArea grandRow="1" outline="0" collapsedLevelsAreSubtotals="1" fieldPosition="0"/>
    </format>
    <format dxfId="19226">
      <pivotArea type="origin" dataOnly="0" labelOnly="1" outline="0" fieldPosition="0"/>
    </format>
    <format dxfId="19225">
      <pivotArea type="origin" dataOnly="0" labelOnly="1" outline="0" fieldPosition="0"/>
    </format>
    <format dxfId="19224">
      <pivotArea type="origin" dataOnly="0" labelOnly="1" outline="0" fieldPosition="0"/>
    </format>
    <format dxfId="19223">
      <pivotArea dataOnly="0" labelOnly="1" outline="0" fieldPosition="0">
        <references count="1">
          <reference field="12" count="0"/>
        </references>
      </pivotArea>
    </format>
    <format dxfId="19222">
      <pivotArea type="topRight" dataOnly="0" labelOnly="1" outline="0" fieldPosition="0"/>
    </format>
    <format dxfId="19221">
      <pivotArea outline="0" collapsedLevelsAreSubtotals="1" fieldPosition="0"/>
    </format>
    <format dxfId="19220">
      <pivotArea dataOnly="0" labelOnly="1" grandRow="1" outline="0" fieldPosition="0"/>
    </format>
    <format dxfId="19219">
      <pivotArea dataOnly="0" labelOnly="1" outline="0" fieldPosition="0">
        <references count="1">
          <reference field="12" count="0"/>
        </references>
      </pivotArea>
    </format>
    <format dxfId="19218">
      <pivotArea dataOnly="0" labelOnly="1" grandCol="1" outline="0" fieldPosition="0"/>
    </format>
    <format dxfId="19217">
      <pivotArea dataOnly="0" labelOnly="1" outline="0" fieldPosition="0">
        <references count="1">
          <reference field="12" count="0"/>
        </references>
      </pivotArea>
    </format>
    <format dxfId="19216">
      <pivotArea dataOnly="0" labelOnly="1" grandCol="1" outline="0" fieldPosition="0"/>
    </format>
    <format dxfId="19215">
      <pivotArea grandRow="1" outline="0" collapsedLevelsAreSubtotals="1" fieldPosition="0"/>
    </format>
    <format dxfId="19214">
      <pivotArea dataOnly="0" labelOnly="1" grandRow="1" outline="0" fieldPosition="0"/>
    </format>
    <format dxfId="19213">
      <pivotArea outline="0" collapsedLevelsAreSubtotals="1" fieldPosition="0"/>
    </format>
    <format dxfId="19212">
      <pivotArea dataOnly="0" labelOnly="1" grandRow="1" outline="0" fieldPosition="0"/>
    </format>
    <format dxfId="19211">
      <pivotArea dataOnly="0" labelOnly="1" outline="0" fieldPosition="0">
        <references count="1">
          <reference field="12" count="0"/>
        </references>
      </pivotArea>
    </format>
    <format dxfId="19210">
      <pivotArea dataOnly="0" labelOnly="1" grandCol="1" outline="0" fieldPosition="0"/>
    </format>
    <format dxfId="19209">
      <pivotArea grandRow="1" outline="0" collapsedLevelsAreSubtotals="1" fieldPosition="0"/>
    </format>
    <format dxfId="19208">
      <pivotArea dataOnly="0" labelOnly="1" grandRow="1" outline="0" fieldPosition="0"/>
    </format>
    <format dxfId="19207">
      <pivotArea grandRow="1" outline="0" collapsedLevelsAreSubtotals="1" fieldPosition="0"/>
    </format>
    <format dxfId="19206">
      <pivotArea dataOnly="0" labelOnly="1" grandRow="1" outline="0" fieldPosition="0"/>
    </format>
    <format dxfId="19205">
      <pivotArea dataOnly="0" labelOnly="1" outline="0" fieldPosition="0">
        <references count="1">
          <reference field="12" count="0"/>
        </references>
      </pivotArea>
    </format>
    <format dxfId="19204">
      <pivotArea dataOnly="0" labelOnly="1" grandCol="1" outline="0" fieldPosition="0"/>
    </format>
    <format dxfId="19203">
      <pivotArea grandRow="1" outline="0" collapsedLevelsAreSubtotals="1" fieldPosition="0"/>
    </format>
    <format dxfId="19202">
      <pivotArea dataOnly="0" labelOnly="1" grandRow="1" outline="0" fieldPosition="0"/>
    </format>
    <format dxfId="19201">
      <pivotArea dataOnly="0" labelOnly="1" outline="0" fieldPosition="0">
        <references count="1">
          <reference field="12" count="0"/>
        </references>
      </pivotArea>
    </format>
    <format dxfId="19200">
      <pivotArea dataOnly="0" labelOnly="1" grandCol="1" outline="0" fieldPosition="0"/>
    </format>
    <format dxfId="19199">
      <pivotArea grandRow="1" outline="0" collapsedLevelsAreSubtotals="1" fieldPosition="0"/>
    </format>
    <format dxfId="19198">
      <pivotArea dataOnly="0" labelOnly="1" grandRow="1" outline="0" fieldPosition="0"/>
    </format>
    <format dxfId="19197">
      <pivotArea outline="0" collapsedLevelsAreSubtotals="1" fieldPosition="0"/>
    </format>
    <format dxfId="19196">
      <pivotArea dataOnly="0" labelOnly="1" grandRow="1" outline="0" fieldPosition="0"/>
    </format>
    <format dxfId="19195">
      <pivotArea dataOnly="0" labelOnly="1" outline="0" fieldPosition="0">
        <references count="1">
          <reference field="12" count="0"/>
        </references>
      </pivotArea>
    </format>
    <format dxfId="19194">
      <pivotArea dataOnly="0" labelOnly="1" grandCol="1" outline="0" fieldPosition="0"/>
    </format>
    <format dxfId="19193">
      <pivotArea field="10" type="button" dataOnly="0" labelOnly="1" outline="0" axis="axisPage" fieldPosition="0"/>
    </format>
    <format dxfId="19192">
      <pivotArea type="origin" dataOnly="0" labelOnly="1" outline="0" fieldPosition="0"/>
    </format>
    <format dxfId="19191">
      <pivotArea dataOnly="0" labelOnly="1" grandRow="1" outline="0" fieldPosition="0"/>
    </format>
    <format dxfId="19190">
      <pivotArea field="10" type="button" dataOnly="0" labelOnly="1" outline="0" axis="axisPage" fieldPosition="0"/>
    </format>
    <format dxfId="19189">
      <pivotArea type="origin" dataOnly="0" labelOnly="1" outline="0" fieldPosition="0"/>
    </format>
    <format dxfId="19188">
      <pivotArea dataOnly="0" labelOnly="1" grandRow="1" outline="0" fieldPosition="0"/>
    </format>
    <format dxfId="19187">
      <pivotArea field="10" type="button" dataOnly="0" labelOnly="1" outline="0" axis="axisPage" fieldPosition="0"/>
    </format>
    <format dxfId="19186">
      <pivotArea type="origin" dataOnly="0" labelOnly="1" outline="0" fieldPosition="0"/>
    </format>
    <format dxfId="19185">
      <pivotArea dataOnly="0" labelOnly="1" grandRow="1" outline="0" fieldPosition="0"/>
    </format>
    <format dxfId="19184">
      <pivotArea field="10" type="button" dataOnly="0" labelOnly="1" outline="0" axis="axisPage" fieldPosition="0"/>
    </format>
    <format dxfId="19183">
      <pivotArea type="origin" dataOnly="0" labelOnly="1" outline="0" fieldPosition="0"/>
    </format>
    <format dxfId="19182">
      <pivotArea dataOnly="0" labelOnly="1" grandRow="1" outline="0" fieldPosition="0"/>
    </format>
    <format dxfId="19181">
      <pivotArea grandRow="1" outline="0" collapsedLevelsAreSubtotals="1" fieldPosition="0"/>
    </format>
    <format dxfId="19180">
      <pivotArea dataOnly="0" labelOnly="1" grandRow="1" outline="0" fieldPosition="0"/>
    </format>
    <format dxfId="19179">
      <pivotArea grandRow="1" outline="0" collapsedLevelsAreSubtotals="1" fieldPosition="0"/>
    </format>
    <format dxfId="19178">
      <pivotArea dataOnly="0" labelOnly="1" grandRow="1" outline="0" fieldPosition="0"/>
    </format>
    <format dxfId="19177">
      <pivotArea outline="0" collapsedLevelsAreSubtotals="1" fieldPosition="0"/>
    </format>
    <format dxfId="19176">
      <pivotArea dataOnly="0" labelOnly="1" grandRow="1" outline="0" fieldPosition="0"/>
    </format>
    <format dxfId="19175">
      <pivotArea outline="0" collapsedLevelsAreSubtotals="1" fieldPosition="0"/>
    </format>
    <format dxfId="19174">
      <pivotArea dataOnly="0" labelOnly="1" grandRow="1" outline="0" fieldPosition="0"/>
    </format>
    <format dxfId="19173">
      <pivotArea dataOnly="0" labelOnly="1" outline="0" fieldPosition="0">
        <references count="1">
          <reference field="12" count="0"/>
        </references>
      </pivotArea>
    </format>
    <format dxfId="19172">
      <pivotArea dataOnly="0" labelOnly="1" grandCol="1" outline="0" fieldPosition="0"/>
    </format>
    <format dxfId="19171">
      <pivotArea dataOnly="0" labelOnly="1" outline="0" fieldPosition="0">
        <references count="1">
          <reference field="12" count="0"/>
        </references>
      </pivotArea>
    </format>
    <format dxfId="19170">
      <pivotArea dataOnly="0" labelOnly="1" grandCol="1" outline="0" fieldPosition="0"/>
    </format>
    <format dxfId="19169">
      <pivotArea outline="0" fieldPosition="0">
        <references count="1">
          <reference field="12" count="0" selected="0"/>
        </references>
      </pivotArea>
    </format>
    <format dxfId="19168">
      <pivotArea dataOnly="0" labelOnly="1" grandRow="1" outline="0" fieldPosition="0"/>
    </format>
    <format dxfId="19167">
      <pivotArea dataOnly="0" labelOnly="1" outline="0" fieldPosition="0">
        <references count="1">
          <reference field="12" count="0"/>
        </references>
      </pivotArea>
    </format>
    <format dxfId="19166">
      <pivotArea grandRow="1" outline="0" collapsedLevelsAreSubtotals="1" fieldPosition="0"/>
    </format>
    <format dxfId="19165">
      <pivotArea dataOnly="0" labelOnly="1" grandRow="1" outline="0" fieldPosition="0"/>
    </format>
    <format dxfId="19164">
      <pivotArea outline="0" collapsedLevelsAreSubtotals="1" fieldPosition="0"/>
    </format>
    <format dxfId="19163">
      <pivotArea dataOnly="0" labelOnly="1" grandRow="1" outline="0" fieldPosition="0"/>
    </format>
    <format dxfId="19162">
      <pivotArea dataOnly="0" labelOnly="1" outline="0" fieldPosition="0">
        <references count="1">
          <reference field="12" count="0"/>
        </references>
      </pivotArea>
    </format>
    <format dxfId="19161">
      <pivotArea dataOnly="0" labelOnly="1" grandCol="1" outline="0" fieldPosition="0"/>
    </format>
    <format dxfId="19160">
      <pivotArea outline="0" collapsedLevelsAreSubtotals="1" fieldPosition="0"/>
    </format>
    <format dxfId="19159">
      <pivotArea dataOnly="0" labelOnly="1" grandRow="1" outline="0" fieldPosition="0"/>
    </format>
    <format dxfId="19158">
      <pivotArea dataOnly="0" labelOnly="1" outline="0" fieldPosition="0">
        <references count="1">
          <reference field="12" count="0"/>
        </references>
      </pivotArea>
    </format>
    <format dxfId="19157">
      <pivotArea dataOnly="0" labelOnly="1" grandCol="1" outline="0" fieldPosition="0"/>
    </format>
    <format dxfId="19156">
      <pivotArea outline="0" collapsedLevelsAreSubtotals="1" fieldPosition="0"/>
    </format>
    <format dxfId="19155">
      <pivotArea dataOnly="0" labelOnly="1" grandRow="1" outline="0" fieldPosition="0"/>
    </format>
    <format dxfId="19154">
      <pivotArea dataOnly="0" labelOnly="1" outline="0" fieldPosition="0">
        <references count="1">
          <reference field="12" count="0"/>
        </references>
      </pivotArea>
    </format>
    <format dxfId="19153">
      <pivotArea dataOnly="0" labelOnly="1" grandCol="1" outline="0" fieldPosition="0"/>
    </format>
    <format dxfId="19152">
      <pivotArea dataOnly="0" labelOnly="1" outline="0" fieldPosition="0">
        <references count="1">
          <reference field="12" count="0"/>
        </references>
      </pivotArea>
    </format>
    <format dxfId="19151">
      <pivotArea dataOnly="0" labelOnly="1" grandCol="1" outline="0" fieldPosition="0"/>
    </format>
    <format dxfId="19150">
      <pivotArea grandRow="1" outline="0" collapsedLevelsAreSubtotals="1" fieldPosition="0"/>
    </format>
    <format dxfId="19149">
      <pivotArea dataOnly="0" labelOnly="1" grandRow="1" outline="0" fieldPosition="0"/>
    </format>
    <format dxfId="19148">
      <pivotArea outline="0" collapsedLevelsAreSubtotals="1" fieldPosition="0"/>
    </format>
    <format dxfId="19147">
      <pivotArea dataOnly="0" labelOnly="1" grandRow="1" outline="0" fieldPosition="0"/>
    </format>
    <format dxfId="19146">
      <pivotArea dataOnly="0" labelOnly="1" outline="0" fieldPosition="0">
        <references count="1">
          <reference field="12" count="0"/>
        </references>
      </pivotArea>
    </format>
    <format dxfId="19145">
      <pivotArea dataOnly="0" labelOnly="1" grandCol="1" outline="0" fieldPosition="0"/>
    </format>
    <format dxfId="19144">
      <pivotArea outline="0" collapsedLevelsAreSubtotals="1" fieldPosition="0"/>
    </format>
    <format dxfId="19143">
      <pivotArea field="13" type="button" dataOnly="0" labelOnly="1" outline="0" axis="axisRow" fieldPosition="0"/>
    </format>
    <format dxfId="19142">
      <pivotArea dataOnly="0" labelOnly="1" outline="0" fieldPosition="0">
        <references count="1">
          <reference field="13" count="0"/>
        </references>
      </pivotArea>
    </format>
    <format dxfId="19141">
      <pivotArea dataOnly="0" labelOnly="1" grandRow="1" outline="0" fieldPosition="0"/>
    </format>
    <format dxfId="19140">
      <pivotArea dataOnly="0" labelOnly="1" outline="0" fieldPosition="0">
        <references count="1">
          <reference field="12" count="0"/>
        </references>
      </pivotArea>
    </format>
    <format dxfId="19139">
      <pivotArea dataOnly="0" labelOnly="1" grandCol="1" outline="0" fieldPosition="0"/>
    </format>
    <format dxfId="19138">
      <pivotArea outline="0" collapsedLevelsAreSubtotals="1" fieldPosition="0"/>
    </format>
    <format dxfId="19137">
      <pivotArea field="13" type="button" dataOnly="0" labelOnly="1" outline="0" axis="axisRow" fieldPosition="0"/>
    </format>
    <format dxfId="19136">
      <pivotArea dataOnly="0" labelOnly="1" outline="0" fieldPosition="0">
        <references count="1">
          <reference field="13" count="0"/>
        </references>
      </pivotArea>
    </format>
    <format dxfId="19135">
      <pivotArea dataOnly="0" labelOnly="1" grandRow="1" outline="0" fieldPosition="0"/>
    </format>
    <format dxfId="19134">
      <pivotArea dataOnly="0" labelOnly="1" outline="0" fieldPosition="0">
        <references count="1">
          <reference field="12" count="0"/>
        </references>
      </pivotArea>
    </format>
    <format dxfId="19133">
      <pivotArea dataOnly="0" labelOnly="1" grandCol="1" outline="0" fieldPosition="0"/>
    </format>
    <format dxfId="19132">
      <pivotArea outline="0" collapsedLevelsAreSubtotals="1" fieldPosition="0"/>
    </format>
    <format dxfId="19131">
      <pivotArea field="13" type="button" dataOnly="0" labelOnly="1" outline="0" axis="axisRow" fieldPosition="0"/>
    </format>
    <format dxfId="19130">
      <pivotArea dataOnly="0" labelOnly="1" outline="0" fieldPosition="0">
        <references count="1">
          <reference field="13" count="0"/>
        </references>
      </pivotArea>
    </format>
    <format dxfId="19129">
      <pivotArea dataOnly="0" labelOnly="1" grandRow="1" outline="0" fieldPosition="0"/>
    </format>
    <format dxfId="19128">
      <pivotArea dataOnly="0" labelOnly="1" outline="0" fieldPosition="0">
        <references count="1">
          <reference field="12" count="0"/>
        </references>
      </pivotArea>
    </format>
    <format dxfId="19127">
      <pivotArea dataOnly="0" labelOnly="1" grandCol="1" outline="0" fieldPosition="0"/>
    </format>
    <format dxfId="19126">
      <pivotArea outline="0" collapsedLevelsAreSubtotals="1" fieldPosition="0"/>
    </format>
    <format dxfId="19125">
      <pivotArea field="13" type="button" dataOnly="0" labelOnly="1" outline="0" axis="axisRow" fieldPosition="0"/>
    </format>
    <format dxfId="19124">
      <pivotArea dataOnly="0" labelOnly="1" outline="0" fieldPosition="0">
        <references count="1">
          <reference field="13" count="0"/>
        </references>
      </pivotArea>
    </format>
    <format dxfId="19123">
      <pivotArea dataOnly="0" labelOnly="1" grandRow="1" outline="0" fieldPosition="0"/>
    </format>
    <format dxfId="19122">
      <pivotArea dataOnly="0" labelOnly="1" outline="0" fieldPosition="0">
        <references count="1">
          <reference field="12" count="0"/>
        </references>
      </pivotArea>
    </format>
    <format dxfId="19121">
      <pivotArea dataOnly="0" labelOnly="1" grandCol="1" outline="0" fieldPosition="0"/>
    </format>
    <format dxfId="19120">
      <pivotArea grandRow="1" outline="0" collapsedLevelsAreSubtotals="1" fieldPosition="0"/>
    </format>
    <format dxfId="19119">
      <pivotArea dataOnly="0" labelOnly="1" grandRow="1" outline="0" fieldPosition="0"/>
    </format>
    <format dxfId="19118">
      <pivotArea grandRow="1" outline="0" collapsedLevelsAreSubtotals="1" fieldPosition="0"/>
    </format>
    <format dxfId="19117">
      <pivotArea dataOnly="0" labelOnly="1" grandRow="1" outline="0" fieldPosition="0"/>
    </format>
    <format dxfId="19116">
      <pivotArea outline="0" collapsedLevelsAreSubtotals="1" fieldPosition="0"/>
    </format>
    <format dxfId="19115">
      <pivotArea dataOnly="0" labelOnly="1" outline="0" fieldPosition="0">
        <references count="1">
          <reference field="12" count="0"/>
        </references>
      </pivotArea>
    </format>
    <format dxfId="19114">
      <pivotArea dataOnly="0" labelOnly="1" grandCol="1" outline="0" fieldPosition="0"/>
    </format>
    <format dxfId="19113">
      <pivotArea outline="0" collapsedLevelsAreSubtotals="1" fieldPosition="0"/>
    </format>
    <format dxfId="19112">
      <pivotArea dataOnly="0" labelOnly="1" outline="0" fieldPosition="0">
        <references count="1">
          <reference field="12" count="0"/>
        </references>
      </pivotArea>
    </format>
    <format dxfId="19111">
      <pivotArea dataOnly="0" labelOnly="1" grandCol="1" outline="0" fieldPosition="0"/>
    </format>
    <format dxfId="19110">
      <pivotArea outline="0" collapsedLevelsAreSubtotals="1" fieldPosition="0"/>
    </format>
    <format dxfId="19109">
      <pivotArea field="13" type="button" dataOnly="0" labelOnly="1" outline="0" axis="axisRow" fieldPosition="0"/>
    </format>
    <format dxfId="19108">
      <pivotArea dataOnly="0" labelOnly="1" outline="0" fieldPosition="0">
        <references count="1">
          <reference field="13" count="17">
            <x v="0"/>
            <x v="1"/>
            <x v="2"/>
            <x v="3"/>
            <x v="4"/>
            <x v="5"/>
            <x v="6"/>
            <x v="7"/>
            <x v="8"/>
            <x v="9"/>
            <x v="10"/>
            <x v="11"/>
            <x v="13"/>
            <x v="14"/>
            <x v="15"/>
            <x v="16"/>
            <x v="17"/>
          </reference>
        </references>
      </pivotArea>
    </format>
    <format dxfId="19107">
      <pivotArea dataOnly="0" labelOnly="1" grandRow="1" outline="0" fieldPosition="0"/>
    </format>
    <format dxfId="19106">
      <pivotArea dataOnly="0" labelOnly="1" outline="0" fieldPosition="0">
        <references count="1">
          <reference field="12" count="0"/>
        </references>
      </pivotArea>
    </format>
    <format dxfId="19105">
      <pivotArea dataOnly="0" labelOnly="1" grandCol="1" outline="0" fieldPosition="0"/>
    </format>
    <format dxfId="19104">
      <pivotArea outline="0" collapsedLevelsAreSubtotals="1" fieldPosition="0"/>
    </format>
    <format dxfId="19103">
      <pivotArea field="13" type="button" dataOnly="0" labelOnly="1" outline="0" axis="axisRow" fieldPosition="0"/>
    </format>
    <format dxfId="19102">
      <pivotArea dataOnly="0" labelOnly="1" outline="0" fieldPosition="0">
        <references count="1">
          <reference field="13" count="17">
            <x v="0"/>
            <x v="1"/>
            <x v="2"/>
            <x v="3"/>
            <x v="4"/>
            <x v="5"/>
            <x v="6"/>
            <x v="7"/>
            <x v="8"/>
            <x v="9"/>
            <x v="10"/>
            <x v="11"/>
            <x v="13"/>
            <x v="14"/>
            <x v="15"/>
            <x v="16"/>
            <x v="17"/>
          </reference>
        </references>
      </pivotArea>
    </format>
    <format dxfId="19101">
      <pivotArea dataOnly="0" labelOnly="1" grandRow="1" outline="0" fieldPosition="0"/>
    </format>
    <format dxfId="19100">
      <pivotArea dataOnly="0" labelOnly="1" outline="0" fieldPosition="0">
        <references count="1">
          <reference field="12" count="0"/>
        </references>
      </pivotArea>
    </format>
    <format dxfId="19099">
      <pivotArea dataOnly="0" labelOnly="1" grandCol="1" outline="0" fieldPosition="0"/>
    </format>
    <format dxfId="19098">
      <pivotArea grandRow="1" outline="0" collapsedLevelsAreSubtotals="1" fieldPosition="0"/>
    </format>
    <format dxfId="19097">
      <pivotArea dataOnly="0" labelOnly="1" grandRow="1" outline="0" fieldPosition="0"/>
    </format>
    <format dxfId="19096">
      <pivotArea field="13" type="button" dataOnly="0" labelOnly="1" outline="0" axis="axisRow" fieldPosition="0"/>
    </format>
    <format dxfId="19095">
      <pivotArea dataOnly="0" labelOnly="1" outline="0" fieldPosition="0">
        <references count="1">
          <reference field="12" count="0"/>
        </references>
      </pivotArea>
    </format>
    <format dxfId="19094">
      <pivotArea dataOnly="0" labelOnly="1" grandCol="1" outline="0" fieldPosition="0"/>
    </format>
    <format dxfId="19093">
      <pivotArea outline="0" collapsedLevelsAreSubtotals="1" fieldPosition="0"/>
    </format>
    <format dxfId="19092">
      <pivotArea field="13" type="button" dataOnly="0" labelOnly="1" outline="0" axis="axisRow" fieldPosition="0"/>
    </format>
    <format dxfId="19091">
      <pivotArea dataOnly="0" labelOnly="1" outline="0" fieldPosition="0">
        <references count="1">
          <reference field="13" count="8">
            <x v="1"/>
            <x v="2"/>
            <x v="3"/>
            <x v="4"/>
            <x v="5"/>
            <x v="8"/>
            <x v="9"/>
            <x v="11"/>
          </reference>
        </references>
      </pivotArea>
    </format>
    <format dxfId="19090">
      <pivotArea dataOnly="0" labelOnly="1" grandRow="1" outline="0" fieldPosition="0"/>
    </format>
    <format dxfId="19089">
      <pivotArea dataOnly="0" labelOnly="1" outline="0" fieldPosition="0">
        <references count="1">
          <reference field="12" count="0"/>
        </references>
      </pivotArea>
    </format>
    <format dxfId="19088">
      <pivotArea dataOnly="0" labelOnly="1" grandCol="1" outline="0" fieldPosition="0"/>
    </format>
    <format dxfId="19087">
      <pivotArea outline="0" collapsedLevelsAreSubtotals="1" fieldPosition="0"/>
    </format>
    <format dxfId="19086">
      <pivotArea field="13" type="button" dataOnly="0" labelOnly="1" outline="0" axis="axisRow" fieldPosition="0"/>
    </format>
    <format dxfId="19085">
      <pivotArea dataOnly="0" labelOnly="1" outline="0" fieldPosition="0">
        <references count="1">
          <reference field="13" count="10">
            <x v="1"/>
            <x v="2"/>
            <x v="3"/>
            <x v="4"/>
            <x v="5"/>
            <x v="6"/>
            <x v="8"/>
            <x v="9"/>
            <x v="11"/>
            <x v="16"/>
          </reference>
        </references>
      </pivotArea>
    </format>
    <format dxfId="19084">
      <pivotArea dataOnly="0" labelOnly="1" grandRow="1" outline="0" fieldPosition="0"/>
    </format>
    <format dxfId="19083">
      <pivotArea dataOnly="0" labelOnly="1" outline="0" fieldPosition="0">
        <references count="1">
          <reference field="12" count="0"/>
        </references>
      </pivotArea>
    </format>
    <format dxfId="19082">
      <pivotArea dataOnly="0" labelOnly="1" grandCol="1" outline="0" fieldPosition="0"/>
    </format>
    <format dxfId="19081">
      <pivotArea outline="0" collapsedLevelsAreSubtotals="1" fieldPosition="0"/>
    </format>
    <format dxfId="19080">
      <pivotArea field="13" type="button" dataOnly="0" labelOnly="1" outline="0" axis="axisRow" fieldPosition="0"/>
    </format>
    <format dxfId="19079">
      <pivotArea dataOnly="0" labelOnly="1" outline="0" fieldPosition="0">
        <references count="1">
          <reference field="13" count="10">
            <x v="1"/>
            <x v="2"/>
            <x v="3"/>
            <x v="4"/>
            <x v="5"/>
            <x v="6"/>
            <x v="8"/>
            <x v="9"/>
            <x v="11"/>
            <x v="16"/>
          </reference>
        </references>
      </pivotArea>
    </format>
    <format dxfId="19078">
      <pivotArea dataOnly="0" labelOnly="1" grandRow="1" outline="0" fieldPosition="0"/>
    </format>
    <format dxfId="19077">
      <pivotArea dataOnly="0" labelOnly="1" outline="0" fieldPosition="0">
        <references count="1">
          <reference field="12" count="0"/>
        </references>
      </pivotArea>
    </format>
    <format dxfId="19076">
      <pivotArea dataOnly="0" labelOnly="1" grandCol="1" outline="0" fieldPosition="0"/>
    </format>
    <format dxfId="19075">
      <pivotArea field="13" type="button" dataOnly="0" labelOnly="1" outline="0" axis="axisRow" fieldPosition="0"/>
    </format>
    <format dxfId="19074">
      <pivotArea dataOnly="0" labelOnly="1" outline="0" fieldPosition="0">
        <references count="1">
          <reference field="12" count="0"/>
        </references>
      </pivotArea>
    </format>
    <format dxfId="19073">
      <pivotArea dataOnly="0" labelOnly="1" grandCol="1" outline="0" fieldPosition="0"/>
    </format>
    <format dxfId="19072">
      <pivotArea grandRow="1" outline="0" collapsedLevelsAreSubtotals="1" fieldPosition="0"/>
    </format>
    <format dxfId="19071">
      <pivotArea dataOnly="0" labelOnly="1" grandRow="1" outline="0" fieldPosition="0"/>
    </format>
    <format dxfId="19070">
      <pivotArea outline="0" fieldPosition="0">
        <references count="1">
          <reference field="13" count="1" selected="0">
            <x v="16"/>
          </reference>
        </references>
      </pivotArea>
    </format>
    <format dxfId="19069">
      <pivotArea grandRow="1" outline="0" collapsedLevelsAreSubtotals="1" fieldPosition="0"/>
    </format>
    <format dxfId="19068">
      <pivotArea outline="0" collapsedLevelsAreSubtotals="1" fieldPosition="0"/>
    </format>
    <format dxfId="19067">
      <pivotArea dataOnly="0" labelOnly="1" outline="0" fieldPosition="0">
        <references count="1">
          <reference field="13" count="11">
            <x v="1"/>
            <x v="2"/>
            <x v="3"/>
            <x v="4"/>
            <x v="5"/>
            <x v="6"/>
            <x v="8"/>
            <x v="9"/>
            <x v="11"/>
            <x v="15"/>
            <x v="16"/>
          </reference>
        </references>
      </pivotArea>
    </format>
    <format dxfId="19066">
      <pivotArea dataOnly="0" labelOnly="1" grandRow="1" outline="0" fieldPosition="0"/>
    </format>
    <format dxfId="19065">
      <pivotArea field="13" type="button" dataOnly="0" labelOnly="1" outline="0" axis="axisRow" fieldPosition="0"/>
    </format>
    <format dxfId="19064">
      <pivotArea dataOnly="0" labelOnly="1" outline="0" fieldPosition="0">
        <references count="1">
          <reference field="12" count="0"/>
        </references>
      </pivotArea>
    </format>
    <format dxfId="19063">
      <pivotArea dataOnly="0" labelOnly="1" grandCol="1" outline="0" fieldPosition="0"/>
    </format>
    <format dxfId="19062">
      <pivotArea dataOnly="0" labelOnly="1" grandRow="1" outline="0" fieldPosition="0"/>
    </format>
    <format dxfId="19061">
      <pivotArea outline="0" collapsedLevelsAreSubtotals="1" fieldPosition="0"/>
    </format>
    <format dxfId="19060">
      <pivotArea field="13" type="button" dataOnly="0" labelOnly="1" outline="0" axis="axisRow" fieldPosition="0"/>
    </format>
    <format dxfId="19059">
      <pivotArea dataOnly="0" labelOnly="1" outline="0" fieldPosition="0">
        <references count="1">
          <reference field="13" count="11">
            <x v="1"/>
            <x v="2"/>
            <x v="3"/>
            <x v="4"/>
            <x v="5"/>
            <x v="6"/>
            <x v="8"/>
            <x v="9"/>
            <x v="11"/>
            <x v="15"/>
            <x v="16"/>
          </reference>
        </references>
      </pivotArea>
    </format>
    <format dxfId="19058">
      <pivotArea dataOnly="0" labelOnly="1" grandRow="1" outline="0" fieldPosition="0"/>
    </format>
    <format dxfId="19057">
      <pivotArea dataOnly="0" labelOnly="1" outline="0" fieldPosition="0">
        <references count="1">
          <reference field="12" count="0"/>
        </references>
      </pivotArea>
    </format>
    <format dxfId="19056">
      <pivotArea dataOnly="0" labelOnly="1" grandCol="1" outline="0" fieldPosition="0"/>
    </format>
    <format dxfId="19055">
      <pivotArea outline="0" collapsedLevelsAreSubtotals="1" fieldPosition="0"/>
    </format>
    <format dxfId="19054">
      <pivotArea field="13" type="button" dataOnly="0" labelOnly="1" outline="0" axis="axisRow" fieldPosition="0"/>
    </format>
    <format dxfId="19053">
      <pivotArea dataOnly="0" labelOnly="1" outline="0" fieldPosition="0">
        <references count="1">
          <reference field="13" count="11">
            <x v="1"/>
            <x v="2"/>
            <x v="3"/>
            <x v="4"/>
            <x v="5"/>
            <x v="6"/>
            <x v="8"/>
            <x v="9"/>
            <x v="11"/>
            <x v="15"/>
            <x v="16"/>
          </reference>
        </references>
      </pivotArea>
    </format>
    <format dxfId="19052">
      <pivotArea dataOnly="0" labelOnly="1" grandRow="1" outline="0" fieldPosition="0"/>
    </format>
    <format dxfId="19051">
      <pivotArea dataOnly="0" labelOnly="1" outline="0" fieldPosition="0">
        <references count="1">
          <reference field="12" count="0"/>
        </references>
      </pivotArea>
    </format>
    <format dxfId="19050">
      <pivotArea dataOnly="0" labelOnly="1" grandCol="1" outline="0" fieldPosition="0"/>
    </format>
    <format dxfId="19049">
      <pivotArea outline="0" collapsedLevelsAreSubtotals="1" fieldPosition="0"/>
    </format>
    <format dxfId="19048">
      <pivotArea field="13" type="button" dataOnly="0" labelOnly="1" outline="0" axis="axisRow" fieldPosition="0"/>
    </format>
    <format dxfId="19047">
      <pivotArea dataOnly="0" labelOnly="1" outline="0" fieldPosition="0">
        <references count="1">
          <reference field="13" count="11">
            <x v="1"/>
            <x v="2"/>
            <x v="3"/>
            <x v="4"/>
            <x v="5"/>
            <x v="6"/>
            <x v="8"/>
            <x v="9"/>
            <x v="11"/>
            <x v="15"/>
            <x v="16"/>
          </reference>
        </references>
      </pivotArea>
    </format>
    <format dxfId="19046">
      <pivotArea dataOnly="0" labelOnly="1" grandRow="1" outline="0" fieldPosition="0"/>
    </format>
    <format dxfId="19045">
      <pivotArea dataOnly="0" labelOnly="1" outline="0" fieldPosition="0">
        <references count="1">
          <reference field="12" count="0"/>
        </references>
      </pivotArea>
    </format>
    <format dxfId="19044">
      <pivotArea dataOnly="0" labelOnly="1" grandCol="1" outline="0" fieldPosition="0"/>
    </format>
    <format dxfId="19043">
      <pivotArea field="13" type="button" dataOnly="0" labelOnly="1" outline="0" axis="axisRow" fieldPosition="0"/>
    </format>
    <format dxfId="19042">
      <pivotArea dataOnly="0" labelOnly="1" outline="0" fieldPosition="0">
        <references count="1">
          <reference field="12" count="0"/>
        </references>
      </pivotArea>
    </format>
    <format dxfId="19041">
      <pivotArea dataOnly="0" labelOnly="1" grandCol="1" outline="0" fieldPosition="0"/>
    </format>
    <format dxfId="19040">
      <pivotArea dataOnly="0" labelOnly="1" outline="0" fieldPosition="0">
        <references count="1">
          <reference field="13" count="11">
            <x v="1"/>
            <x v="2"/>
            <x v="3"/>
            <x v="4"/>
            <x v="5"/>
            <x v="6"/>
            <x v="8"/>
            <x v="9"/>
            <x v="11"/>
            <x v="15"/>
            <x v="16"/>
          </reference>
        </references>
      </pivotArea>
    </format>
    <format dxfId="19039">
      <pivotArea dataOnly="0" labelOnly="1" outline="0" fieldPosition="0">
        <references count="1">
          <reference field="13" count="0"/>
        </references>
      </pivotArea>
    </format>
    <format dxfId="19038">
      <pivotArea outline="0" collapsedLevelsAreSubtotals="1" fieldPosition="0"/>
    </format>
    <format dxfId="19037">
      <pivotArea field="13" type="button" dataOnly="0" labelOnly="1" outline="0" axis="axisRow" fieldPosition="0"/>
    </format>
    <format dxfId="19036">
      <pivotArea dataOnly="0" labelOnly="1" outline="0" fieldPosition="0">
        <references count="1">
          <reference field="13" count="11">
            <x v="1"/>
            <x v="2"/>
            <x v="3"/>
            <x v="4"/>
            <x v="5"/>
            <x v="7"/>
            <x v="8"/>
            <x v="9"/>
            <x v="11"/>
            <x v="15"/>
            <x v="16"/>
          </reference>
        </references>
      </pivotArea>
    </format>
    <format dxfId="19035">
      <pivotArea dataOnly="0" labelOnly="1" grandRow="1" outline="0" fieldPosition="0"/>
    </format>
    <format dxfId="19034">
      <pivotArea dataOnly="0" labelOnly="1" outline="0" fieldPosition="0">
        <references count="1">
          <reference field="12" count="0"/>
        </references>
      </pivotArea>
    </format>
    <format dxfId="19033">
      <pivotArea dataOnly="0" labelOnly="1" grandCol="1" outline="0" fieldPosition="0"/>
    </format>
    <format dxfId="19032">
      <pivotArea dataOnly="0" labelOnly="1" outline="0" fieldPosition="0">
        <references count="1">
          <reference field="13" count="15">
            <x v="1"/>
            <x v="2"/>
            <x v="3"/>
            <x v="4"/>
            <x v="5"/>
            <x v="6"/>
            <x v="7"/>
            <x v="8"/>
            <x v="9"/>
            <x v="10"/>
            <x v="11"/>
            <x v="12"/>
            <x v="13"/>
            <x v="15"/>
            <x v="16"/>
          </reference>
        </references>
      </pivotArea>
    </format>
    <format dxfId="19031">
      <pivotArea outline="0" fieldPosition="0">
        <references count="1">
          <reference field="13" count="14" selected="0">
            <x v="1"/>
            <x v="2"/>
            <x v="3"/>
            <x v="4"/>
            <x v="5"/>
            <x v="6"/>
            <x v="8"/>
            <x v="9"/>
            <x v="10"/>
            <x v="11"/>
            <x v="12"/>
            <x v="13"/>
            <x v="15"/>
            <x v="16"/>
          </reference>
        </references>
      </pivotArea>
    </format>
    <format dxfId="19030">
      <pivotArea dataOnly="0" labelOnly="1" outline="0" fieldPosition="0">
        <references count="1">
          <reference field="13" count="14">
            <x v="1"/>
            <x v="2"/>
            <x v="3"/>
            <x v="4"/>
            <x v="5"/>
            <x v="6"/>
            <x v="8"/>
            <x v="9"/>
            <x v="10"/>
            <x v="11"/>
            <x v="12"/>
            <x v="13"/>
            <x v="15"/>
            <x v="16"/>
          </reference>
        </references>
      </pivotArea>
    </format>
    <format dxfId="19029">
      <pivotArea dataOnly="0" labelOnly="1" outline="0" fieldPosition="0">
        <references count="1">
          <reference field="13" count="10">
            <x v="0"/>
            <x v="1"/>
            <x v="3"/>
            <x v="4"/>
            <x v="5"/>
            <x v="7"/>
            <x v="8"/>
            <x v="9"/>
            <x v="11"/>
            <x v="15"/>
          </reference>
        </references>
      </pivotArea>
    </format>
    <format dxfId="19028">
      <pivotArea dataOnly="0" labelOnly="1" outline="0" fieldPosition="0">
        <references count="1">
          <reference field="13" count="10">
            <x v="0"/>
            <x v="1"/>
            <x v="3"/>
            <x v="4"/>
            <x v="5"/>
            <x v="7"/>
            <x v="8"/>
            <x v="9"/>
            <x v="11"/>
            <x v="15"/>
          </reference>
        </references>
      </pivotArea>
    </format>
    <format dxfId="19027">
      <pivotArea dataOnly="0" labelOnly="1" outline="0" fieldPosition="0">
        <references count="1">
          <reference field="13" count="10">
            <x v="0"/>
            <x v="1"/>
            <x v="3"/>
            <x v="4"/>
            <x v="5"/>
            <x v="7"/>
            <x v="8"/>
            <x v="9"/>
            <x v="11"/>
            <x v="15"/>
          </reference>
        </references>
      </pivotArea>
    </format>
    <format dxfId="19026">
      <pivotArea type="all" dataOnly="0" outline="0" fieldPosition="0"/>
    </format>
    <format dxfId="19025">
      <pivotArea type="origin" dataOnly="0" labelOnly="1" outline="0" fieldPosition="0"/>
    </format>
    <format dxfId="19024">
      <pivotArea field="12" type="button" dataOnly="0" labelOnly="1" outline="0" axis="axisCol" fieldPosition="0"/>
    </format>
    <format dxfId="19023">
      <pivotArea type="topRight" dataOnly="0" labelOnly="1" outline="0" fieldPosition="0"/>
    </format>
    <format dxfId="19022">
      <pivotArea type="all" dataOnly="0" outline="0" fieldPosition="0"/>
    </format>
    <format dxfId="19021">
      <pivotArea type="origin" dataOnly="0" labelOnly="1" outline="0" fieldPosition="0"/>
    </format>
    <format dxfId="19020">
      <pivotArea field="12" type="button" dataOnly="0" labelOnly="1" outline="0" axis="axisCol" fieldPosition="0"/>
    </format>
    <format dxfId="19019">
      <pivotArea type="topRight" dataOnly="0" labelOnly="1" outline="0" fieldPosition="0"/>
    </format>
    <format dxfId="19018">
      <pivotArea outline="0" collapsedLevelsAreSubtotals="1" fieldPosition="0"/>
    </format>
    <format dxfId="19017">
      <pivotArea dataOnly="0" labelOnly="1" outline="0" fieldPosition="0">
        <references count="1">
          <reference field="13" count="10">
            <x v="0"/>
            <x v="1"/>
            <x v="3"/>
            <x v="4"/>
            <x v="5"/>
            <x v="7"/>
            <x v="8"/>
            <x v="9"/>
            <x v="11"/>
            <x v="15"/>
          </reference>
        </references>
      </pivotArea>
    </format>
    <format dxfId="19016">
      <pivotArea field="13" type="button" dataOnly="0" labelOnly="1" outline="0" axis="axisRow" fieldPosition="0"/>
    </format>
    <format dxfId="19015">
      <pivotArea dataOnly="0" labelOnly="1" outline="0" fieldPosition="0">
        <references count="1">
          <reference field="12" count="0"/>
        </references>
      </pivotArea>
    </format>
    <format dxfId="19014">
      <pivotArea dataOnly="0" labelOnly="1" grandCol="1" outline="0" fieldPosition="0"/>
    </format>
    <format dxfId="19013">
      <pivotArea grandRow="1" outline="0" collapsedLevelsAreSubtotals="1" fieldPosition="0"/>
    </format>
    <format dxfId="19012">
      <pivotArea dataOnly="0" labelOnly="1" grandRow="1" outline="0" fieldPosition="0"/>
    </format>
    <format dxfId="19011">
      <pivotArea outline="0" fieldPosition="0">
        <references count="1">
          <reference field="13" count="10" selected="0">
            <x v="0"/>
            <x v="1"/>
            <x v="3"/>
            <x v="4"/>
            <x v="5"/>
            <x v="7"/>
            <x v="8"/>
            <x v="9"/>
            <x v="11"/>
            <x v="15"/>
          </reference>
        </references>
      </pivotArea>
    </format>
    <format dxfId="1901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9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19462">
      <pivotArea outline="0" collapsedLevelsAreSubtotals="1" fieldPosition="0"/>
    </format>
    <format dxfId="19461">
      <pivotArea dataOnly="0" labelOnly="1" grandRow="1" outline="0" fieldPosition="0"/>
    </format>
    <format dxfId="19460">
      <pivotArea dataOnly="0" labelOnly="1" outline="0" fieldPosition="0">
        <references count="1">
          <reference field="13" count="0"/>
        </references>
      </pivotArea>
    </format>
    <format dxfId="19459">
      <pivotArea dataOnly="0" labelOnly="1" grandCol="1" outline="0" fieldPosition="0"/>
    </format>
    <format dxfId="19458">
      <pivotArea outline="0" collapsedLevelsAreSubtotals="1" fieldPosition="0"/>
    </format>
    <format dxfId="19457">
      <pivotArea dataOnly="0" labelOnly="1" grandRow="1" outline="0" fieldPosition="0"/>
    </format>
    <format dxfId="19456">
      <pivotArea dataOnly="0" labelOnly="1" outline="0" fieldPosition="0">
        <references count="1">
          <reference field="13" count="0"/>
        </references>
      </pivotArea>
    </format>
    <format dxfId="19455">
      <pivotArea dataOnly="0" labelOnly="1" grandCol="1" outline="0" fieldPosition="0"/>
    </format>
    <format dxfId="19454">
      <pivotArea type="all" dataOnly="0" outline="0" fieldPosition="0"/>
    </format>
    <format dxfId="19453">
      <pivotArea outline="0" collapsedLevelsAreSubtotals="1" fieldPosition="0"/>
    </format>
    <format dxfId="19452">
      <pivotArea outline="0" collapsedLevelsAreSubtotals="1" fieldPosition="0"/>
    </format>
    <format dxfId="19451">
      <pivotArea type="origin" dataOnly="0" labelOnly="1" outline="0" fieldPosition="0"/>
    </format>
    <format dxfId="19450">
      <pivotArea type="origin" dataOnly="0" labelOnly="1" outline="0" fieldPosition="0"/>
    </format>
    <format dxfId="19449">
      <pivotArea type="origin" dataOnly="0" labelOnly="1" outline="0" fieldPosition="0"/>
    </format>
    <format dxfId="19448">
      <pivotArea field="13" type="button" dataOnly="0" labelOnly="1" outline="0" axis="axisCol" fieldPosition="0"/>
    </format>
    <format dxfId="19447">
      <pivotArea type="topRight" dataOnly="0" labelOnly="1" outline="0" fieldPosition="0"/>
    </format>
    <format dxfId="19446">
      <pivotArea dataOnly="0" labelOnly="1" outline="0" fieldPosition="0">
        <references count="1">
          <reference field="13" count="0"/>
        </references>
      </pivotArea>
    </format>
    <format dxfId="19445">
      <pivotArea dataOnly="0" labelOnly="1" grandCol="1" outline="0" fieldPosition="0"/>
    </format>
    <format dxfId="19444">
      <pivotArea outline="0" collapsedLevelsAreSubtotals="1" fieldPosition="0"/>
    </format>
    <format dxfId="19443">
      <pivotArea dataOnly="0" labelOnly="1" outline="0" fieldPosition="0">
        <references count="1">
          <reference field="13" count="0"/>
        </references>
      </pivotArea>
    </format>
    <format dxfId="19442">
      <pivotArea dataOnly="0" labelOnly="1" grandCol="1" outline="0" fieldPosition="0"/>
    </format>
    <format dxfId="19441">
      <pivotArea outline="0" collapsedLevelsAreSubtotals="1" fieldPosition="0"/>
    </format>
    <format dxfId="19440">
      <pivotArea dataOnly="0" labelOnly="1" outline="0" fieldPosition="0">
        <references count="1">
          <reference field="13" count="0"/>
        </references>
      </pivotArea>
    </format>
    <format dxfId="19439">
      <pivotArea dataOnly="0" labelOnly="1" grandCol="1" outline="0" fieldPosition="0"/>
    </format>
    <format dxfId="19438">
      <pivotArea outline="0" collapsedLevelsAreSubtotals="1" fieldPosition="0"/>
    </format>
    <format dxfId="19437">
      <pivotArea dataOnly="0" labelOnly="1" grandRow="1" outline="0" fieldPosition="0"/>
    </format>
    <format dxfId="19436">
      <pivotArea dataOnly="0" labelOnly="1" outline="0" fieldPosition="0">
        <references count="1">
          <reference field="13" count="0"/>
        </references>
      </pivotArea>
    </format>
    <format dxfId="19435">
      <pivotArea dataOnly="0" labelOnly="1" grandCol="1" outline="0" fieldPosition="0"/>
    </format>
    <format dxfId="19434">
      <pivotArea dataOnly="0" labelOnly="1" outline="0" fieldPosition="0">
        <references count="1">
          <reference field="13" count="0"/>
        </references>
      </pivotArea>
    </format>
    <format dxfId="19433">
      <pivotArea dataOnly="0" labelOnly="1" grandCol="1" outline="0" fieldPosition="0"/>
    </format>
    <format dxfId="19432">
      <pivotArea dataOnly="0" labelOnly="1" outline="0" fieldPosition="0">
        <references count="1">
          <reference field="13" count="0"/>
        </references>
      </pivotArea>
    </format>
    <format dxfId="19431">
      <pivotArea dataOnly="0" labelOnly="1" grandCol="1" outline="0" fieldPosition="0"/>
    </format>
    <format dxfId="19430">
      <pivotArea outline="0" collapsedLevelsAreSubtotals="1" fieldPosition="0"/>
    </format>
    <format dxfId="19429">
      <pivotArea dataOnly="0" labelOnly="1" outline="0" fieldPosition="0">
        <references count="1">
          <reference field="13" count="0"/>
        </references>
      </pivotArea>
    </format>
    <format dxfId="19428">
      <pivotArea dataOnly="0" labelOnly="1" grandCol="1" outline="0" fieldPosition="0"/>
    </format>
    <format dxfId="19427">
      <pivotArea grandRow="1" outline="0" collapsedLevelsAreSubtotals="1" fieldPosition="0"/>
    </format>
    <format dxfId="19426">
      <pivotArea dataOnly="0" labelOnly="1" grandRow="1" outline="0" fieldPosition="0"/>
    </format>
    <format dxfId="19425">
      <pivotArea dataOnly="0" labelOnly="1" outline="0" fieldPosition="0">
        <references count="1">
          <reference field="13" count="0"/>
        </references>
      </pivotArea>
    </format>
    <format dxfId="19424">
      <pivotArea outline="0" collapsedLevelsAreSubtotals="1" fieldPosition="0"/>
    </format>
    <format dxfId="19423">
      <pivotArea dataOnly="0" labelOnly="1" grandRow="1" outline="0" fieldPosition="0"/>
    </format>
    <format dxfId="19422">
      <pivotArea dataOnly="0" labelOnly="1" outline="0" fieldPosition="0">
        <references count="1">
          <reference field="13" count="0"/>
        </references>
      </pivotArea>
    </format>
    <format dxfId="19421">
      <pivotArea dataOnly="0" labelOnly="1" grandCol="1" outline="0" fieldPosition="0"/>
    </format>
    <format dxfId="19420">
      <pivotArea outline="0" collapsedLevelsAreSubtotals="1" fieldPosition="0"/>
    </format>
    <format dxfId="19419">
      <pivotArea dataOnly="0" labelOnly="1" grandRow="1" outline="0" fieldPosition="0"/>
    </format>
    <format dxfId="19418">
      <pivotArea dataOnly="0" labelOnly="1" outline="0" fieldPosition="0">
        <references count="1">
          <reference field="13" count="0"/>
        </references>
      </pivotArea>
    </format>
    <format dxfId="19417">
      <pivotArea dataOnly="0" labelOnly="1" grandCol="1" outline="0" fieldPosition="0"/>
    </format>
    <format dxfId="19416">
      <pivotArea dataOnly="0" labelOnly="1" grandRow="1" outline="0" fieldPosition="0"/>
    </format>
    <format dxfId="19415">
      <pivotArea dataOnly="0" labelOnly="1" outline="0" fieldPosition="0">
        <references count="1">
          <reference field="13" count="0"/>
        </references>
      </pivotArea>
    </format>
    <format dxfId="19414">
      <pivotArea dataOnly="0" labelOnly="1" grandCol="1" outline="0" fieldPosition="0"/>
    </format>
    <format dxfId="19413">
      <pivotArea dataOnly="0" labelOnly="1" outline="0" fieldPosition="0">
        <references count="1">
          <reference field="13" count="0"/>
        </references>
      </pivotArea>
    </format>
    <format dxfId="19412">
      <pivotArea dataOnly="0" labelOnly="1" grandCol="1" outline="0" fieldPosition="0"/>
    </format>
    <format dxfId="19411">
      <pivotArea grandRow="1" outline="0" collapsedLevelsAreSubtotals="1" fieldPosition="0"/>
    </format>
    <format dxfId="19410">
      <pivotArea dataOnly="0" labelOnly="1" grandRow="1" outline="0" fieldPosition="0"/>
    </format>
    <format dxfId="19409">
      <pivotArea dataOnly="0" labelOnly="1" grandRow="1" outline="0" fieldPosition="0"/>
    </format>
    <format dxfId="19408">
      <pivotArea dataOnly="0" labelOnly="1" outline="0" fieldPosition="0">
        <references count="1">
          <reference field="13" count="0"/>
        </references>
      </pivotArea>
    </format>
    <format dxfId="19407">
      <pivotArea dataOnly="0" labelOnly="1" grandCol="1" outline="0" fieldPosition="0"/>
    </format>
    <format dxfId="19406">
      <pivotArea outline="0" fieldPosition="0">
        <references count="1">
          <reference field="13" count="1" selected="0">
            <x v="1"/>
          </reference>
        </references>
      </pivotArea>
    </format>
    <format dxfId="19405">
      <pivotArea grandCol="1" outline="0" collapsedLevelsAreSubtotals="1" fieldPosition="0"/>
    </format>
    <format dxfId="19404">
      <pivotArea type="topRight" dataOnly="0" labelOnly="1" outline="0" fieldPosition="0"/>
    </format>
    <format dxfId="19403">
      <pivotArea dataOnly="0" labelOnly="1" outline="0" fieldPosition="0">
        <references count="1">
          <reference field="13" count="1">
            <x v="1"/>
          </reference>
        </references>
      </pivotArea>
    </format>
    <format dxfId="19402">
      <pivotArea dataOnly="0" labelOnly="1" grandCol="1" outline="0" fieldPosition="0"/>
    </format>
    <format dxfId="19401">
      <pivotArea outline="0" fieldPosition="0">
        <references count="1">
          <reference field="13" count="1" selected="0">
            <x v="1"/>
          </reference>
        </references>
      </pivotArea>
    </format>
    <format dxfId="19400">
      <pivotArea grandCol="1" outline="0" collapsedLevelsAreSubtotals="1" fieldPosition="0"/>
    </format>
    <format dxfId="19399">
      <pivotArea type="topRight" dataOnly="0" labelOnly="1" outline="0" fieldPosition="0"/>
    </format>
    <format dxfId="19398">
      <pivotArea dataOnly="0" labelOnly="1" outline="0" fieldPosition="0">
        <references count="1">
          <reference field="13" count="1">
            <x v="1"/>
          </reference>
        </references>
      </pivotArea>
    </format>
    <format dxfId="19397">
      <pivotArea dataOnly="0" labelOnly="1" grandCol="1" outline="0" fieldPosition="0"/>
    </format>
    <format dxfId="19396">
      <pivotArea dataOnly="0" labelOnly="1" outline="0" fieldPosition="0">
        <references count="1">
          <reference field="13" count="0"/>
        </references>
      </pivotArea>
    </format>
    <format dxfId="19395">
      <pivotArea dataOnly="0" labelOnly="1" grandCol="1" outline="0" fieldPosition="0"/>
    </format>
    <format dxfId="19394">
      <pivotArea dataOnly="0" labelOnly="1" outline="0" fieldPosition="0">
        <references count="1">
          <reference field="13" count="0"/>
        </references>
      </pivotArea>
    </format>
    <format dxfId="19393">
      <pivotArea dataOnly="0" labelOnly="1" grandCol="1" outline="0" fieldPosition="0"/>
    </format>
    <format dxfId="19392">
      <pivotArea dataOnly="0" labelOnly="1" outline="0" fieldPosition="0">
        <references count="1">
          <reference field="13" count="0"/>
        </references>
      </pivotArea>
    </format>
    <format dxfId="19391">
      <pivotArea dataOnly="0" labelOnly="1" grandCol="1" outline="0" fieldPosition="0"/>
    </format>
    <format dxfId="19390">
      <pivotArea dataOnly="0" labelOnly="1" outline="0" fieldPosition="0">
        <references count="1">
          <reference field="13" count="0"/>
        </references>
      </pivotArea>
    </format>
    <format dxfId="19389">
      <pivotArea dataOnly="0" labelOnly="1" grandCol="1" outline="0" fieldPosition="0"/>
    </format>
    <format dxfId="19388">
      <pivotArea dataOnly="0" labelOnly="1" outline="0" fieldPosition="0">
        <references count="1">
          <reference field="13" count="0"/>
        </references>
      </pivotArea>
    </format>
    <format dxfId="19387">
      <pivotArea dataOnly="0" labelOnly="1" grandCol="1" outline="0" fieldPosition="0"/>
    </format>
    <format dxfId="19386">
      <pivotArea dataOnly="0" labelOnly="1" outline="0" fieldPosition="0">
        <references count="1">
          <reference field="13" count="0"/>
        </references>
      </pivotArea>
    </format>
    <format dxfId="19385">
      <pivotArea dataOnly="0" labelOnly="1" grandCol="1" outline="0" fieldPosition="0"/>
    </format>
    <format dxfId="19384">
      <pivotArea dataOnly="0" labelOnly="1" outline="0" fieldPosition="0">
        <references count="1">
          <reference field="13" count="0"/>
        </references>
      </pivotArea>
    </format>
    <format dxfId="19383">
      <pivotArea dataOnly="0" labelOnly="1" grandCol="1" outline="0" fieldPosition="0"/>
    </format>
    <format dxfId="19382">
      <pivotArea dataOnly="0" labelOnly="1" outline="0" fieldPosition="0">
        <references count="1">
          <reference field="13" count="0"/>
        </references>
      </pivotArea>
    </format>
    <format dxfId="19381">
      <pivotArea dataOnly="0" labelOnly="1" grandCol="1" outline="0" fieldPosition="0"/>
    </format>
    <format dxfId="19380">
      <pivotArea grandRow="1" outline="0" collapsedLevelsAreSubtotals="1" fieldPosition="0"/>
    </format>
    <format dxfId="19379">
      <pivotArea dataOnly="0" labelOnly="1" grandRow="1" outline="0" fieldPosition="0"/>
    </format>
    <format dxfId="19378">
      <pivotArea dataOnly="0" labelOnly="1" grandRow="1" outline="0" fieldPosition="0"/>
    </format>
    <format dxfId="19377">
      <pivotArea dataOnly="0" labelOnly="1" outline="0" fieldPosition="0">
        <references count="1">
          <reference field="13" count="0"/>
        </references>
      </pivotArea>
    </format>
    <format dxfId="19376">
      <pivotArea dataOnly="0" labelOnly="1" grandCol="1" outline="0" fieldPosition="0"/>
    </format>
    <format dxfId="19375">
      <pivotArea dataOnly="0" labelOnly="1" grandRow="1" outline="0" fieldPosition="0"/>
    </format>
    <format dxfId="19374">
      <pivotArea dataOnly="0" labelOnly="1" outline="0" fieldPosition="0">
        <references count="1">
          <reference field="13" count="0"/>
        </references>
      </pivotArea>
    </format>
    <format dxfId="19373">
      <pivotArea dataOnly="0" labelOnly="1" grandCol="1" outline="0" fieldPosition="0"/>
    </format>
    <format dxfId="19372">
      <pivotArea dataOnly="0" labelOnly="1" grandRow="1" outline="0" fieldPosition="0"/>
    </format>
    <format dxfId="19371">
      <pivotArea dataOnly="0" labelOnly="1" outline="0" fieldPosition="0">
        <references count="1">
          <reference field="13" count="0"/>
        </references>
      </pivotArea>
    </format>
    <format dxfId="19370">
      <pivotArea dataOnly="0" labelOnly="1" grandCol="1" outline="0" fieldPosition="0"/>
    </format>
    <format dxfId="19369">
      <pivotArea dataOnly="0" labelOnly="1" outline="0" fieldPosition="0">
        <references count="1">
          <reference field="13" count="0"/>
        </references>
      </pivotArea>
    </format>
    <format dxfId="19368">
      <pivotArea dataOnly="0" labelOnly="1" grandCol="1" outline="0" fieldPosition="0"/>
    </format>
    <format dxfId="19367">
      <pivotArea dataOnly="0" labelOnly="1" outline="0" fieldPosition="0">
        <references count="1">
          <reference field="13" count="0"/>
        </references>
      </pivotArea>
    </format>
    <format dxfId="19366">
      <pivotArea dataOnly="0" labelOnly="1" grandCol="1" outline="0" fieldPosition="0"/>
    </format>
    <format dxfId="19365">
      <pivotArea dataOnly="0" labelOnly="1" grandRow="1" outline="0" fieldPosition="0"/>
    </format>
    <format dxfId="19364">
      <pivotArea dataOnly="0" labelOnly="1" outline="0" fieldPosition="0">
        <references count="1">
          <reference field="13" count="0"/>
        </references>
      </pivotArea>
    </format>
    <format dxfId="19363">
      <pivotArea dataOnly="0" labelOnly="1" grandCol="1" outline="0" fieldPosition="0"/>
    </format>
    <format dxfId="19362">
      <pivotArea dataOnly="0" labelOnly="1" grandRow="1" outline="0" fieldPosition="0"/>
    </format>
    <format dxfId="19361">
      <pivotArea dataOnly="0" labelOnly="1" outline="0" fieldPosition="0">
        <references count="1">
          <reference field="13" count="0"/>
        </references>
      </pivotArea>
    </format>
    <format dxfId="19360">
      <pivotArea dataOnly="0" labelOnly="1" grandCol="1" outline="0" fieldPosition="0"/>
    </format>
    <format dxfId="19359">
      <pivotArea dataOnly="0" labelOnly="1" grandRow="1" outline="0" fieldPosition="0"/>
    </format>
    <format dxfId="19358">
      <pivotArea dataOnly="0" labelOnly="1" outline="0" fieldPosition="0">
        <references count="1">
          <reference field="13" count="0"/>
        </references>
      </pivotArea>
    </format>
    <format dxfId="19357">
      <pivotArea dataOnly="0" labelOnly="1" grandCol="1" outline="0" fieldPosition="0"/>
    </format>
    <format dxfId="19356">
      <pivotArea type="topRight" dataOnly="0" labelOnly="1" outline="0" fieldPosition="0"/>
    </format>
    <format dxfId="19355">
      <pivotArea type="topRight" dataOnly="0" labelOnly="1" outline="0" fieldPosition="0"/>
    </format>
    <format dxfId="19354">
      <pivotArea dataOnly="0" labelOnly="1" outline="0" fieldPosition="0">
        <references count="1">
          <reference field="13" count="0"/>
        </references>
      </pivotArea>
    </format>
    <format dxfId="19353">
      <pivotArea dataOnly="0" labelOnly="1" grandCol="1" outline="0" fieldPosition="0"/>
    </format>
    <format dxfId="19352">
      <pivotArea dataOnly="0" labelOnly="1" grandRow="1" outline="0" fieldPosition="0"/>
    </format>
    <format dxfId="19351">
      <pivotArea dataOnly="0" labelOnly="1" outline="0" fieldPosition="0">
        <references count="1">
          <reference field="13" count="0"/>
        </references>
      </pivotArea>
    </format>
    <format dxfId="19350">
      <pivotArea dataOnly="0" labelOnly="1" grandCol="1" outline="0" fieldPosition="0"/>
    </format>
    <format dxfId="19349">
      <pivotArea dataOnly="0" labelOnly="1" grandRow="1" outline="0" fieldPosition="0"/>
    </format>
    <format dxfId="19348">
      <pivotArea dataOnly="0" labelOnly="1" outline="0" fieldPosition="0">
        <references count="1">
          <reference field="13" count="0"/>
        </references>
      </pivotArea>
    </format>
    <format dxfId="19347">
      <pivotArea dataOnly="0" labelOnly="1" grandCol="1" outline="0" fieldPosition="0"/>
    </format>
    <format dxfId="19346">
      <pivotArea dataOnly="0" labelOnly="1" grandRow="1" outline="0" fieldPosition="0"/>
    </format>
    <format dxfId="19345">
      <pivotArea dataOnly="0" labelOnly="1" outline="0" fieldPosition="0">
        <references count="1">
          <reference field="13" count="0"/>
        </references>
      </pivotArea>
    </format>
    <format dxfId="19344">
      <pivotArea dataOnly="0" labelOnly="1" grandCol="1" outline="0" fieldPosition="0"/>
    </format>
    <format dxfId="19343">
      <pivotArea dataOnly="0" labelOnly="1" outline="0" fieldPosition="0">
        <references count="1">
          <reference field="13" count="0"/>
        </references>
      </pivotArea>
    </format>
    <format dxfId="19342">
      <pivotArea dataOnly="0" labelOnly="1" grandCol="1" outline="0" fieldPosition="0"/>
    </format>
    <format dxfId="19341">
      <pivotArea grandRow="1" outline="0" collapsedLevelsAreSubtotals="1" fieldPosition="0"/>
    </format>
    <format dxfId="19340">
      <pivotArea dataOnly="0" labelOnly="1" grandRow="1" outline="0" fieldPosition="0"/>
    </format>
    <format dxfId="19339">
      <pivotArea dataOnly="0" labelOnly="1" grandRow="1" outline="0" fieldPosition="0"/>
    </format>
    <format dxfId="19338">
      <pivotArea dataOnly="0" labelOnly="1" outline="0" fieldPosition="0">
        <references count="1">
          <reference field="13" count="0"/>
        </references>
      </pivotArea>
    </format>
    <format dxfId="19337">
      <pivotArea dataOnly="0" labelOnly="1" grandCol="1" outline="0" fieldPosition="0"/>
    </format>
    <format dxfId="19336">
      <pivotArea dataOnly="0" labelOnly="1" grandRow="1" outline="0" fieldPosition="0"/>
    </format>
    <format dxfId="19335">
      <pivotArea dataOnly="0" labelOnly="1" outline="0" fieldPosition="0">
        <references count="1">
          <reference field="13" count="0"/>
        </references>
      </pivotArea>
    </format>
    <format dxfId="19334">
      <pivotArea dataOnly="0" labelOnly="1" grandCol="1" outline="0" fieldPosition="0"/>
    </format>
    <format dxfId="19333">
      <pivotArea dataOnly="0" labelOnly="1" outline="0" fieldPosition="0">
        <references count="1">
          <reference field="13" count="0"/>
        </references>
      </pivotArea>
    </format>
    <format dxfId="19332">
      <pivotArea dataOnly="0" labelOnly="1" grandCol="1" outline="0" fieldPosition="0"/>
    </format>
    <format dxfId="19331">
      <pivotArea grandRow="1" outline="0" collapsedLevelsAreSubtotals="1" fieldPosition="0"/>
    </format>
    <format dxfId="19330">
      <pivotArea dataOnly="0" labelOnly="1" grandRow="1" outline="0" fieldPosition="0"/>
    </format>
    <format dxfId="19329">
      <pivotArea dataOnly="0" labelOnly="1" grandRow="1" outline="0" fieldPosition="0"/>
    </format>
    <format dxfId="19328">
      <pivotArea dataOnly="0" labelOnly="1" outline="0" fieldPosition="0">
        <references count="1">
          <reference field="13" count="0"/>
        </references>
      </pivotArea>
    </format>
    <format dxfId="19327">
      <pivotArea dataOnly="0" labelOnly="1" grandCol="1" outline="0" fieldPosition="0"/>
    </format>
    <format dxfId="19326">
      <pivotArea dataOnly="0" labelOnly="1" grandRow="1" outline="0" fieldPosition="0"/>
    </format>
    <format dxfId="19325">
      <pivotArea dataOnly="0" labelOnly="1" outline="0" fieldPosition="0">
        <references count="1">
          <reference field="13" count="0"/>
        </references>
      </pivotArea>
    </format>
    <format dxfId="19324">
      <pivotArea dataOnly="0" labelOnly="1" grandCol="1" outline="0" fieldPosition="0"/>
    </format>
    <format dxfId="19323">
      <pivotArea dataOnly="0" labelOnly="1" outline="0" fieldPosition="0">
        <references count="1">
          <reference field="13" count="0"/>
        </references>
      </pivotArea>
    </format>
    <format dxfId="19322">
      <pivotArea dataOnly="0" labelOnly="1" grandCol="1" outline="0" fieldPosition="0"/>
    </format>
    <format dxfId="19321">
      <pivotArea dataOnly="0" labelOnly="1" grandRow="1" outline="0" fieldPosition="0"/>
    </format>
    <format dxfId="19320">
      <pivotArea dataOnly="0" labelOnly="1" grandRow="1" outline="0" fieldPosition="0"/>
    </format>
    <format dxfId="19319">
      <pivotArea grandRow="1" outline="0" collapsedLevelsAreSubtotals="1" fieldPosition="0"/>
    </format>
    <format dxfId="19318">
      <pivotArea dataOnly="0" labelOnly="1" grandRow="1" outline="0" fieldPosition="0"/>
    </format>
    <format dxfId="19317">
      <pivotArea dataOnly="0" labelOnly="1" grandRow="1" outline="0" fieldPosition="0"/>
    </format>
    <format dxfId="19316">
      <pivotArea dataOnly="0" labelOnly="1" outline="0" fieldPosition="0">
        <references count="1">
          <reference field="13" count="0"/>
        </references>
      </pivotArea>
    </format>
    <format dxfId="19315">
      <pivotArea dataOnly="0" labelOnly="1" grandCol="1" outline="0" fieldPosition="0"/>
    </format>
    <format dxfId="19314">
      <pivotArea dataOnly="0" labelOnly="1" grandRow="1" outline="0" fieldPosition="0"/>
    </format>
    <format dxfId="19313">
      <pivotArea dataOnly="0" labelOnly="1" outline="0" fieldPosition="0">
        <references count="1">
          <reference field="13" count="0"/>
        </references>
      </pivotArea>
    </format>
    <format dxfId="19312">
      <pivotArea dataOnly="0" labelOnly="1" grandCol="1" outline="0" fieldPosition="0"/>
    </format>
    <format dxfId="19311">
      <pivotArea grandRow="1" outline="0" collapsedLevelsAreSubtotals="1" fieldPosition="0"/>
    </format>
    <format dxfId="19310">
      <pivotArea dataOnly="0" labelOnly="1" grandRow="1" outline="0" fieldPosition="0"/>
    </format>
    <format dxfId="19309">
      <pivotArea dataOnly="0" labelOnly="1" grandRow="1" outline="0" fieldPosition="0"/>
    </format>
    <format dxfId="19308">
      <pivotArea dataOnly="0" labelOnly="1" outline="0" fieldPosition="0">
        <references count="1">
          <reference field="13" count="0"/>
        </references>
      </pivotArea>
    </format>
    <format dxfId="19307">
      <pivotArea dataOnly="0" labelOnly="1" grandCol="1" outline="0" fieldPosition="0"/>
    </format>
    <format dxfId="19306">
      <pivotArea dataOnly="0" labelOnly="1" grandRow="1" outline="0" fieldPosition="0"/>
    </format>
    <format dxfId="19305">
      <pivotArea dataOnly="0" labelOnly="1" outline="0" fieldPosition="0">
        <references count="1">
          <reference field="13" count="0"/>
        </references>
      </pivotArea>
    </format>
    <format dxfId="19304">
      <pivotArea dataOnly="0" labelOnly="1" grandCol="1" outline="0" fieldPosition="0"/>
    </format>
    <format dxfId="19303">
      <pivotArea grandRow="1" outline="0" collapsedLevelsAreSubtotals="1" fieldPosition="0"/>
    </format>
    <format dxfId="19302">
      <pivotArea dataOnly="0" labelOnly="1" grandRow="1" outline="0" fieldPosition="0"/>
    </format>
    <format dxfId="19301">
      <pivotArea dataOnly="0" labelOnly="1" outline="0" fieldPosition="0">
        <references count="1">
          <reference field="13" count="0"/>
        </references>
      </pivotArea>
    </format>
    <format dxfId="19300">
      <pivotArea dataOnly="0" labelOnly="1" grandCol="1" outline="0" fieldPosition="0"/>
    </format>
    <format dxfId="19299">
      <pivotArea dataOnly="0" labelOnly="1" outline="0" fieldPosition="0">
        <references count="1">
          <reference field="13" count="0"/>
        </references>
      </pivotArea>
    </format>
    <format dxfId="19298">
      <pivotArea dataOnly="0" labelOnly="1" grandCol="1" outline="0" fieldPosition="0"/>
    </format>
    <format dxfId="19297">
      <pivotArea grandRow="1" outline="0" collapsedLevelsAreSubtotals="1" fieldPosition="0"/>
    </format>
    <format dxfId="19296">
      <pivotArea dataOnly="0" labelOnly="1" outline="0" fieldPosition="0">
        <references count="1">
          <reference field="13" count="0"/>
        </references>
      </pivotArea>
    </format>
    <format dxfId="19295">
      <pivotArea dataOnly="0" labelOnly="1" grandCol="1" outline="0" fieldPosition="0"/>
    </format>
    <format dxfId="19294">
      <pivotArea dataOnly="0" labelOnly="1" outline="0" fieldPosition="0">
        <references count="1">
          <reference field="13" count="0"/>
        </references>
      </pivotArea>
    </format>
    <format dxfId="19293">
      <pivotArea dataOnly="0" labelOnly="1" grandCol="1" outline="0" fieldPosition="0"/>
    </format>
    <format dxfId="19292">
      <pivotArea dataOnly="0" labelOnly="1" outline="0" fieldPosition="0">
        <references count="1">
          <reference field="13" count="0"/>
        </references>
      </pivotArea>
    </format>
    <format dxfId="19291">
      <pivotArea dataOnly="0" labelOnly="1" grandCol="1" outline="0" fieldPosition="0"/>
    </format>
    <format dxfId="19290">
      <pivotArea dataOnly="0" labelOnly="1" outline="0" fieldPosition="0">
        <references count="1">
          <reference field="13" count="0"/>
        </references>
      </pivotArea>
    </format>
    <format dxfId="19289">
      <pivotArea dataOnly="0" labelOnly="1" grandCol="1" outline="0" fieldPosition="0"/>
    </format>
    <format dxfId="19288">
      <pivotArea dataOnly="0" labelOnly="1" outline="0" fieldPosition="0">
        <references count="1">
          <reference field="13" count="0"/>
        </references>
      </pivotArea>
    </format>
    <format dxfId="19287">
      <pivotArea dataOnly="0" labelOnly="1" grandCol="1" outline="0" fieldPosition="0"/>
    </format>
    <format dxfId="19286">
      <pivotArea dataOnly="0" labelOnly="1" outline="0" fieldPosition="0">
        <references count="1">
          <reference field="13" count="0"/>
        </references>
      </pivotArea>
    </format>
    <format dxfId="19285">
      <pivotArea dataOnly="0" labelOnly="1" grandCol="1" outline="0" fieldPosition="0"/>
    </format>
    <format dxfId="19284">
      <pivotArea field="13" type="button" dataOnly="0" labelOnly="1" outline="0" axis="axisCol" fieldPosition="0"/>
    </format>
    <format dxfId="19283">
      <pivotArea type="topRight" dataOnly="0" labelOnly="1" outline="0" fieldPosition="0"/>
    </format>
    <format dxfId="19282">
      <pivotArea outline="0" collapsedLevelsAreSubtotals="1" fieldPosition="0"/>
    </format>
    <format dxfId="19281">
      <pivotArea field="15" type="button" dataOnly="0" labelOnly="1" outline="0" axis="axisRow" fieldPosition="0"/>
    </format>
    <format dxfId="19280">
      <pivotArea dataOnly="0" labelOnly="1" outline="0" fieldPosition="0">
        <references count="1">
          <reference field="15" count="0"/>
        </references>
      </pivotArea>
    </format>
    <format dxfId="19279">
      <pivotArea dataOnly="0" labelOnly="1" grandRow="1" outline="0" fieldPosition="0"/>
    </format>
    <format dxfId="19278">
      <pivotArea dataOnly="0" labelOnly="1" outline="0" fieldPosition="0">
        <references count="1">
          <reference field="13" count="0"/>
        </references>
      </pivotArea>
    </format>
    <format dxfId="19277">
      <pivotArea dataOnly="0" labelOnly="1" grandCol="1" outline="0" fieldPosition="0"/>
    </format>
    <format dxfId="19276">
      <pivotArea field="15" type="button" dataOnly="0" labelOnly="1" outline="0" axis="axisRow" fieldPosition="0"/>
    </format>
    <format dxfId="19275">
      <pivotArea dataOnly="0" labelOnly="1" outline="0" fieldPosition="0">
        <references count="1">
          <reference field="13" count="0"/>
        </references>
      </pivotArea>
    </format>
    <format dxfId="19274">
      <pivotArea dataOnly="0" labelOnly="1" grandCol="1" outline="0" fieldPosition="0"/>
    </format>
    <format dxfId="19273">
      <pivotArea field="15" type="button" dataOnly="0" labelOnly="1" outline="0" axis="axisRow" fieldPosition="0"/>
    </format>
    <format dxfId="19272">
      <pivotArea dataOnly="0" labelOnly="1" outline="0" fieldPosition="0">
        <references count="1">
          <reference field="13" count="0"/>
        </references>
      </pivotArea>
    </format>
    <format dxfId="19271">
      <pivotArea dataOnly="0" labelOnly="1" grandCol="1" outline="0" fieldPosition="0"/>
    </format>
    <format dxfId="19270">
      <pivotArea grandRow="1" outline="0" collapsedLevelsAreSubtotals="1" fieldPosition="0"/>
    </format>
    <format dxfId="19269">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19594">
      <pivotArea dataOnly="0" labelOnly="1" outline="0" fieldPosition="0">
        <references count="1">
          <reference field="12" count="0"/>
        </references>
      </pivotArea>
    </format>
    <format dxfId="19593">
      <pivotArea dataOnly="0" labelOnly="1" outline="0" fieldPosition="0">
        <references count="1">
          <reference field="12" count="0"/>
        </references>
      </pivotArea>
    </format>
    <format dxfId="19592">
      <pivotArea field="12" type="button" dataOnly="0" labelOnly="1" outline="0" axis="axisRow" fieldPosition="0"/>
    </format>
    <format dxfId="19591">
      <pivotArea dataOnly="0" labelOnly="1" outline="0" fieldPosition="0">
        <references count="1">
          <reference field="14" count="0"/>
        </references>
      </pivotArea>
    </format>
    <format dxfId="19590">
      <pivotArea dataOnly="0" labelOnly="1" grandCol="1" outline="0" fieldPosition="0"/>
    </format>
    <format dxfId="19589">
      <pivotArea outline="0" collapsedLevelsAreSubtotals="1" fieldPosition="0"/>
    </format>
    <format dxfId="19588">
      <pivotArea field="12" type="button" dataOnly="0" labelOnly="1" outline="0" axis="axisRow" fieldPosition="0"/>
    </format>
    <format dxfId="19587">
      <pivotArea dataOnly="0" labelOnly="1" outline="0" fieldPosition="0">
        <references count="1">
          <reference field="12" count="0"/>
        </references>
      </pivotArea>
    </format>
    <format dxfId="19586">
      <pivotArea dataOnly="0" labelOnly="1" grandRow="1" outline="0" fieldPosition="0"/>
    </format>
    <format dxfId="19585">
      <pivotArea dataOnly="0" labelOnly="1" outline="0" fieldPosition="0">
        <references count="1">
          <reference field="14" count="0"/>
        </references>
      </pivotArea>
    </format>
    <format dxfId="19584">
      <pivotArea dataOnly="0" labelOnly="1" grandCol="1" outline="0" fieldPosition="0"/>
    </format>
    <format dxfId="19583">
      <pivotArea outline="0" collapsedLevelsAreSubtotals="1" fieldPosition="0"/>
    </format>
    <format dxfId="19582">
      <pivotArea field="12" type="button" dataOnly="0" labelOnly="1" outline="0" axis="axisRow" fieldPosition="0"/>
    </format>
    <format dxfId="19581">
      <pivotArea dataOnly="0" labelOnly="1" outline="0" fieldPosition="0">
        <references count="1">
          <reference field="12" count="0"/>
        </references>
      </pivotArea>
    </format>
    <format dxfId="19580">
      <pivotArea dataOnly="0" labelOnly="1" grandRow="1" outline="0" fieldPosition="0"/>
    </format>
    <format dxfId="19579">
      <pivotArea dataOnly="0" labelOnly="1" outline="0" fieldPosition="0">
        <references count="1">
          <reference field="14" count="0"/>
        </references>
      </pivotArea>
    </format>
    <format dxfId="19578">
      <pivotArea dataOnly="0" labelOnly="1" grandCol="1" outline="0" fieldPosition="0"/>
    </format>
    <format dxfId="19577">
      <pivotArea grandRow="1" outline="0" collapsedLevelsAreSubtotals="1" fieldPosition="0"/>
    </format>
    <format dxfId="19576">
      <pivotArea grandRow="1" outline="0" collapsedLevelsAreSubtotals="1" fieldPosition="0"/>
    </format>
    <format dxfId="19575">
      <pivotArea outline="0" collapsedLevelsAreSubtotals="1" fieldPosition="0">
        <references count="1">
          <reference field="12" count="0" selected="0"/>
        </references>
      </pivotArea>
    </format>
    <format dxfId="19574">
      <pivotArea dataOnly="0" labelOnly="1" grandRow="1" outline="0" fieldPosition="0"/>
    </format>
    <format dxfId="19573">
      <pivotArea grandRow="1" outline="0" collapsedLevelsAreSubtotals="1" fieldPosition="0"/>
    </format>
    <format dxfId="19572">
      <pivotArea dataOnly="0" labelOnly="1" grandRow="1" outline="0" fieldPosition="0"/>
    </format>
    <format dxfId="19571">
      <pivotArea grandRow="1" outline="0" collapsedLevelsAreSubtotals="1" fieldPosition="0"/>
    </format>
    <format dxfId="19570">
      <pivotArea dataOnly="0" labelOnly="1" grandRow="1" outline="0" fieldPosition="0"/>
    </format>
    <format dxfId="19569">
      <pivotArea grandRow="1" outline="0" collapsedLevelsAreSubtotals="1" fieldPosition="0"/>
    </format>
    <format dxfId="19568">
      <pivotArea dataOnly="0" labelOnly="1" grandRow="1" outline="0" fieldPosition="0"/>
    </format>
    <format dxfId="19567">
      <pivotArea outline="0" collapsedLevelsAreSubtotals="1" fieldPosition="0"/>
    </format>
    <format dxfId="19566">
      <pivotArea field="12" type="button" dataOnly="0" labelOnly="1" outline="0" axis="axisRow" fieldPosition="0"/>
    </format>
    <format dxfId="19565">
      <pivotArea dataOnly="0" labelOnly="1" outline="0" fieldPosition="0">
        <references count="1">
          <reference field="12" count="0"/>
        </references>
      </pivotArea>
    </format>
    <format dxfId="19564">
      <pivotArea dataOnly="0" labelOnly="1" grandRow="1" outline="0" fieldPosition="0"/>
    </format>
    <format dxfId="19563">
      <pivotArea dataOnly="0" labelOnly="1" outline="0" fieldPosition="0">
        <references count="1">
          <reference field="14" count="0"/>
        </references>
      </pivotArea>
    </format>
    <format dxfId="19562">
      <pivotArea dataOnly="0" labelOnly="1" grandCol="1" outline="0" fieldPosition="0"/>
    </format>
    <format dxfId="19561">
      <pivotArea outline="0" collapsedLevelsAreSubtotals="1" fieldPosition="0"/>
    </format>
    <format dxfId="19560">
      <pivotArea field="12" type="button" dataOnly="0" labelOnly="1" outline="0" axis="axisRow" fieldPosition="0"/>
    </format>
    <format dxfId="19559">
      <pivotArea dataOnly="0" labelOnly="1" outline="0" fieldPosition="0">
        <references count="1">
          <reference field="12" count="0"/>
        </references>
      </pivotArea>
    </format>
    <format dxfId="19558">
      <pivotArea dataOnly="0" labelOnly="1" grandRow="1" outline="0" fieldPosition="0"/>
    </format>
    <format dxfId="19557">
      <pivotArea dataOnly="0" labelOnly="1" outline="0" fieldPosition="0">
        <references count="1">
          <reference field="14" count="0"/>
        </references>
      </pivotArea>
    </format>
    <format dxfId="19556">
      <pivotArea dataOnly="0" labelOnly="1" grandCol="1" outline="0" fieldPosition="0"/>
    </format>
    <format dxfId="19555">
      <pivotArea outline="0" collapsedLevelsAreSubtotals="1" fieldPosition="0"/>
    </format>
    <format dxfId="19554">
      <pivotArea field="12" type="button" dataOnly="0" labelOnly="1" outline="0" axis="axisRow" fieldPosition="0"/>
    </format>
    <format dxfId="19553">
      <pivotArea dataOnly="0" labelOnly="1" outline="0" fieldPosition="0">
        <references count="1">
          <reference field="12" count="0"/>
        </references>
      </pivotArea>
    </format>
    <format dxfId="19552">
      <pivotArea dataOnly="0" labelOnly="1" outline="0" fieldPosition="0">
        <references count="1">
          <reference field="14" count="0"/>
        </references>
      </pivotArea>
    </format>
    <format dxfId="19551">
      <pivotArea dataOnly="0" labelOnly="1" grandCol="1" outline="0" fieldPosition="0"/>
    </format>
    <format dxfId="19550">
      <pivotArea dataOnly="0" labelOnly="1" grandRow="1" outline="0" fieldPosition="0"/>
    </format>
    <format dxfId="19549">
      <pivotArea dataOnly="0" labelOnly="1" grandRow="1" outline="0" fieldPosition="0"/>
    </format>
    <format dxfId="19548">
      <pivotArea outline="0" collapsedLevelsAreSubtotals="1" fieldPosition="0"/>
    </format>
    <format dxfId="19547">
      <pivotArea dataOnly="0" labelOnly="1" outline="0" fieldPosition="0">
        <references count="1">
          <reference field="12" count="0"/>
        </references>
      </pivotArea>
    </format>
    <format dxfId="19546">
      <pivotArea dataOnly="0" labelOnly="1" grandRow="1" outline="0" fieldPosition="0"/>
    </format>
    <format dxfId="19545">
      <pivotArea outline="0" collapsedLevelsAreSubtotals="1" fieldPosition="0"/>
    </format>
    <format dxfId="19544">
      <pivotArea dataOnly="0" labelOnly="1" outline="0" fieldPosition="0">
        <references count="1">
          <reference field="12" count="0"/>
        </references>
      </pivotArea>
    </format>
    <format dxfId="19543">
      <pivotArea dataOnly="0" labelOnly="1" grandRow="1" outline="0" fieldPosition="0"/>
    </format>
    <format dxfId="19542">
      <pivotArea outline="0" collapsedLevelsAreSubtotals="1" fieldPosition="0"/>
    </format>
    <format dxfId="19541">
      <pivotArea dataOnly="0" labelOnly="1" outline="0" fieldPosition="0">
        <references count="1">
          <reference field="12" count="0"/>
        </references>
      </pivotArea>
    </format>
    <format dxfId="19540">
      <pivotArea dataOnly="0" labelOnly="1" grandRow="1" outline="0" fieldPosition="0"/>
    </format>
    <format dxfId="19539">
      <pivotArea dataOnly="0" labelOnly="1" grandRow="1" outline="0" fieldPosition="0"/>
    </format>
    <format dxfId="19538">
      <pivotArea dataOnly="0" labelOnly="1" grandRow="1" outline="0" fieldPosition="0"/>
    </format>
    <format dxfId="19537">
      <pivotArea outline="0" collapsedLevelsAreSubtotals="1" fieldPosition="0"/>
    </format>
    <format dxfId="19536">
      <pivotArea dataOnly="0" labelOnly="1" outline="0" fieldPosition="0">
        <references count="1">
          <reference field="12" count="0"/>
        </references>
      </pivotArea>
    </format>
    <format dxfId="19535">
      <pivotArea dataOnly="0" labelOnly="1" grandRow="1" outline="0" fieldPosition="0"/>
    </format>
    <format dxfId="19534">
      <pivotArea outline="0" fieldPosition="0">
        <references count="1">
          <reference field="12" count="0" selected="0"/>
        </references>
      </pivotArea>
    </format>
    <format dxfId="19533">
      <pivotArea dataOnly="0" labelOnly="1" outline="0" fieldPosition="0">
        <references count="1">
          <reference field="12" count="0"/>
        </references>
      </pivotArea>
    </format>
    <format dxfId="19532">
      <pivotArea outline="0" collapsedLevelsAreSubtotals="1" fieldPosition="0"/>
    </format>
    <format dxfId="19531">
      <pivotArea field="12" type="button" dataOnly="0" labelOnly="1" outline="0" axis="axisRow" fieldPosition="0"/>
    </format>
    <format dxfId="19530">
      <pivotArea dataOnly="0" labelOnly="1" outline="0" fieldPosition="0">
        <references count="1">
          <reference field="12" count="0"/>
        </references>
      </pivotArea>
    </format>
    <format dxfId="19529">
      <pivotArea dataOnly="0" labelOnly="1" grandRow="1" outline="0" fieldPosition="0"/>
    </format>
    <format dxfId="19528">
      <pivotArea dataOnly="0" labelOnly="1" outline="0" fieldPosition="0">
        <references count="1">
          <reference field="14" count="0"/>
        </references>
      </pivotArea>
    </format>
    <format dxfId="19527">
      <pivotArea dataOnly="0" labelOnly="1" grandCol="1" outline="0" fieldPosition="0"/>
    </format>
    <format dxfId="19526">
      <pivotArea dataOnly="0" labelOnly="1" grandRow="1" outline="0" fieldPosition="0"/>
    </format>
    <format dxfId="19525">
      <pivotArea field="12" type="button" dataOnly="0" labelOnly="1" outline="0" axis="axisRow" fieldPosition="0"/>
    </format>
    <format dxfId="19524">
      <pivotArea dataOnly="0" labelOnly="1" outline="0" fieldPosition="0">
        <references count="1">
          <reference field="14" count="0"/>
        </references>
      </pivotArea>
    </format>
    <format dxfId="19523">
      <pivotArea dataOnly="0" labelOnly="1" grandCol="1" outline="0" fieldPosition="0"/>
    </format>
    <format dxfId="19522">
      <pivotArea dataOnly="0" labelOnly="1" grandRow="1" outline="0" fieldPosition="0"/>
    </format>
    <format dxfId="19521">
      <pivotArea dataOnly="0" labelOnly="1" grandRow="1" outline="0" fieldPosition="0"/>
    </format>
    <format dxfId="19520">
      <pivotArea dataOnly="0" labelOnly="1" grandRow="1" outline="0" fieldPosition="0"/>
    </format>
    <format dxfId="19519">
      <pivotArea dataOnly="0" labelOnly="1" grandRow="1" outline="0" fieldPosition="0"/>
    </format>
    <format dxfId="19518">
      <pivotArea dataOnly="0" labelOnly="1" grandRow="1" outline="0" fieldPosition="0"/>
    </format>
    <format dxfId="19517">
      <pivotArea dataOnly="0" labelOnly="1" grandRow="1" outline="0" fieldPosition="0"/>
    </format>
    <format dxfId="19516">
      <pivotArea dataOnly="0" labelOnly="1" grandRow="1" outline="0" fieldPosition="0"/>
    </format>
    <format dxfId="19515">
      <pivotArea dataOnly="0" labelOnly="1" grandRow="1" outline="0" fieldPosition="0"/>
    </format>
    <format dxfId="19514">
      <pivotArea dataOnly="0" labelOnly="1" grandRow="1" outline="0" fieldPosition="0"/>
    </format>
    <format dxfId="19513">
      <pivotArea dataOnly="0" labelOnly="1" grandRow="1" outline="0" fieldPosition="0"/>
    </format>
    <format dxfId="19512">
      <pivotArea dataOnly="0" labelOnly="1" grandRow="1" outline="0" fieldPosition="0"/>
    </format>
    <format dxfId="19511">
      <pivotArea dataOnly="0" labelOnly="1" grandRow="1" outline="0" fieldPosition="0"/>
    </format>
    <format dxfId="19510">
      <pivotArea dataOnly="0" labelOnly="1" grandRow="1" outline="0" fieldPosition="0"/>
    </format>
    <format dxfId="19509">
      <pivotArea dataOnly="0" labelOnly="1" grandRow="1" outline="0" fieldPosition="0"/>
    </format>
    <format dxfId="19508">
      <pivotArea dataOnly="0" labelOnly="1" grandRow="1" outline="0" fieldPosition="0"/>
    </format>
    <format dxfId="19507">
      <pivotArea dataOnly="0" labelOnly="1" grandRow="1" outline="0" fieldPosition="0"/>
    </format>
    <format dxfId="19506">
      <pivotArea dataOnly="0" labelOnly="1" grandRow="1" outline="0" fieldPosition="0"/>
    </format>
    <format dxfId="19505">
      <pivotArea type="origin" dataOnly="0" labelOnly="1" outline="0" fieldPosition="0"/>
    </format>
    <format dxfId="19504">
      <pivotArea field="12" type="button" dataOnly="0" labelOnly="1" outline="0" axis="axisRow" fieldPosition="0"/>
    </format>
    <format dxfId="19503">
      <pivotArea dataOnly="0" labelOnly="1" outline="0" fieldPosition="0">
        <references count="1">
          <reference field="12" count="0"/>
        </references>
      </pivotArea>
    </format>
    <format dxfId="19502">
      <pivotArea dataOnly="0" labelOnly="1" grandRow="1" outline="0" fieldPosition="0"/>
    </format>
    <format dxfId="19501">
      <pivotArea type="origin" dataOnly="0" labelOnly="1" outline="0" fieldPosition="0"/>
    </format>
    <format dxfId="19500">
      <pivotArea field="12" type="button" dataOnly="0" labelOnly="1" outline="0" axis="axisRow" fieldPosition="0"/>
    </format>
    <format dxfId="19499">
      <pivotArea dataOnly="0" labelOnly="1" outline="0" fieldPosition="0">
        <references count="1">
          <reference field="12" count="0"/>
        </references>
      </pivotArea>
    </format>
    <format dxfId="19498">
      <pivotArea dataOnly="0" labelOnly="1" grandRow="1" outline="0" fieldPosition="0"/>
    </format>
    <format dxfId="19497">
      <pivotArea type="origin" dataOnly="0" labelOnly="1" outline="0" fieldPosition="0"/>
    </format>
    <format dxfId="19496">
      <pivotArea field="12" type="button" dataOnly="0" labelOnly="1" outline="0" axis="axisRow" fieldPosition="0"/>
    </format>
    <format dxfId="19495">
      <pivotArea dataOnly="0" labelOnly="1" outline="0" fieldPosition="0">
        <references count="1">
          <reference field="12" count="0"/>
        </references>
      </pivotArea>
    </format>
    <format dxfId="19494">
      <pivotArea dataOnly="0" labelOnly="1" grandRow="1" outline="0" fieldPosition="0"/>
    </format>
    <format dxfId="19493">
      <pivotArea type="origin" dataOnly="0" labelOnly="1" outline="0" fieldPosition="0"/>
    </format>
    <format dxfId="19492">
      <pivotArea field="12" type="button" dataOnly="0" labelOnly="1" outline="0" axis="axisRow" fieldPosition="0"/>
    </format>
    <format dxfId="19491">
      <pivotArea dataOnly="0" labelOnly="1" outline="0" fieldPosition="0">
        <references count="1">
          <reference field="12" count="0"/>
        </references>
      </pivotArea>
    </format>
    <format dxfId="19490">
      <pivotArea dataOnly="0" labelOnly="1" grandRow="1" outline="0" fieldPosition="0"/>
    </format>
    <format dxfId="19489">
      <pivotArea outline="0" collapsedLevelsAreSubtotals="1" fieldPosition="0"/>
    </format>
    <format dxfId="19488">
      <pivotArea field="12" type="button" dataOnly="0" labelOnly="1" outline="0" axis="axisRow" fieldPosition="0"/>
    </format>
    <format dxfId="19487">
      <pivotArea dataOnly="0" labelOnly="1" outline="0" fieldPosition="0">
        <references count="1">
          <reference field="12" count="0"/>
        </references>
      </pivotArea>
    </format>
    <format dxfId="19486">
      <pivotArea dataOnly="0" labelOnly="1" outline="0" fieldPosition="0">
        <references count="1">
          <reference field="14" count="0"/>
        </references>
      </pivotArea>
    </format>
    <format dxfId="19485">
      <pivotArea dataOnly="0" labelOnly="1" grandCol="1" outline="0" fieldPosition="0"/>
    </format>
    <format dxfId="19484">
      <pivotArea outline="0" collapsedLevelsAreSubtotals="1" fieldPosition="0"/>
    </format>
    <format dxfId="19483">
      <pivotArea field="12" type="button" dataOnly="0" labelOnly="1" outline="0" axis="axisRow" fieldPosition="0"/>
    </format>
    <format dxfId="19482">
      <pivotArea dataOnly="0" labelOnly="1" outline="0" fieldPosition="0">
        <references count="1">
          <reference field="12" count="0"/>
        </references>
      </pivotArea>
    </format>
    <format dxfId="19481">
      <pivotArea dataOnly="0" labelOnly="1" outline="0" fieldPosition="0">
        <references count="1">
          <reference field="14" count="0"/>
        </references>
      </pivotArea>
    </format>
    <format dxfId="19480">
      <pivotArea dataOnly="0" labelOnly="1" grandCol="1" outline="0" fieldPosition="0"/>
    </format>
    <format dxfId="19479">
      <pivotArea field="12" type="button" dataOnly="0" labelOnly="1" outline="0" axis="axisRow" fieldPosition="0"/>
    </format>
    <format dxfId="19478">
      <pivotArea dataOnly="0" labelOnly="1" outline="0" fieldPosition="0">
        <references count="1">
          <reference field="14" count="0"/>
        </references>
      </pivotArea>
    </format>
    <format dxfId="19477">
      <pivotArea dataOnly="0" labelOnly="1" grandCol="1" outline="0" fieldPosition="0"/>
    </format>
    <format dxfId="19476">
      <pivotArea outline="0" collapsedLevelsAreSubtotals="1" fieldPosition="0"/>
    </format>
    <format dxfId="19475">
      <pivotArea field="14" type="button" dataOnly="0" labelOnly="1" outline="0" axis="axisCol" fieldPosition="0"/>
    </format>
    <format dxfId="19474">
      <pivotArea type="topRight" dataOnly="0" labelOnly="1" outline="0" fieldPosition="0"/>
    </format>
    <format dxfId="19473">
      <pivotArea dataOnly="0" labelOnly="1" outline="0" fieldPosition="0">
        <references count="1">
          <reference field="14" count="0"/>
        </references>
      </pivotArea>
    </format>
    <format dxfId="19472">
      <pivotArea dataOnly="0" labelOnly="1" grandCol="1" outline="0" fieldPosition="0"/>
    </format>
    <format dxfId="19471">
      <pivotArea outline="0" collapsedLevelsAreSubtotals="1" fieldPosition="0"/>
    </format>
    <format dxfId="19470">
      <pivotArea field="12" type="button" dataOnly="0" labelOnly="1" outline="0" axis="axisRow" fieldPosition="0"/>
    </format>
    <format dxfId="19469">
      <pivotArea dataOnly="0" labelOnly="1" outline="0" fieldPosition="0">
        <references count="1">
          <reference field="12" count="0"/>
        </references>
      </pivotArea>
    </format>
    <format dxfId="19468">
      <pivotArea dataOnly="0" labelOnly="1" outline="0" fieldPosition="0">
        <references count="1">
          <reference field="14" count="0"/>
        </references>
      </pivotArea>
    </format>
    <format dxfId="19467">
      <pivotArea dataOnly="0" labelOnly="1" grandCol="1" outline="0" fieldPosition="0"/>
    </format>
    <format dxfId="19466">
      <pivotArea grandRow="1" outline="0" collapsedLevelsAreSubtotals="1" fieldPosition="0"/>
    </format>
    <format dxfId="19465">
      <pivotArea dataOnly="0" labelOnly="1" grandRow="1" outline="0" fieldPosition="0"/>
    </format>
    <format dxfId="19464">
      <pivotArea grandRow="1" outline="0" collapsedLevelsAreSubtotals="1" fieldPosition="0"/>
    </format>
    <format dxfId="1946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92"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C144" firstHeaderRow="1" firstDataRow="2" firstDataCol="1" rowPageCount="2" colPageCount="1"/>
  <pivotFields count="162">
    <pivotField showAll="0"/>
    <pivotField showAll="0" defaultSubtotal="0"/>
    <pivotField showAll="0"/>
    <pivotField axis="axisPage" multipleItemSelectionAllowed="1" showAll="0">
      <items count="28">
        <item h="1" x="1"/>
        <item h="1" x="15"/>
        <item h="1" x="14"/>
        <item h="1" x="4"/>
        <item h="1" x="16"/>
        <item h="1" x="7"/>
        <item h="1" x="10"/>
        <item h="1" x="24"/>
        <item h="1" x="5"/>
        <item h="1" x="12"/>
        <item h="1" x="18"/>
        <item h="1" x="6"/>
        <item h="1" x="20"/>
        <item h="1" x="3"/>
        <item h="1" x="9"/>
        <item h="1" x="11"/>
        <item h="1" x="22"/>
        <item h="1" x="19"/>
        <item h="1" x="0"/>
        <item h="1" m="1" x="26"/>
        <item h="1" x="23"/>
        <item h="1" x="13"/>
        <item h="1" x="8"/>
        <item h="1" x="25"/>
        <item h="1" x="2"/>
        <item h="1" x="21"/>
        <item x="17"/>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7">
    <i>
      <x v="1"/>
    </i>
    <i>
      <x v="4"/>
    </i>
    <i>
      <x v="7"/>
    </i>
    <i>
      <x v="9"/>
    </i>
    <i>
      <x v="14"/>
    </i>
    <i>
      <x v="17"/>
    </i>
    <i t="grand">
      <x/>
    </i>
  </rowItems>
  <colFields count="1">
    <field x="12"/>
  </colFields>
  <colItems count="2">
    <i>
      <x/>
    </i>
    <i>
      <x v="3"/>
    </i>
  </colItems>
  <pageFields count="2">
    <pageField fld="3" hier="-1"/>
    <pageField fld="52" hier="-1"/>
  </pageFields>
  <dataFields count="1">
    <dataField name="Sum of POS" fld="38" baseField="0" baseItem="0" numFmtId="4"/>
  </dataFields>
  <formats count="92">
    <format dxfId="19686">
      <pivotArea grandRow="1" outline="0" collapsedLevelsAreSubtotals="1" fieldPosition="0"/>
    </format>
    <format dxfId="19685">
      <pivotArea outline="0" collapsedLevelsAreSubtotals="1" fieldPosition="0"/>
    </format>
    <format dxfId="19684">
      <pivotArea dataOnly="0" labelOnly="1" grandCol="1" outline="0" fieldPosition="0"/>
    </format>
    <format dxfId="19683">
      <pivotArea outline="0" collapsedLevelsAreSubtotals="1" fieldPosition="0"/>
    </format>
    <format dxfId="19682">
      <pivotArea dataOnly="0" labelOnly="1" grandRow="1" outline="0" fieldPosition="0"/>
    </format>
    <format dxfId="19681">
      <pivotArea dataOnly="0" labelOnly="1" grandCol="1" outline="0" fieldPosition="0"/>
    </format>
    <format dxfId="19680">
      <pivotArea outline="0" collapsedLevelsAreSubtotals="1" fieldPosition="0"/>
    </format>
    <format dxfId="19679">
      <pivotArea dataOnly="0" labelOnly="1" grandRow="1" outline="0" fieldPosition="0"/>
    </format>
    <format dxfId="19678">
      <pivotArea dataOnly="0" labelOnly="1" grandCol="1" outline="0" fieldPosition="0"/>
    </format>
    <format dxfId="19677">
      <pivotArea outline="0" collapsedLevelsAreSubtotals="1" fieldPosition="0"/>
    </format>
    <format dxfId="19676">
      <pivotArea dataOnly="0" labelOnly="1" grandRow="1" outline="0" fieldPosition="0"/>
    </format>
    <format dxfId="19675">
      <pivotArea dataOnly="0" labelOnly="1" grandCol="1" outline="0" fieldPosition="0"/>
    </format>
    <format dxfId="19674">
      <pivotArea outline="0" collapsedLevelsAreSubtotals="1" fieldPosition="0"/>
    </format>
    <format dxfId="19673">
      <pivotArea dataOnly="0" labelOnly="1" grandRow="1" outline="0" fieldPosition="0"/>
    </format>
    <format dxfId="19672">
      <pivotArea dataOnly="0" labelOnly="1" grandCol="1" outline="0" fieldPosition="0"/>
    </format>
    <format dxfId="19671">
      <pivotArea type="all" dataOnly="0" outline="0" fieldPosition="0"/>
    </format>
    <format dxfId="19670">
      <pivotArea outline="0" collapsedLevelsAreSubtotals="1" fieldPosition="0"/>
    </format>
    <format dxfId="19669">
      <pivotArea dataOnly="0" labelOnly="1" grandRow="1" outline="0" fieldPosition="0"/>
    </format>
    <format dxfId="19668">
      <pivotArea outline="0" collapsedLevelsAreSubtotals="1" fieldPosition="0"/>
    </format>
    <format dxfId="19667">
      <pivotArea dataOnly="0" labelOnly="1" grandRow="1" outline="0" fieldPosition="0"/>
    </format>
    <format dxfId="19666">
      <pivotArea outline="0" collapsedLevelsAreSubtotals="1" fieldPosition="0"/>
    </format>
    <format dxfId="19665">
      <pivotArea dataOnly="0" labelOnly="1" grandRow="1" outline="0" fieldPosition="0"/>
    </format>
    <format dxfId="19664">
      <pivotArea type="all" dataOnly="0" outline="0" fieldPosition="0"/>
    </format>
    <format dxfId="19663">
      <pivotArea outline="0" collapsedLevelsAreSubtotals="1" fieldPosition="0"/>
    </format>
    <format dxfId="19662">
      <pivotArea dataOnly="0" labelOnly="1" grandRow="1" outline="0" fieldPosition="0"/>
    </format>
    <format dxfId="19661">
      <pivotArea grandRow="1" outline="0" collapsedLevelsAreSubtotals="1" fieldPosition="0"/>
    </format>
    <format dxfId="19660">
      <pivotArea dataOnly="0" labelOnly="1" grandRow="1" outline="0" fieldPosition="0"/>
    </format>
    <format dxfId="19659">
      <pivotArea outline="0" collapsedLevelsAreSubtotals="1" fieldPosition="0"/>
    </format>
    <format dxfId="19658">
      <pivotArea dataOnly="0" labelOnly="1" grandRow="1" outline="0" fieldPosition="0"/>
    </format>
    <format dxfId="19657">
      <pivotArea outline="0" collapsedLevelsAreSubtotals="1" fieldPosition="0"/>
    </format>
    <format dxfId="19656">
      <pivotArea dataOnly="0" labelOnly="1" grandRow="1" outline="0" fieldPosition="0"/>
    </format>
    <format dxfId="19655">
      <pivotArea type="all" dataOnly="0" outline="0" fieldPosition="0"/>
    </format>
    <format dxfId="19654">
      <pivotArea outline="0" collapsedLevelsAreSubtotals="1" fieldPosition="0"/>
    </format>
    <format dxfId="19653">
      <pivotArea dataOnly="0" labelOnly="1" grandRow="1" outline="0" fieldPosition="0"/>
    </format>
    <format dxfId="19652">
      <pivotArea grandRow="1" outline="0" collapsedLevelsAreSubtotals="1" fieldPosition="0"/>
    </format>
    <format dxfId="19651">
      <pivotArea type="all" dataOnly="0" outline="0" fieldPosition="0"/>
    </format>
    <format dxfId="19650">
      <pivotArea outline="0" collapsedLevelsAreSubtotals="1" fieldPosition="0"/>
    </format>
    <format dxfId="19649">
      <pivotArea dataOnly="0" labelOnly="1" grandRow="1" outline="0" fieldPosition="0"/>
    </format>
    <format dxfId="19648">
      <pivotArea type="all" dataOnly="0" outline="0" fieldPosition="0"/>
    </format>
    <format dxfId="19647">
      <pivotArea outline="0" collapsedLevelsAreSubtotals="1" fieldPosition="0"/>
    </format>
    <format dxfId="19646">
      <pivotArea dataOnly="0" labelOnly="1" grandRow="1" outline="0" fieldPosition="0"/>
    </format>
    <format dxfId="19645">
      <pivotArea grandRow="1" outline="0" collapsedLevelsAreSubtotals="1" fieldPosition="0"/>
    </format>
    <format dxfId="19644">
      <pivotArea outline="0" collapsedLevelsAreSubtotals="1" fieldPosition="0"/>
    </format>
    <format dxfId="19643">
      <pivotArea dataOnly="0" labelOnly="1" fieldPosition="0">
        <references count="1">
          <reference field="12" count="1">
            <x v="0"/>
          </reference>
        </references>
      </pivotArea>
    </format>
    <format dxfId="19642">
      <pivotArea outline="0" collapsedLevelsAreSubtotals="1" fieldPosition="0"/>
    </format>
    <format dxfId="19641">
      <pivotArea grandRow="1" outline="0" collapsedLevelsAreSubtotals="1" fieldPosition="0"/>
    </format>
    <format dxfId="19640">
      <pivotArea outline="0" collapsedLevelsAreSubtotals="1" fieldPosition="0"/>
    </format>
    <format dxfId="19639">
      <pivotArea dataOnly="0" labelOnly="1" grandRow="1" outline="0" fieldPosition="0"/>
    </format>
    <format dxfId="19638">
      <pivotArea dataOnly="0" labelOnly="1" fieldPosition="0">
        <references count="1">
          <reference field="12" count="1">
            <x v="0"/>
          </reference>
        </references>
      </pivotArea>
    </format>
    <format dxfId="19637">
      <pivotArea dataOnly="0" labelOnly="1" fieldPosition="0">
        <references count="1">
          <reference field="12" count="0"/>
        </references>
      </pivotArea>
    </format>
    <format dxfId="19636">
      <pivotArea dataOnly="0" labelOnly="1" fieldPosition="0">
        <references count="1">
          <reference field="12" count="0"/>
        </references>
      </pivotArea>
    </format>
    <format dxfId="19635">
      <pivotArea grandRow="1" outline="0" collapsedLevelsAreSubtotals="1" fieldPosition="0"/>
    </format>
    <format dxfId="19634">
      <pivotArea dataOnly="0" labelOnly="1" grandRow="1" outline="0" fieldPosition="0"/>
    </format>
    <format dxfId="19633">
      <pivotArea dataOnly="0" labelOnly="1" fieldPosition="0">
        <references count="1">
          <reference field="12" count="0"/>
        </references>
      </pivotArea>
    </format>
    <format dxfId="19632">
      <pivotArea dataOnly="0" labelOnly="1" grandRow="1" outline="0" fieldPosition="0"/>
    </format>
    <format dxfId="19631">
      <pivotArea dataOnly="0" labelOnly="1" grandRow="1" outline="0" fieldPosition="0"/>
    </format>
    <format dxfId="19630">
      <pivotArea dataOnly="0" labelOnly="1" grandRow="1" outline="0" fieldPosition="0"/>
    </format>
    <format dxfId="19629">
      <pivotArea field="3" type="button" dataOnly="0" labelOnly="1" outline="0" axis="axisPage" fieldPosition="0"/>
    </format>
    <format dxfId="19628">
      <pivotArea type="origin" dataOnly="0" labelOnly="1" outline="0" fieldPosition="0"/>
    </format>
    <format dxfId="19627">
      <pivotArea dataOnly="0" labelOnly="1" grandRow="1" outline="0" fieldPosition="0"/>
    </format>
    <format dxfId="19626">
      <pivotArea field="3" type="button" dataOnly="0" labelOnly="1" outline="0" axis="axisPage" fieldPosition="0"/>
    </format>
    <format dxfId="19625">
      <pivotArea type="origin" dataOnly="0" labelOnly="1" outline="0" fieldPosition="0"/>
    </format>
    <format dxfId="19624">
      <pivotArea dataOnly="0" labelOnly="1" grandRow="1" outline="0" fieldPosition="0"/>
    </format>
    <format dxfId="19623">
      <pivotArea field="3" type="button" dataOnly="0" labelOnly="1" outline="0" axis="axisPage" fieldPosition="0"/>
    </format>
    <format dxfId="19622">
      <pivotArea type="origin" dataOnly="0" labelOnly="1" outline="0" fieldPosition="0"/>
    </format>
    <format dxfId="19621">
      <pivotArea dataOnly="0" labelOnly="1" grandRow="1" outline="0" fieldPosition="0"/>
    </format>
    <format dxfId="19620">
      <pivotArea field="3" type="button" dataOnly="0" labelOnly="1" outline="0" axis="axisPage" fieldPosition="0"/>
    </format>
    <format dxfId="19619">
      <pivotArea type="origin" dataOnly="0" labelOnly="1" outline="0" fieldPosition="0"/>
    </format>
    <format dxfId="19618">
      <pivotArea dataOnly="0" labelOnly="1" grandRow="1" outline="0" fieldPosition="0"/>
    </format>
    <format dxfId="19617">
      <pivotArea dataOnly="0" labelOnly="1" fieldPosition="0">
        <references count="1">
          <reference field="12" count="1">
            <x v="0"/>
          </reference>
        </references>
      </pivotArea>
    </format>
    <format dxfId="19616">
      <pivotArea dataOnly="0" labelOnly="1" fieldPosition="0">
        <references count="1">
          <reference field="12" count="1">
            <x v="1"/>
          </reference>
        </references>
      </pivotArea>
    </format>
    <format dxfId="19615">
      <pivotArea dataOnly="0" labelOnly="1" fieldPosition="0">
        <references count="1">
          <reference field="12" count="1">
            <x v="0"/>
          </reference>
        </references>
      </pivotArea>
    </format>
    <format dxfId="19614">
      <pivotArea dataOnly="0" labelOnly="1" fieldPosition="0">
        <references count="1">
          <reference field="12" count="1">
            <x v="1"/>
          </reference>
        </references>
      </pivotArea>
    </format>
    <format dxfId="19613">
      <pivotArea field="12" grandRow="1" outline="0" collapsedLevelsAreSubtotals="1" axis="axisCol" fieldPosition="0">
        <references count="1">
          <reference field="12" count="1" selected="0">
            <x v="0"/>
          </reference>
        </references>
      </pivotArea>
    </format>
    <format dxfId="19612">
      <pivotArea field="12" grandRow="1" outline="0" collapsedLevelsAreSubtotals="1" axis="axisCol" fieldPosition="0">
        <references count="1">
          <reference field="12" count="1" selected="0">
            <x v="0"/>
          </reference>
        </references>
      </pivotArea>
    </format>
    <format dxfId="19611">
      <pivotArea dataOnly="0" labelOnly="1" outline="0" fieldPosition="0">
        <references count="1">
          <reference field="3" count="0"/>
        </references>
      </pivotArea>
    </format>
    <format dxfId="19610">
      <pivotArea dataOnly="0" labelOnly="1" fieldPosition="0">
        <references count="1">
          <reference field="12" count="2">
            <x v="0"/>
            <x v="1"/>
          </reference>
        </references>
      </pivotArea>
    </format>
    <format dxfId="19609">
      <pivotArea collapsedLevelsAreSubtotals="1" fieldPosition="0">
        <references count="2">
          <reference field="12" count="1" selected="0">
            <x v="0"/>
          </reference>
          <reference field="15" count="1">
            <x v="0"/>
          </reference>
        </references>
      </pivotArea>
    </format>
    <format dxfId="19608">
      <pivotArea grandRow="1" outline="0" collapsedLevelsAreSubtotals="1" fieldPosition="0"/>
    </format>
    <format dxfId="19607">
      <pivotArea dataOnly="0" labelOnly="1" fieldPosition="0">
        <references count="1">
          <reference field="12" count="1">
            <x v="0"/>
          </reference>
        </references>
      </pivotArea>
    </format>
    <format dxfId="19606">
      <pivotArea type="all" dataOnly="0" outline="0" fieldPosition="0"/>
    </format>
    <format dxfId="19605">
      <pivotArea type="origin" dataOnly="0" labelOnly="1" outline="0" fieldPosition="0"/>
    </format>
    <format dxfId="19604">
      <pivotArea field="12" type="button" dataOnly="0" labelOnly="1" outline="0" axis="axisCol" fieldPosition="0"/>
    </format>
    <format dxfId="19603">
      <pivotArea type="topRight" dataOnly="0" labelOnly="1" outline="0" fieldPosition="0"/>
    </format>
    <format dxfId="19602">
      <pivotArea collapsedLevelsAreSubtotals="1" fieldPosition="0">
        <references count="1">
          <reference field="15" count="0"/>
        </references>
      </pivotArea>
    </format>
    <format dxfId="19601">
      <pivotArea outline="0" collapsedLevelsAreSubtotals="1" fieldPosition="0"/>
    </format>
    <format dxfId="19600">
      <pivotArea field="15" type="button" dataOnly="0" labelOnly="1" outline="0" axis="axisRow" fieldPosition="0"/>
    </format>
    <format dxfId="19599">
      <pivotArea dataOnly="0" labelOnly="1" fieldPosition="0">
        <references count="1">
          <reference field="15" count="0"/>
        </references>
      </pivotArea>
    </format>
    <format dxfId="19598">
      <pivotArea dataOnly="0" labelOnly="1" grandRow="1" outline="0" fieldPosition="0"/>
    </format>
    <format dxfId="19597">
      <pivotArea dataOnly="0" labelOnly="1" fieldPosition="0">
        <references count="1">
          <reference field="12" count="0"/>
        </references>
      </pivotArea>
    </format>
    <format dxfId="19596">
      <pivotArea field="15" type="button" dataOnly="0" labelOnly="1" outline="0" axis="axisRow" fieldPosition="0"/>
    </format>
    <format dxfId="19595">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1" t="s">
        <v>1234</v>
      </c>
      <c r="C4" s="1" t="s">
        <v>1130</v>
      </c>
      <c r="D4" s="1" t="s">
        <v>3555</v>
      </c>
      <c r="E4" s="1" t="s">
        <v>3554</v>
      </c>
      <c r="F4" s="2" t="s">
        <v>1108</v>
      </c>
    </row>
    <row r="5" spans="2:6">
      <c r="B5" s="330" t="s">
        <v>114</v>
      </c>
      <c r="C5" s="330">
        <v>27</v>
      </c>
      <c r="D5" s="330"/>
      <c r="E5" s="330"/>
      <c r="F5" s="330">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29" t="s">
        <v>334</v>
      </c>
      <c r="C22" s="329">
        <v>59</v>
      </c>
      <c r="D22" s="329"/>
      <c r="E22" s="329"/>
      <c r="F22" s="329">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H16" sqref="AH16"/>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v>3</v>
      </c>
      <c r="U7" s="294"/>
      <c r="V7" s="294"/>
      <c r="W7" s="294"/>
      <c r="X7" s="294"/>
      <c r="Y7" s="294"/>
      <c r="Z7" s="294"/>
      <c r="AA7" s="294"/>
      <c r="AB7" s="294"/>
      <c r="AC7" s="294"/>
      <c r="AD7" s="294"/>
      <c r="AE7" s="294"/>
      <c r="AF7" s="294"/>
      <c r="AG7" s="294">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11"/>
      <c r="AU7" s="11">
        <v>5</v>
      </c>
      <c r="AV7" s="11">
        <v>28</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v>2</v>
      </c>
      <c r="U9" s="294">
        <v>2</v>
      </c>
      <c r="V9" s="294"/>
      <c r="W9" s="294"/>
      <c r="X9" s="294"/>
      <c r="Y9" s="294"/>
      <c r="Z9" s="294"/>
      <c r="AA9" s="294"/>
      <c r="AB9" s="294"/>
      <c r="AC9" s="294"/>
      <c r="AD9" s="294"/>
      <c r="AE9" s="294"/>
      <c r="AF9" s="294"/>
      <c r="AG9" s="294">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11"/>
      <c r="AU9" s="11">
        <v>6</v>
      </c>
      <c r="AV9" s="11">
        <v>30</v>
      </c>
      <c r="AW9" s="11">
        <v>1</v>
      </c>
      <c r="AX9" s="11">
        <v>2</v>
      </c>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v>1</v>
      </c>
      <c r="V10" s="294"/>
      <c r="W10" s="294"/>
      <c r="X10" s="294"/>
      <c r="Y10" s="294"/>
      <c r="Z10" s="294"/>
      <c r="AA10" s="294"/>
      <c r="AB10" s="294"/>
      <c r="AC10" s="294"/>
      <c r="AD10" s="294"/>
      <c r="AE10" s="294"/>
      <c r="AF10" s="294"/>
      <c r="AG10" s="294">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11">
        <v>4</v>
      </c>
      <c r="AU10" s="11">
        <v>12</v>
      </c>
      <c r="AV10" s="11">
        <v>42</v>
      </c>
      <c r="AW10" s="11">
        <v>1</v>
      </c>
      <c r="AX10" s="11">
        <v>4</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v>2</v>
      </c>
      <c r="V11" s="294"/>
      <c r="W11" s="294"/>
      <c r="X11" s="294"/>
      <c r="Y11" s="294"/>
      <c r="Z11" s="294"/>
      <c r="AA11" s="294"/>
      <c r="AB11" s="294"/>
      <c r="AC11" s="294"/>
      <c r="AD11" s="294"/>
      <c r="AE11" s="294"/>
      <c r="AF11" s="294"/>
      <c r="AG11" s="29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11">
        <v>10</v>
      </c>
      <c r="AU11" s="11">
        <v>2</v>
      </c>
      <c r="AV11" s="11">
        <v>26</v>
      </c>
      <c r="AW11" s="11"/>
      <c r="AX11" s="11"/>
      <c r="AY11" s="11"/>
      <c r="AZ11" s="11"/>
      <c r="BA11" s="11">
        <v>38</v>
      </c>
      <c r="BB11"/>
      <c r="BC11"/>
      <c r="BD11"/>
      <c r="BE11"/>
      <c r="BF11" s="9" t="s">
        <v>66</v>
      </c>
      <c r="BG11">
        <v>10</v>
      </c>
      <c r="BH11">
        <v>28</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v>6</v>
      </c>
      <c r="V13" s="294"/>
      <c r="W13" s="294"/>
      <c r="X13" s="294"/>
      <c r="Y13" s="294"/>
      <c r="Z13" s="294"/>
      <c r="AA13" s="294"/>
      <c r="AB13" s="294"/>
      <c r="AC13" s="294"/>
      <c r="AD13" s="294"/>
      <c r="AE13" s="294"/>
      <c r="AF13" s="294"/>
      <c r="AG13" s="294">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11"/>
      <c r="AU13" s="11">
        <v>10</v>
      </c>
      <c r="AV13" s="11">
        <v>36</v>
      </c>
      <c r="AW13" s="11">
        <v>7</v>
      </c>
      <c r="AX13" s="11">
        <v>5</v>
      </c>
      <c r="AY13" s="11"/>
      <c r="AZ13" s="11"/>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10</v>
      </c>
      <c r="U14" s="294"/>
      <c r="V14" s="294"/>
      <c r="W14" s="294"/>
      <c r="X14" s="294"/>
      <c r="Y14" s="294"/>
      <c r="Z14" s="294"/>
      <c r="AA14" s="294"/>
      <c r="AB14" s="294"/>
      <c r="AC14" s="294"/>
      <c r="AD14" s="294"/>
      <c r="AE14" s="294"/>
      <c r="AF14" s="294"/>
      <c r="AG14" s="294">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11"/>
      <c r="AU14" s="11">
        <v>9</v>
      </c>
      <c r="AV14" s="11">
        <v>6</v>
      </c>
      <c r="AW14" s="11">
        <v>1</v>
      </c>
      <c r="AX14" s="11">
        <v>10</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v>4</v>
      </c>
      <c r="V15" s="294"/>
      <c r="W15" s="294"/>
      <c r="X15" s="294"/>
      <c r="Y15" s="294"/>
      <c r="Z15" s="294"/>
      <c r="AA15" s="294"/>
      <c r="AB15" s="294"/>
      <c r="AC15" s="294"/>
      <c r="AD15" s="294"/>
      <c r="AE15" s="294"/>
      <c r="AF15" s="294"/>
      <c r="AG15" s="294">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11">
        <v>11</v>
      </c>
      <c r="AU15" s="11">
        <v>8</v>
      </c>
      <c r="AV15" s="11">
        <v>24</v>
      </c>
      <c r="AW15" s="11"/>
      <c r="AX15" s="11"/>
      <c r="AY15" s="11"/>
      <c r="AZ15" s="11"/>
      <c r="BA15" s="11">
        <v>43</v>
      </c>
      <c r="BB15"/>
      <c r="BC15"/>
      <c r="BD15"/>
      <c r="BE15"/>
      <c r="BF15" s="9" t="s">
        <v>231</v>
      </c>
      <c r="BG15">
        <v>11</v>
      </c>
      <c r="BH15">
        <v>32</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7</v>
      </c>
      <c r="U16" s="294"/>
      <c r="V16" s="294"/>
      <c r="W16" s="294"/>
      <c r="X16" s="294"/>
      <c r="Y16" s="294"/>
      <c r="Z16" s="294"/>
      <c r="AA16" s="294"/>
      <c r="AB16" s="294"/>
      <c r="AC16" s="294"/>
      <c r="AD16" s="294"/>
      <c r="AE16" s="294"/>
      <c r="AF16" s="294"/>
      <c r="AG16" s="29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11"/>
      <c r="AU16" s="11">
        <v>12</v>
      </c>
      <c r="AV16" s="11">
        <v>8</v>
      </c>
      <c r="AW16" s="11">
        <v>4</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v>3</v>
      </c>
      <c r="V19" s="294"/>
      <c r="W19" s="294"/>
      <c r="X19" s="294"/>
      <c r="Y19" s="294"/>
      <c r="Z19" s="294"/>
      <c r="AA19" s="294"/>
      <c r="AB19" s="294"/>
      <c r="AC19" s="294"/>
      <c r="AD19" s="294"/>
      <c r="AE19" s="294"/>
      <c r="AF19" s="294"/>
      <c r="AG19" s="294">
        <v>1</v>
      </c>
      <c r="AH19" s="18">
        <f t="shared" si="0"/>
        <v>0</v>
      </c>
      <c r="AI19" s="17">
        <f t="shared" si="1"/>
        <v>71</v>
      </c>
      <c r="AJ19" s="16">
        <f t="shared" si="5"/>
        <v>1</v>
      </c>
      <c r="AK19" s="15">
        <f t="shared" si="2"/>
        <v>1.868421052631579</v>
      </c>
      <c r="AL19" s="14"/>
      <c r="AM19" s="13">
        <f t="shared" si="3"/>
        <v>5</v>
      </c>
      <c r="AR19" s="12">
        <f t="shared" si="4"/>
        <v>5.7</v>
      </c>
      <c r="AS19" s="22" t="s">
        <v>74</v>
      </c>
      <c r="AT19" s="11"/>
      <c r="AU19" s="11">
        <v>14</v>
      </c>
      <c r="AV19" s="11">
        <v>15</v>
      </c>
      <c r="AW19" s="11">
        <v>2</v>
      </c>
      <c r="AX19" s="11">
        <v>5</v>
      </c>
      <c r="AY19" s="11">
        <v>2</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4</v>
      </c>
      <c r="U20" s="294">
        <v>1</v>
      </c>
      <c r="V20" s="294"/>
      <c r="W20" s="294"/>
      <c r="X20" s="294"/>
      <c r="Y20" s="294"/>
      <c r="Z20" s="294"/>
      <c r="AA20" s="294"/>
      <c r="AB20" s="294"/>
      <c r="AC20" s="294"/>
      <c r="AD20" s="294"/>
      <c r="AE20" s="294"/>
      <c r="AF20" s="294"/>
      <c r="AG20" s="294"/>
      <c r="AH20" s="18">
        <f t="shared" si="0"/>
        <v>0</v>
      </c>
      <c r="AI20" s="17">
        <f t="shared" si="1"/>
        <v>41</v>
      </c>
      <c r="AJ20" s="16">
        <f t="shared" si="5"/>
        <v>1</v>
      </c>
      <c r="AK20" s="15">
        <f t="shared" si="2"/>
        <v>1.2424242424242424</v>
      </c>
      <c r="AL20" s="14"/>
      <c r="AM20" s="13">
        <f t="shared" si="3"/>
        <v>25</v>
      </c>
      <c r="AR20" s="12">
        <f t="shared" si="4"/>
        <v>4.95</v>
      </c>
      <c r="AS20" s="22" t="s">
        <v>50</v>
      </c>
      <c r="AT20" s="11"/>
      <c r="AU20" s="11">
        <v>4</v>
      </c>
      <c r="AV20" s="11">
        <v>27</v>
      </c>
      <c r="AW20" s="11">
        <v>1</v>
      </c>
      <c r="AX20" s="11">
        <v>1</v>
      </c>
      <c r="AY20" s="11"/>
      <c r="AZ20" s="11"/>
      <c r="BA20" s="11">
        <v>33</v>
      </c>
      <c r="BF20" s="9" t="s">
        <v>50</v>
      </c>
      <c r="BH20">
        <v>33</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3</v>
      </c>
      <c r="U23" s="294">
        <v>3</v>
      </c>
      <c r="V23" s="294"/>
      <c r="W23" s="294"/>
      <c r="X23" s="294"/>
      <c r="Y23" s="294"/>
      <c r="Z23" s="294"/>
      <c r="AA23" s="294"/>
      <c r="AB23" s="294"/>
      <c r="AC23" s="294"/>
      <c r="AD23" s="294"/>
      <c r="AE23" s="294"/>
      <c r="AF23" s="294"/>
      <c r="AG23" s="294">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11">
        <v>1</v>
      </c>
      <c r="AU23" s="11">
        <v>13</v>
      </c>
      <c r="AV23" s="11">
        <v>37</v>
      </c>
      <c r="AW23" s="11"/>
      <c r="AX23" s="11">
        <v>6</v>
      </c>
      <c r="AY23" s="11"/>
      <c r="AZ23" s="11"/>
      <c r="BA23" s="11">
        <v>57</v>
      </c>
      <c r="BF23" s="9" t="s">
        <v>334</v>
      </c>
      <c r="BG23">
        <v>1</v>
      </c>
      <c r="BH23">
        <v>56</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32</v>
      </c>
      <c r="U24" s="20">
        <v>22</v>
      </c>
      <c r="V24" s="20"/>
      <c r="W24" s="20"/>
      <c r="X24" s="20"/>
      <c r="Y24" s="20"/>
      <c r="Z24" s="20"/>
      <c r="AA24" s="20"/>
      <c r="AB24" s="20"/>
      <c r="AC24" s="20"/>
      <c r="AD24" s="20"/>
      <c r="AE24" s="20"/>
      <c r="AF24" s="20"/>
      <c r="AG24" s="19">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11">
        <v>26</v>
      </c>
      <c r="AU24" s="11">
        <v>110</v>
      </c>
      <c r="AV24" s="11">
        <v>494</v>
      </c>
      <c r="AW24" s="11">
        <v>17</v>
      </c>
      <c r="AX24" s="11">
        <v>49</v>
      </c>
      <c r="AY24" s="11">
        <v>2</v>
      </c>
      <c r="AZ24" s="11">
        <v>2</v>
      </c>
      <c r="BA24" s="11">
        <v>700</v>
      </c>
      <c r="BF24" s="9" t="s">
        <v>1108</v>
      </c>
      <c r="BG24">
        <v>26</v>
      </c>
      <c r="BH24">
        <v>674</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abSelected="1" topLeftCell="A25" zoomScaleNormal="100" workbookViewId="0">
      <selection activeCell="F35" sqref="F35"/>
    </sheetView>
  </sheetViews>
  <sheetFormatPr defaultRowHeight="15"/>
  <cols>
    <col min="1" max="1" width="21.140625" style="3" bestFit="1" customWidth="1"/>
    <col min="2" max="2" width="12.7109375" style="3" bestFit="1" customWidth="1"/>
    <col min="3" max="3" width="9.140625" bestFit="1" customWidth="1"/>
    <col min="4" max="4" width="12.5703125" bestFit="1" customWidth="1"/>
    <col min="5" max="5" width="6.5703125" bestFit="1" customWidth="1"/>
    <col min="6" max="6" width="12" bestFit="1" customWidth="1"/>
    <col min="7" max="8" width="11.85546875" customWidth="1"/>
    <col min="9" max="9" width="21.42578125" bestFit="1" customWidth="1"/>
    <col min="10" max="11" width="14.140625" style="6" bestFit="1" customWidth="1"/>
    <col min="12" max="12" width="11.140625" style="6" bestFit="1" customWidth="1"/>
    <col min="13"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49">
        <v>171</v>
      </c>
      <c r="D6" s="350">
        <v>111</v>
      </c>
      <c r="E6" s="350">
        <v>31</v>
      </c>
      <c r="F6" s="351">
        <v>313</v>
      </c>
      <c r="G6" s="62"/>
      <c r="H6" s="3"/>
      <c r="BU6" t="e">
        <v>#N/A</v>
      </c>
      <c r="CH6" t="e">
        <v>#N/A</v>
      </c>
    </row>
    <row r="7" spans="1:86" ht="23.25" customHeight="1" thickBot="1">
      <c r="A7" s="63"/>
      <c r="B7" s="64" t="s">
        <v>1286</v>
      </c>
      <c r="C7" s="65">
        <v>9860903.1000000034</v>
      </c>
      <c r="D7" s="66">
        <v>6859561.1200000001</v>
      </c>
      <c r="E7" s="66">
        <v>1553337.1099999996</v>
      </c>
      <c r="F7" s="67">
        <v>18273801.329999998</v>
      </c>
      <c r="G7" s="68">
        <f>+(D7+E7)*100/F7</f>
        <v>46.038030501013445</v>
      </c>
      <c r="H7" s="69">
        <v>0.91</v>
      </c>
      <c r="I7" s="70"/>
      <c r="BU7" t="e">
        <v>#N/A</v>
      </c>
      <c r="CH7" t="e">
        <v>#N/A</v>
      </c>
    </row>
    <row r="8" spans="1:86" ht="23.25" customHeight="1">
      <c r="A8" s="63">
        <v>2</v>
      </c>
      <c r="B8" s="61" t="s">
        <v>1272</v>
      </c>
      <c r="C8" s="342">
        <v>89</v>
      </c>
      <c r="D8" s="341">
        <v>21</v>
      </c>
      <c r="E8" s="341">
        <v>23</v>
      </c>
      <c r="F8" s="343">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2">
        <v>46</v>
      </c>
      <c r="D10" s="341">
        <v>32</v>
      </c>
      <c r="E10" s="341">
        <v>4</v>
      </c>
      <c r="F10" s="343">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2">
        <v>51</v>
      </c>
      <c r="D12" s="341">
        <v>12</v>
      </c>
      <c r="E12" s="341">
        <v>4</v>
      </c>
      <c r="F12" s="343">
        <v>67</v>
      </c>
      <c r="G12" s="63"/>
      <c r="I12" s="56"/>
      <c r="J12" s="3"/>
      <c r="K12" s="3"/>
      <c r="BU12" t="e">
        <v>#N/A</v>
      </c>
      <c r="CH12" t="e">
        <v>#N/A</v>
      </c>
    </row>
    <row r="13" spans="1:86" ht="23.25" customHeight="1" thickBot="1">
      <c r="A13" s="63"/>
      <c r="B13" s="64" t="s">
        <v>1286</v>
      </c>
      <c r="C13" s="65">
        <v>2171909.6400000006</v>
      </c>
      <c r="D13" s="66">
        <v>671606.83</v>
      </c>
      <c r="E13" s="66">
        <v>202302.56</v>
      </c>
      <c r="F13" s="67">
        <v>3045819.0300000007</v>
      </c>
      <c r="G13" s="68">
        <f>+(D13+E13)*100/F13</f>
        <v>28.692098295807142</v>
      </c>
      <c r="H13" s="69">
        <v>0.65</v>
      </c>
      <c r="I13" s="56"/>
      <c r="J13" s="3"/>
      <c r="K13" s="74">
        <v>46193</v>
      </c>
      <c r="L13" s="3"/>
      <c r="M13" s="75"/>
      <c r="BU13" t="e">
        <v>#N/A</v>
      </c>
      <c r="CH13" t="e">
        <v>#N/A</v>
      </c>
    </row>
    <row r="14" spans="1:86" ht="23.25" customHeight="1">
      <c r="A14" s="63">
        <v>5</v>
      </c>
      <c r="B14" s="61" t="s">
        <v>1272</v>
      </c>
      <c r="C14" s="342">
        <v>49</v>
      </c>
      <c r="D14" s="341">
        <v>4</v>
      </c>
      <c r="E14" s="341">
        <v>2</v>
      </c>
      <c r="F14" s="343">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342">
        <v>50</v>
      </c>
      <c r="D16" s="341">
        <v>3</v>
      </c>
      <c r="E16" s="341">
        <v>2</v>
      </c>
      <c r="F16" s="343">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2">
        <v>456</v>
      </c>
      <c r="D18" s="341">
        <v>183</v>
      </c>
      <c r="E18" s="341">
        <v>66</v>
      </c>
      <c r="F18" s="343">
        <v>705</v>
      </c>
      <c r="G18" s="79"/>
      <c r="H18" s="3"/>
      <c r="I18" s="56"/>
      <c r="J18" s="3"/>
      <c r="K18" s="3"/>
      <c r="BU18" t="e">
        <v>#N/A</v>
      </c>
      <c r="CH18" t="e">
        <v>#N/A</v>
      </c>
    </row>
    <row r="19" spans="1:86" ht="34.5" customHeight="1" thickBot="1">
      <c r="A19" s="80" t="s">
        <v>1288</v>
      </c>
      <c r="B19" s="81"/>
      <c r="C19" s="410">
        <v>21100514.300000001</v>
      </c>
      <c r="D19" s="409">
        <v>10355160.969999999</v>
      </c>
      <c r="E19" s="409">
        <v>2554218.41</v>
      </c>
      <c r="F19" s="411">
        <v>34009893.679999992</v>
      </c>
      <c r="G19" s="82">
        <f>+(D19+E19)*100/F19</f>
        <v>37.957717543796811</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49">
        <v>9860903.1000000034</v>
      </c>
      <c r="C26" s="350">
        <v>6859561.1200000001</v>
      </c>
      <c r="D26" s="350">
        <v>1553337.1099999996</v>
      </c>
      <c r="E26" s="351">
        <v>18273801.330000002</v>
      </c>
      <c r="F26" s="86">
        <f t="shared" ref="F26:F32" si="0">+C26*100/E26</f>
        <v>37.537680289533931</v>
      </c>
      <c r="G26" s="86">
        <f t="shared" ref="G26:G32" si="1">+D26*100/E26</f>
        <v>8.5003502114795051</v>
      </c>
      <c r="H26" s="87">
        <f t="shared" ref="H26:H32" si="2">F26+G26</f>
        <v>46.038030501013438</v>
      </c>
      <c r="I26" s="88">
        <v>0.91</v>
      </c>
      <c r="J26" s="75">
        <f t="shared" ref="J26:J31" si="3">C26*91%</f>
        <v>6242200.6192000005</v>
      </c>
      <c r="BU26" t="e">
        <v>#N/A</v>
      </c>
      <c r="CH26" t="e">
        <v>#N/A</v>
      </c>
    </row>
    <row r="27" spans="1:86" ht="18" customHeight="1">
      <c r="A27" s="63">
        <v>2</v>
      </c>
      <c r="B27" s="342">
        <v>3099545.38</v>
      </c>
      <c r="C27" s="341">
        <v>908995.15</v>
      </c>
      <c r="D27" s="341">
        <v>507939.1</v>
      </c>
      <c r="E27" s="343">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2">
        <v>1886597.3900000001</v>
      </c>
      <c r="C28" s="341">
        <v>1571704.79</v>
      </c>
      <c r="D28" s="341">
        <v>280568</v>
      </c>
      <c r="E28" s="343">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2">
        <v>2171909.6400000006</v>
      </c>
      <c r="C29" s="341">
        <v>671606.83</v>
      </c>
      <c r="D29" s="341">
        <v>202302.56</v>
      </c>
      <c r="E29" s="343">
        <v>3045819.0300000007</v>
      </c>
      <c r="F29" s="89">
        <f t="shared" si="0"/>
        <v>22.050122590507286</v>
      </c>
      <c r="G29" s="89">
        <f t="shared" si="1"/>
        <v>6.6419757052998634</v>
      </c>
      <c r="H29" s="90">
        <f t="shared" si="2"/>
        <v>28.692098295807149</v>
      </c>
      <c r="I29" s="88">
        <v>0.6</v>
      </c>
      <c r="J29" s="75">
        <f t="shared" si="3"/>
        <v>611162.21530000004</v>
      </c>
      <c r="BU29" t="e">
        <v>#N/A</v>
      </c>
      <c r="CH29" t="e">
        <v>#N/A</v>
      </c>
    </row>
    <row r="30" spans="1:86" ht="18" customHeight="1">
      <c r="A30" s="63">
        <v>5</v>
      </c>
      <c r="B30" s="342">
        <v>1856728.6999999997</v>
      </c>
      <c r="C30" s="341">
        <v>187705.08000000002</v>
      </c>
      <c r="D30" s="341">
        <v>9943.64</v>
      </c>
      <c r="E30" s="343">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2">
        <v>2224830.09</v>
      </c>
      <c r="C31" s="341">
        <v>155588</v>
      </c>
      <c r="D31" s="341">
        <v>128</v>
      </c>
      <c r="E31" s="343">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2">
        <v>21100514.300000004</v>
      </c>
      <c r="C32" s="353">
        <v>10355160.970000001</v>
      </c>
      <c r="D32" s="353">
        <v>2554218.4099999997</v>
      </c>
      <c r="E32" s="354">
        <v>34009893.68</v>
      </c>
      <c r="F32" s="230">
        <f t="shared" si="0"/>
        <v>30.447495859387235</v>
      </c>
      <c r="G32" s="230">
        <f t="shared" si="1"/>
        <v>7.5102216844095695</v>
      </c>
      <c r="H32" s="231">
        <f t="shared" si="2"/>
        <v>37.957717543796804</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90" t="s">
        <v>1137</v>
      </c>
      <c r="B38" s="378">
        <v>1</v>
      </c>
      <c r="BU38" t="e">
        <v>#N/A</v>
      </c>
      <c r="CH38" t="e">
        <v>#N/A</v>
      </c>
    </row>
    <row r="39" spans="1:86" ht="15.75" thickBot="1">
      <c r="A39" s="390" t="s">
        <v>1160</v>
      </c>
      <c r="B39" s="407" t="s">
        <v>1276</v>
      </c>
      <c r="H39" s="97"/>
      <c r="J39" s="355" t="s">
        <v>1160</v>
      </c>
      <c r="K39" s="356" t="s">
        <v>1276</v>
      </c>
      <c r="N39" s="99"/>
      <c r="BU39" t="e">
        <v>#N/A</v>
      </c>
      <c r="CH39" t="e">
        <v>#N/A</v>
      </c>
    </row>
    <row r="40" spans="1:86" s="3" customFormat="1" ht="15.75" thickBot="1">
      <c r="A40" s="390" t="s">
        <v>12</v>
      </c>
      <c r="B40" s="391" t="s">
        <v>1276</v>
      </c>
      <c r="D40"/>
      <c r="E40" s="56"/>
      <c r="H40" s="97"/>
      <c r="I40" s="56"/>
      <c r="J40" s="355" t="s">
        <v>1137</v>
      </c>
      <c r="K40" s="357">
        <v>1</v>
      </c>
      <c r="L40" s="6"/>
      <c r="M40" s="6"/>
      <c r="N40" s="99"/>
      <c r="O40" s="6"/>
      <c r="P40" s="102"/>
      <c r="Q40" s="102"/>
      <c r="R40" s="102"/>
      <c r="AC40"/>
      <c r="BU40" t="e">
        <v>#N/A</v>
      </c>
      <c r="CH40" t="e">
        <v>#N/A</v>
      </c>
    </row>
    <row r="41" spans="1:86" ht="29.25" customHeight="1" thickBot="1">
      <c r="A41" s="103" t="s">
        <v>1294</v>
      </c>
      <c r="B41" s="104">
        <f>GETPIVOTDATA("POS",$A$136,"BUCKET","BKT 1")/GETPIVOTDATA("POS",$A$41)</f>
        <v>2.4724994643465354E-2</v>
      </c>
      <c r="E41" s="55"/>
      <c r="F41" s="3"/>
      <c r="G41" s="3"/>
      <c r="I41" s="56"/>
      <c r="J41"/>
      <c r="K41" s="3"/>
      <c r="N41" s="99"/>
      <c r="O41"/>
      <c r="BU41" t="e">
        <v>#N/A</v>
      </c>
      <c r="CH41" t="e">
        <v>#N/A</v>
      </c>
    </row>
    <row r="42" spans="1:86" s="3" customFormat="1" ht="30" customHeight="1" thickBot="1">
      <c r="A42" s="380" t="s">
        <v>1286</v>
      </c>
      <c r="B42" s="408" t="s">
        <v>1138</v>
      </c>
      <c r="C42" s="393"/>
      <c r="D42" s="393"/>
      <c r="E42" s="393"/>
      <c r="F42" s="3" t="s">
        <v>1277</v>
      </c>
      <c r="G42"/>
      <c r="H42"/>
      <c r="I42" s="56"/>
      <c r="J42" s="358" t="s">
        <v>1295</v>
      </c>
      <c r="K42" s="359" t="s">
        <v>1138</v>
      </c>
      <c r="L42" s="360"/>
      <c r="M42" s="360"/>
      <c r="N42" s="360"/>
      <c r="O42"/>
      <c r="AD42"/>
      <c r="BU42" t="e">
        <v>#N/A</v>
      </c>
      <c r="CH42" t="e">
        <v>#N/A</v>
      </c>
    </row>
    <row r="43" spans="1:86" s="3" customFormat="1" ht="31.5" customHeight="1" thickBot="1">
      <c r="A43" s="384" t="s">
        <v>11</v>
      </c>
      <c r="B43" s="362" t="s">
        <v>1232</v>
      </c>
      <c r="C43" s="363" t="s">
        <v>1281</v>
      </c>
      <c r="D43" s="364" t="s">
        <v>1283</v>
      </c>
      <c r="E43" s="365" t="s">
        <v>1108</v>
      </c>
      <c r="F43" s="106" t="s">
        <v>1290</v>
      </c>
      <c r="G43" s="106" t="s">
        <v>1291</v>
      </c>
      <c r="H43" s="107" t="s">
        <v>1296</v>
      </c>
      <c r="I43" s="56"/>
      <c r="J43" s="361" t="s">
        <v>11</v>
      </c>
      <c r="K43" s="362" t="s">
        <v>1232</v>
      </c>
      <c r="L43" s="363" t="s">
        <v>1281</v>
      </c>
      <c r="M43" s="364" t="s">
        <v>1283</v>
      </c>
      <c r="N43" s="365" t="s">
        <v>1284</v>
      </c>
      <c r="O43" s="2" t="s">
        <v>1297</v>
      </c>
      <c r="AD43"/>
      <c r="BU43" t="e">
        <v>#N/A</v>
      </c>
      <c r="CH43" t="e">
        <v>#N/A</v>
      </c>
    </row>
    <row r="44" spans="1:86" s="3" customFormat="1" ht="21" customHeight="1">
      <c r="A44" s="366" t="s">
        <v>114</v>
      </c>
      <c r="B44" s="398">
        <v>778784.04</v>
      </c>
      <c r="C44" s="402">
        <v>90625</v>
      </c>
      <c r="D44" s="402">
        <v>8285</v>
      </c>
      <c r="E44" s="404">
        <v>877694.04</v>
      </c>
      <c r="F44" s="110">
        <f t="shared" ref="F44:F62" si="4">+C44*100/E44</f>
        <v>10.325352101057904</v>
      </c>
      <c r="G44" s="110">
        <f t="shared" ref="G44:G62" si="5">+D44*100/E44</f>
        <v>0.94395081001119707</v>
      </c>
      <c r="H44" s="111">
        <f t="shared" ref="H44:H62" si="6">F44+G44</f>
        <v>11.269302911069101</v>
      </c>
      <c r="I44" s="56"/>
      <c r="J44" s="366" t="s">
        <v>114</v>
      </c>
      <c r="K44" s="367">
        <v>9</v>
      </c>
      <c r="L44" s="368">
        <v>1</v>
      </c>
      <c r="M44" s="368">
        <v>1</v>
      </c>
      <c r="N44" s="369">
        <v>11</v>
      </c>
      <c r="O44" s="112">
        <f>B44/GETPIVOTDATA("POS",$A$42)</f>
        <v>4.2617517063703356E-2</v>
      </c>
      <c r="AD44"/>
      <c r="BU44" t="e">
        <v>#N/A</v>
      </c>
      <c r="CH44" t="e">
        <v>#N/A</v>
      </c>
    </row>
    <row r="45" spans="1:86" s="3" customFormat="1" ht="22.5" customHeight="1">
      <c r="A45" s="370" t="s">
        <v>204</v>
      </c>
      <c r="B45" s="388">
        <v>132845.1</v>
      </c>
      <c r="C45" s="401">
        <v>504134.66000000003</v>
      </c>
      <c r="D45" s="401">
        <v>82500</v>
      </c>
      <c r="E45" s="405">
        <v>719479.76</v>
      </c>
      <c r="F45" s="114">
        <f t="shared" si="4"/>
        <v>70.069331762716999</v>
      </c>
      <c r="G45" s="114">
        <f t="shared" si="5"/>
        <v>11.466618602307868</v>
      </c>
      <c r="H45" s="115">
        <f t="shared" si="6"/>
        <v>81.53595036502486</v>
      </c>
      <c r="I45" s="56"/>
      <c r="J45" s="370" t="s">
        <v>204</v>
      </c>
      <c r="K45" s="371">
        <v>4</v>
      </c>
      <c r="L45" s="372">
        <v>8</v>
      </c>
      <c r="M45" s="372">
        <v>2</v>
      </c>
      <c r="N45" s="373">
        <v>14</v>
      </c>
      <c r="O45" s="116">
        <f t="shared" ref="O45:O62" si="7">B45/GETPIVOTDATA("POS",$A$42)</f>
        <v>7.2697025430559399E-3</v>
      </c>
      <c r="AD45"/>
      <c r="BU45" t="e">
        <v>#N/A</v>
      </c>
      <c r="CH45" t="e">
        <v>#N/A</v>
      </c>
    </row>
    <row r="46" spans="1:86" s="3" customFormat="1" ht="22.5" customHeight="1">
      <c r="A46" s="370" t="s">
        <v>43</v>
      </c>
      <c r="B46" s="388">
        <v>735348.5</v>
      </c>
      <c r="C46" s="401">
        <v>870816.35</v>
      </c>
      <c r="D46" s="401"/>
      <c r="E46" s="405">
        <v>1606164.85</v>
      </c>
      <c r="F46" s="114">
        <f t="shared" si="4"/>
        <v>54.217121611147199</v>
      </c>
      <c r="G46" s="114">
        <f t="shared" si="5"/>
        <v>0</v>
      </c>
      <c r="H46" s="115">
        <f t="shared" si="6"/>
        <v>54.217121611147199</v>
      </c>
      <c r="I46" s="56"/>
      <c r="J46" s="370" t="s">
        <v>43</v>
      </c>
      <c r="K46" s="371">
        <v>23</v>
      </c>
      <c r="L46" s="372">
        <v>16</v>
      </c>
      <c r="M46" s="372">
        <v>0</v>
      </c>
      <c r="N46" s="373">
        <v>39</v>
      </c>
      <c r="O46" s="116">
        <f t="shared" si="7"/>
        <v>4.0240587424619882E-2</v>
      </c>
      <c r="AD46"/>
      <c r="BU46" t="e">
        <v>#N/A</v>
      </c>
      <c r="CH46" t="e">
        <v>#N/A</v>
      </c>
    </row>
    <row r="47" spans="1:86" s="3" customFormat="1" ht="22.5" customHeight="1">
      <c r="A47" s="370" t="s">
        <v>23</v>
      </c>
      <c r="B47" s="388">
        <v>355232.33</v>
      </c>
      <c r="C47" s="401">
        <v>288277.40000000002</v>
      </c>
      <c r="D47" s="401">
        <v>20100.489999999998</v>
      </c>
      <c r="E47" s="405">
        <v>663610.22</v>
      </c>
      <c r="F47" s="114">
        <f t="shared" si="4"/>
        <v>43.440771602342117</v>
      </c>
      <c r="G47" s="114">
        <f t="shared" si="5"/>
        <v>3.0289602833422302</v>
      </c>
      <c r="H47" s="115">
        <f t="shared" si="6"/>
        <v>46.469731885684347</v>
      </c>
      <c r="I47" s="56"/>
      <c r="J47" s="370" t="s">
        <v>23</v>
      </c>
      <c r="K47" s="371">
        <v>6</v>
      </c>
      <c r="L47" s="372">
        <v>3</v>
      </c>
      <c r="M47" s="372">
        <v>2</v>
      </c>
      <c r="N47" s="373">
        <v>11</v>
      </c>
      <c r="O47" s="116">
        <f t="shared" si="7"/>
        <v>1.9439432638288404E-2</v>
      </c>
      <c r="AD47"/>
      <c r="BU47" t="e">
        <v>#N/A</v>
      </c>
      <c r="CH47" t="e">
        <v>#N/A</v>
      </c>
    </row>
    <row r="48" spans="1:86" s="3" customFormat="1" ht="22.5" customHeight="1">
      <c r="A48" s="370" t="s">
        <v>35</v>
      </c>
      <c r="B48" s="388">
        <v>1507790.39</v>
      </c>
      <c r="C48" s="401">
        <v>658878.73</v>
      </c>
      <c r="D48" s="401">
        <v>152127</v>
      </c>
      <c r="E48" s="405">
        <v>2318796.12</v>
      </c>
      <c r="F48" s="114">
        <f t="shared" si="4"/>
        <v>28.414690033205677</v>
      </c>
      <c r="G48" s="114">
        <f t="shared" si="5"/>
        <v>6.5606026630750094</v>
      </c>
      <c r="H48" s="115">
        <f t="shared" si="6"/>
        <v>34.97529269628069</v>
      </c>
      <c r="I48" s="56"/>
      <c r="J48" s="370" t="s">
        <v>35</v>
      </c>
      <c r="K48" s="371">
        <v>22</v>
      </c>
      <c r="L48" s="372">
        <v>16</v>
      </c>
      <c r="M48" s="372">
        <v>2</v>
      </c>
      <c r="N48" s="373">
        <v>40</v>
      </c>
      <c r="O48" s="116">
        <f t="shared" si="7"/>
        <v>8.2511042052573313E-2</v>
      </c>
      <c r="AD48"/>
      <c r="BU48" t="e">
        <v>#N/A</v>
      </c>
      <c r="CH48" t="e">
        <v>#N/A</v>
      </c>
    </row>
    <row r="49" spans="1:86" s="3" customFormat="1" ht="22.5" customHeight="1">
      <c r="A49" s="370" t="s">
        <v>66</v>
      </c>
      <c r="B49" s="388">
        <v>721927.54</v>
      </c>
      <c r="C49" s="401">
        <v>123395.53</v>
      </c>
      <c r="D49" s="401">
        <v>167112</v>
      </c>
      <c r="E49" s="405">
        <v>1012435.0700000001</v>
      </c>
      <c r="F49" s="114">
        <f t="shared" si="4"/>
        <v>12.187994436028376</v>
      </c>
      <c r="G49" s="114">
        <f t="shared" si="5"/>
        <v>16.505947388803904</v>
      </c>
      <c r="H49" s="115">
        <f t="shared" si="6"/>
        <v>28.69394182483228</v>
      </c>
      <c r="I49" s="56"/>
      <c r="J49" s="370" t="s">
        <v>66</v>
      </c>
      <c r="K49" s="371">
        <v>8</v>
      </c>
      <c r="L49" s="372">
        <v>4</v>
      </c>
      <c r="M49" s="372">
        <v>1</v>
      </c>
      <c r="N49" s="373">
        <v>13</v>
      </c>
      <c r="O49" s="116">
        <f t="shared" si="7"/>
        <v>3.9506150196282126E-2</v>
      </c>
      <c r="AD49"/>
      <c r="BU49" t="e">
        <v>#N/A</v>
      </c>
      <c r="CH49" t="e">
        <v>#N/A</v>
      </c>
    </row>
    <row r="50" spans="1:86" s="3" customFormat="1" ht="22.5" customHeight="1">
      <c r="A50" s="370" t="s">
        <v>98</v>
      </c>
      <c r="B50" s="388">
        <v>372924.32</v>
      </c>
      <c r="C50" s="401">
        <v>308200</v>
      </c>
      <c r="D50" s="401"/>
      <c r="E50" s="405">
        <v>681124.32000000007</v>
      </c>
      <c r="F50" s="114">
        <f t="shared" si="4"/>
        <v>45.24871465461694</v>
      </c>
      <c r="G50" s="114">
        <f t="shared" si="5"/>
        <v>0</v>
      </c>
      <c r="H50" s="115">
        <f t="shared" si="6"/>
        <v>45.24871465461694</v>
      </c>
      <c r="I50" s="56"/>
      <c r="J50" s="370" t="s">
        <v>98</v>
      </c>
      <c r="K50" s="371">
        <v>8</v>
      </c>
      <c r="L50" s="372">
        <v>5</v>
      </c>
      <c r="M50" s="372">
        <v>0</v>
      </c>
      <c r="N50" s="373">
        <v>13</v>
      </c>
      <c r="O50" s="116">
        <f t="shared" si="7"/>
        <v>2.0407594088689814E-2</v>
      </c>
      <c r="AD50"/>
      <c r="BU50" t="e">
        <v>#N/A</v>
      </c>
      <c r="CH50" t="e">
        <v>#N/A</v>
      </c>
    </row>
    <row r="51" spans="1:86" s="3" customFormat="1" ht="22.5" customHeight="1">
      <c r="A51" s="370" t="s">
        <v>19</v>
      </c>
      <c r="B51" s="388">
        <v>1218799.3399999999</v>
      </c>
      <c r="C51" s="401">
        <v>717115</v>
      </c>
      <c r="D51" s="401">
        <v>528438.07000000007</v>
      </c>
      <c r="E51" s="405">
        <v>2464352.41</v>
      </c>
      <c r="F51" s="114">
        <f t="shared" si="4"/>
        <v>29.099531263874713</v>
      </c>
      <c r="G51" s="114">
        <f t="shared" si="5"/>
        <v>21.443283349234942</v>
      </c>
      <c r="H51" s="115">
        <f t="shared" si="6"/>
        <v>50.542814613109655</v>
      </c>
      <c r="I51" s="56"/>
      <c r="J51" s="370" t="s">
        <v>19</v>
      </c>
      <c r="K51" s="371">
        <v>11</v>
      </c>
      <c r="L51" s="372">
        <v>9</v>
      </c>
      <c r="M51" s="372">
        <v>7</v>
      </c>
      <c r="N51" s="373">
        <v>27</v>
      </c>
      <c r="O51" s="116">
        <f t="shared" si="7"/>
        <v>6.6696541020127204E-2</v>
      </c>
      <c r="AD51"/>
      <c r="BU51" t="e">
        <v>#N/A</v>
      </c>
      <c r="CH51" t="e">
        <v>#N/A</v>
      </c>
    </row>
    <row r="52" spans="1:86" s="3" customFormat="1" ht="22.5" customHeight="1">
      <c r="A52" s="370" t="s">
        <v>316</v>
      </c>
      <c r="B52" s="388">
        <v>403037.35</v>
      </c>
      <c r="C52" s="401">
        <v>248971</v>
      </c>
      <c r="D52" s="401"/>
      <c r="E52" s="405">
        <v>652008.35</v>
      </c>
      <c r="F52" s="114">
        <f t="shared" si="4"/>
        <v>38.185247167463423</v>
      </c>
      <c r="G52" s="114">
        <f t="shared" si="5"/>
        <v>0</v>
      </c>
      <c r="H52" s="115">
        <f t="shared" si="6"/>
        <v>38.185247167463423</v>
      </c>
      <c r="I52" s="56"/>
      <c r="J52" s="370" t="s">
        <v>316</v>
      </c>
      <c r="K52" s="371">
        <v>8</v>
      </c>
      <c r="L52" s="372">
        <v>3</v>
      </c>
      <c r="M52" s="372">
        <v>0</v>
      </c>
      <c r="N52" s="373">
        <v>11</v>
      </c>
      <c r="O52" s="116">
        <f t="shared" si="7"/>
        <v>2.205547399370791E-2</v>
      </c>
      <c r="AD52"/>
      <c r="BU52" t="e">
        <v>#N/A</v>
      </c>
      <c r="CH52" t="e">
        <v>#N/A</v>
      </c>
    </row>
    <row r="53" spans="1:86" s="3" customFormat="1" ht="22.5" customHeight="1">
      <c r="A53" s="370" t="s">
        <v>231</v>
      </c>
      <c r="B53" s="388">
        <v>517366.37</v>
      </c>
      <c r="C53" s="401">
        <v>325569.02</v>
      </c>
      <c r="D53" s="401">
        <v>67590.149999999994</v>
      </c>
      <c r="E53" s="405">
        <v>910525.54</v>
      </c>
      <c r="F53" s="114">
        <f t="shared" si="4"/>
        <v>35.7561656095885</v>
      </c>
      <c r="G53" s="114">
        <f t="shared" si="5"/>
        <v>7.4232019894796126</v>
      </c>
      <c r="H53" s="115">
        <f t="shared" si="6"/>
        <v>43.179367599068115</v>
      </c>
      <c r="I53" s="56"/>
      <c r="J53" s="370" t="s">
        <v>231</v>
      </c>
      <c r="K53" s="371">
        <v>8</v>
      </c>
      <c r="L53" s="372">
        <v>4</v>
      </c>
      <c r="M53" s="372">
        <v>2</v>
      </c>
      <c r="N53" s="373">
        <v>14</v>
      </c>
      <c r="O53" s="116">
        <f t="shared" si="7"/>
        <v>2.8311918284382488E-2</v>
      </c>
      <c r="AD53"/>
      <c r="BU53" t="e">
        <v>#N/A</v>
      </c>
      <c r="CH53" t="e">
        <v>#N/A</v>
      </c>
    </row>
    <row r="54" spans="1:86" s="3" customFormat="1" ht="22.5" customHeight="1">
      <c r="A54" s="370" t="s">
        <v>325</v>
      </c>
      <c r="B54" s="388">
        <v>118241.20999999999</v>
      </c>
      <c r="C54" s="401">
        <v>459538.74000000005</v>
      </c>
      <c r="D54" s="401">
        <v>17954</v>
      </c>
      <c r="E54" s="405">
        <v>595733.95000000007</v>
      </c>
      <c r="F54" s="114">
        <f t="shared" si="4"/>
        <v>77.138249381288418</v>
      </c>
      <c r="G54" s="114">
        <f t="shared" si="5"/>
        <v>3.0137614282348686</v>
      </c>
      <c r="H54" s="115">
        <f t="shared" si="6"/>
        <v>80.15201080952329</v>
      </c>
      <c r="I54" s="56"/>
      <c r="J54" s="370" t="s">
        <v>325</v>
      </c>
      <c r="K54" s="371">
        <v>5</v>
      </c>
      <c r="L54" s="372">
        <v>11</v>
      </c>
      <c r="M54" s="372">
        <v>1</v>
      </c>
      <c r="N54" s="373">
        <v>17</v>
      </c>
      <c r="O54" s="116">
        <f t="shared" si="7"/>
        <v>6.4705316570277064E-3</v>
      </c>
      <c r="AD54"/>
      <c r="BU54" t="e">
        <v>#N/A</v>
      </c>
      <c r="CH54" t="e">
        <v>#N/A</v>
      </c>
    </row>
    <row r="55" spans="1:86" s="3" customFormat="1" ht="22.5" customHeight="1">
      <c r="A55" s="370" t="s">
        <v>15</v>
      </c>
      <c r="B55" s="388">
        <v>89116.4</v>
      </c>
      <c r="C55" s="401"/>
      <c r="D55" s="401">
        <v>4350</v>
      </c>
      <c r="E55" s="405">
        <v>93466.4</v>
      </c>
      <c r="F55" s="114">
        <f t="shared" si="4"/>
        <v>0</v>
      </c>
      <c r="G55" s="114">
        <f t="shared" si="5"/>
        <v>4.6540788989412238</v>
      </c>
      <c r="H55" s="115">
        <f>F55+G55</f>
        <v>4.6540788989412238</v>
      </c>
      <c r="I55" s="56"/>
      <c r="J55" s="370" t="s">
        <v>15</v>
      </c>
      <c r="K55" s="371">
        <v>3</v>
      </c>
      <c r="L55" s="372">
        <v>0</v>
      </c>
      <c r="M55" s="372">
        <v>1</v>
      </c>
      <c r="N55" s="373">
        <v>4</v>
      </c>
      <c r="O55" s="116">
        <f t="shared" si="7"/>
        <v>4.8767302648572682E-3</v>
      </c>
      <c r="AD55"/>
      <c r="BU55" t="e">
        <v>#N/A</v>
      </c>
      <c r="CH55" t="e">
        <v>#N/A</v>
      </c>
    </row>
    <row r="56" spans="1:86" s="3" customFormat="1" ht="22.5" customHeight="1">
      <c r="A56" s="370" t="s">
        <v>477</v>
      </c>
      <c r="B56" s="388">
        <v>233009.09000000003</v>
      </c>
      <c r="C56" s="401"/>
      <c r="D56" s="401">
        <v>26169</v>
      </c>
      <c r="E56" s="405">
        <v>259178.09000000003</v>
      </c>
      <c r="F56" s="114">
        <f t="shared" si="4"/>
        <v>0</v>
      </c>
      <c r="G56" s="114">
        <f t="shared" si="5"/>
        <v>10.09691830046282</v>
      </c>
      <c r="H56" s="115">
        <f t="shared" si="6"/>
        <v>10.09691830046282</v>
      </c>
      <c r="I56" s="56"/>
      <c r="J56" s="370" t="s">
        <v>477</v>
      </c>
      <c r="K56" s="371">
        <v>5</v>
      </c>
      <c r="L56" s="372">
        <v>0</v>
      </c>
      <c r="M56" s="372">
        <v>1</v>
      </c>
      <c r="N56" s="373">
        <v>6</v>
      </c>
      <c r="O56" s="116">
        <f t="shared" si="7"/>
        <v>1.2750991750001698E-2</v>
      </c>
      <c r="AD56"/>
      <c r="BU56" t="e">
        <v>#N/A</v>
      </c>
      <c r="CH56" t="e">
        <v>#N/A</v>
      </c>
    </row>
    <row r="57" spans="1:86" s="3" customFormat="1" ht="22.5" customHeight="1">
      <c r="A57" s="370" t="s">
        <v>74</v>
      </c>
      <c r="B57" s="388">
        <v>721468.28999999992</v>
      </c>
      <c r="C57" s="401">
        <v>250462.16999999998</v>
      </c>
      <c r="D57" s="401">
        <v>29939</v>
      </c>
      <c r="E57" s="405">
        <v>1001869.46</v>
      </c>
      <c r="F57" s="114">
        <f t="shared" si="4"/>
        <v>24.999481469372267</v>
      </c>
      <c r="G57" s="114">
        <f t="shared" si="5"/>
        <v>2.988313467505038</v>
      </c>
      <c r="H57" s="115">
        <f t="shared" si="6"/>
        <v>27.987794936877304</v>
      </c>
      <c r="I57" s="56"/>
      <c r="J57" s="370" t="s">
        <v>74</v>
      </c>
      <c r="K57" s="371">
        <v>13</v>
      </c>
      <c r="L57" s="372">
        <v>4</v>
      </c>
      <c r="M57" s="372">
        <v>2</v>
      </c>
      <c r="N57" s="373">
        <v>19</v>
      </c>
      <c r="O57" s="116">
        <f t="shared" si="7"/>
        <v>3.9481018588922133E-2</v>
      </c>
      <c r="AD57"/>
      <c r="BU57" t="e">
        <v>#N/A</v>
      </c>
      <c r="CH57" t="e">
        <v>#N/A</v>
      </c>
    </row>
    <row r="58" spans="1:86" s="3" customFormat="1" ht="21.75" customHeight="1">
      <c r="A58" s="370" t="s">
        <v>50</v>
      </c>
      <c r="B58" s="388">
        <v>646961.92999999993</v>
      </c>
      <c r="C58" s="401">
        <v>482447.3</v>
      </c>
      <c r="D58" s="401">
        <v>31439</v>
      </c>
      <c r="E58" s="405">
        <v>1160848.23</v>
      </c>
      <c r="F58" s="114">
        <f t="shared" si="4"/>
        <v>41.559894526436068</v>
      </c>
      <c r="G58" s="114">
        <f t="shared" si="5"/>
        <v>2.708278238921896</v>
      </c>
      <c r="H58" s="115">
        <f t="shared" si="6"/>
        <v>44.268172765357967</v>
      </c>
      <c r="I58" s="56"/>
      <c r="J58" s="370" t="s">
        <v>50</v>
      </c>
      <c r="K58" s="371">
        <v>11</v>
      </c>
      <c r="L58" s="372">
        <v>4</v>
      </c>
      <c r="M58" s="372">
        <v>1</v>
      </c>
      <c r="N58" s="373">
        <v>16</v>
      </c>
      <c r="O58" s="116">
        <f t="shared" si="7"/>
        <v>3.5403795757475272E-2</v>
      </c>
      <c r="AD58"/>
      <c r="BU58" t="e">
        <v>#N/A</v>
      </c>
      <c r="CH58" t="e">
        <v>#N/A</v>
      </c>
    </row>
    <row r="59" spans="1:86" s="3" customFormat="1" ht="22.5" customHeight="1">
      <c r="A59" s="370" t="s">
        <v>350</v>
      </c>
      <c r="B59" s="388">
        <v>482726.74</v>
      </c>
      <c r="C59" s="401">
        <v>423639.08</v>
      </c>
      <c r="D59" s="401">
        <v>105541.34</v>
      </c>
      <c r="E59" s="405">
        <v>1011907.16</v>
      </c>
      <c r="F59" s="114">
        <f t="shared" si="4"/>
        <v>41.865409866256897</v>
      </c>
      <c r="G59" s="114">
        <f t="shared" si="5"/>
        <v>10.429942999909201</v>
      </c>
      <c r="H59" s="115">
        <f t="shared" si="6"/>
        <v>52.295352866166098</v>
      </c>
      <c r="I59" s="56"/>
      <c r="J59" s="370" t="s">
        <v>350</v>
      </c>
      <c r="K59" s="371">
        <v>13</v>
      </c>
      <c r="L59" s="372">
        <v>4</v>
      </c>
      <c r="M59" s="372">
        <v>1</v>
      </c>
      <c r="N59" s="373">
        <v>18</v>
      </c>
      <c r="O59" s="116">
        <f t="shared" si="7"/>
        <v>2.6416328561453175E-2</v>
      </c>
      <c r="AD59"/>
      <c r="BU59" t="e">
        <v>#N/A</v>
      </c>
      <c r="CH59" t="e">
        <v>#N/A</v>
      </c>
    </row>
    <row r="60" spans="1:86" s="3" customFormat="1" ht="22.5" customHeight="1">
      <c r="A60" s="370" t="s">
        <v>153</v>
      </c>
      <c r="B60" s="388">
        <v>6765</v>
      </c>
      <c r="C60" s="401">
        <v>484201.51999999996</v>
      </c>
      <c r="D60" s="401">
        <v>3001</v>
      </c>
      <c r="E60" s="405">
        <v>493967.51999999996</v>
      </c>
      <c r="F60" s="114">
        <f t="shared" si="4"/>
        <v>98.022946933838881</v>
      </c>
      <c r="G60" s="114">
        <f t="shared" si="5"/>
        <v>0.60752982301346459</v>
      </c>
      <c r="H60" s="115">
        <f t="shared" si="6"/>
        <v>98.630476756852346</v>
      </c>
      <c r="I60" s="56"/>
      <c r="J60" s="370" t="s">
        <v>153</v>
      </c>
      <c r="K60" s="371">
        <v>1</v>
      </c>
      <c r="L60" s="372">
        <v>7</v>
      </c>
      <c r="M60" s="372">
        <v>1</v>
      </c>
      <c r="N60" s="373">
        <v>9</v>
      </c>
      <c r="O60" s="116">
        <f t="shared" si="7"/>
        <v>3.7020212039264852E-4</v>
      </c>
      <c r="AD60"/>
      <c r="BU60" t="e">
        <v>#N/A</v>
      </c>
      <c r="CH60" t="e">
        <v>#N/A</v>
      </c>
    </row>
    <row r="61" spans="1:86" s="3" customFormat="1" ht="22.5" customHeight="1" thickBot="1">
      <c r="A61" s="374" t="s">
        <v>334</v>
      </c>
      <c r="B61" s="388">
        <v>818559.16</v>
      </c>
      <c r="C61" s="401">
        <v>623289.62</v>
      </c>
      <c r="D61" s="401">
        <v>308791.06</v>
      </c>
      <c r="E61" s="405">
        <v>1750639.84</v>
      </c>
      <c r="F61" s="232">
        <f t="shared" si="4"/>
        <v>35.603532249100418</v>
      </c>
      <c r="G61" s="232">
        <f t="shared" si="5"/>
        <v>17.638754296828981</v>
      </c>
      <c r="H61" s="233">
        <f t="shared" si="6"/>
        <v>53.242286545929403</v>
      </c>
      <c r="I61" s="56"/>
      <c r="J61" s="374" t="s">
        <v>334</v>
      </c>
      <c r="K61" s="371">
        <v>13</v>
      </c>
      <c r="L61" s="372">
        <v>12</v>
      </c>
      <c r="M61" s="372">
        <v>6</v>
      </c>
      <c r="N61" s="373">
        <v>31</v>
      </c>
      <c r="O61" s="116">
        <f t="shared" si="7"/>
        <v>4.4794136984305288E-2</v>
      </c>
      <c r="AD61"/>
      <c r="BU61" t="e">
        <v>#N/A</v>
      </c>
      <c r="CH61" t="e">
        <v>#N/A</v>
      </c>
    </row>
    <row r="62" spans="1:86" s="3" customFormat="1" ht="24" customHeight="1" thickBot="1">
      <c r="A62" s="365" t="s">
        <v>1108</v>
      </c>
      <c r="B62" s="406">
        <v>9860903.1000000015</v>
      </c>
      <c r="C62" s="403">
        <v>6859561.1199999992</v>
      </c>
      <c r="D62" s="403">
        <v>1553337.11</v>
      </c>
      <c r="E62" s="400">
        <v>18273801.329999998</v>
      </c>
      <c r="F62" s="234">
        <f t="shared" si="4"/>
        <v>37.537680289533931</v>
      </c>
      <c r="G62" s="234">
        <f t="shared" si="5"/>
        <v>8.5003502114795086</v>
      </c>
      <c r="H62" s="235">
        <f t="shared" si="6"/>
        <v>46.038030501013438</v>
      </c>
      <c r="I62" s="56"/>
      <c r="J62" s="365" t="s">
        <v>1284</v>
      </c>
      <c r="K62" s="375">
        <v>171</v>
      </c>
      <c r="L62" s="376">
        <v>111</v>
      </c>
      <c r="M62" s="376">
        <v>31</v>
      </c>
      <c r="N62" s="377">
        <v>313</v>
      </c>
      <c r="O62" s="116">
        <f t="shared" si="7"/>
        <v>0.53961969498986573</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90" t="s">
        <v>1137</v>
      </c>
      <c r="B65" s="378">
        <v>2</v>
      </c>
      <c r="C65" s="77"/>
      <c r="D65" s="77"/>
      <c r="E65" s="77"/>
      <c r="F65" s="121"/>
      <c r="G65" s="121"/>
      <c r="H65" s="121"/>
      <c r="I65" s="56"/>
      <c r="J65" s="122"/>
      <c r="K65" s="122"/>
      <c r="L65" s="123"/>
      <c r="M65" s="124"/>
      <c r="N65" s="124"/>
      <c r="O65" s="124"/>
      <c r="AD65"/>
      <c r="BU65"/>
      <c r="CH65" t="e">
        <v>#N/A</v>
      </c>
    </row>
    <row r="66" spans="1:86" ht="15.75" thickBot="1">
      <c r="A66" s="390" t="s">
        <v>1160</v>
      </c>
      <c r="B66" s="391" t="s">
        <v>1276</v>
      </c>
      <c r="I66" s="56"/>
      <c r="J66" s="213" t="s">
        <v>1160</v>
      </c>
      <c r="K66" s="98" t="s">
        <v>1276</v>
      </c>
      <c r="N66" s="99"/>
      <c r="P66" s="3"/>
      <c r="S66" s="3"/>
      <c r="BU66" t="e">
        <v>#N/A</v>
      </c>
      <c r="CH66" t="e">
        <v>#N/A</v>
      </c>
    </row>
    <row r="67" spans="1:86" s="3" customFormat="1" ht="15.75" thickBot="1">
      <c r="A67" s="390" t="s">
        <v>12</v>
      </c>
      <c r="B67" s="391" t="s">
        <v>1276</v>
      </c>
      <c r="E67" s="56"/>
      <c r="H67"/>
      <c r="I67" s="56"/>
      <c r="J67" s="213" t="s">
        <v>1137</v>
      </c>
      <c r="K67" s="101">
        <v>2</v>
      </c>
      <c r="L67" s="6"/>
      <c r="M67" s="6"/>
      <c r="N67" s="99"/>
      <c r="O67" s="6"/>
      <c r="Q67"/>
      <c r="R67"/>
      <c r="T67"/>
      <c r="U67"/>
      <c r="AC67"/>
      <c r="BU67" t="e">
        <v>#N/A</v>
      </c>
      <c r="CH67" t="e">
        <v>#N/A</v>
      </c>
    </row>
    <row r="68" spans="1:86" ht="32.25" thickBot="1">
      <c r="A68" s="103" t="s">
        <v>1294</v>
      </c>
      <c r="B68" s="104" t="e">
        <f>GETPIVOTDATA("POS",$A$136,"BUCKET",2)/GETPIVOTDATA("POS",$A$69)</f>
        <v>#REF!</v>
      </c>
      <c r="D68" s="336" t="s">
        <v>1298</v>
      </c>
      <c r="E68" s="337"/>
      <c r="F68" s="337"/>
      <c r="G68" s="338"/>
      <c r="I68" s="56"/>
      <c r="N68" s="99"/>
      <c r="S68" s="3"/>
      <c r="BU68" t="e">
        <v>#N/A</v>
      </c>
      <c r="CH68" t="e">
        <v>#N/A</v>
      </c>
    </row>
    <row r="69" spans="1:86" s="3" customFormat="1" ht="15.75" thickBot="1">
      <c r="A69" s="380" t="s">
        <v>1286</v>
      </c>
      <c r="B69" s="392" t="s">
        <v>1138</v>
      </c>
      <c r="C69" s="393"/>
      <c r="D69" s="393"/>
      <c r="E69" s="393"/>
      <c r="G69"/>
      <c r="H69"/>
      <c r="I69" s="56"/>
      <c r="J69" s="210" t="s">
        <v>1295</v>
      </c>
      <c r="K69" s="212" t="s">
        <v>1138</v>
      </c>
      <c r="L69" s="348"/>
      <c r="M69" s="348"/>
      <c r="N69" s="348"/>
      <c r="O69" s="6"/>
      <c r="P69"/>
      <c r="Q69"/>
      <c r="R69"/>
      <c r="T69"/>
      <c r="U69"/>
      <c r="AD69"/>
      <c r="BU69" t="e">
        <v>#N/A</v>
      </c>
      <c r="CH69" t="e">
        <v>#N/A</v>
      </c>
    </row>
    <row r="70" spans="1:86" s="3" customFormat="1" ht="33.75" customHeight="1" thickBot="1">
      <c r="A70" s="361" t="s">
        <v>11</v>
      </c>
      <c r="B70" s="362" t="s">
        <v>1232</v>
      </c>
      <c r="C70" s="363" t="s">
        <v>1281</v>
      </c>
      <c r="D70" s="364" t="s">
        <v>1283</v>
      </c>
      <c r="E70" s="365"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2" t="s">
        <v>114</v>
      </c>
      <c r="B71" s="398">
        <v>120161.35</v>
      </c>
      <c r="C71" s="399">
        <v>79950</v>
      </c>
      <c r="D71" s="399">
        <v>16635</v>
      </c>
      <c r="E71" s="389">
        <v>216746.35</v>
      </c>
      <c r="F71" s="110">
        <f t="shared" ref="F71:F89" si="8">+C71*100/E71</f>
        <v>36.88643430443004</v>
      </c>
      <c r="G71" s="110">
        <f t="shared" ref="G71:G89" si="9">+D71*100/E71</f>
        <v>7.6748697267566444</v>
      </c>
      <c r="H71" s="111">
        <f t="shared" ref="H71:H89" si="10">F71+G71</f>
        <v>44.561304031186687</v>
      </c>
      <c r="I71" s="56" t="s">
        <v>3537</v>
      </c>
      <c r="J71" s="109" t="s">
        <v>114</v>
      </c>
      <c r="K71" s="349">
        <v>3</v>
      </c>
      <c r="L71" s="350">
        <v>2</v>
      </c>
      <c r="M71" s="350">
        <v>2</v>
      </c>
      <c r="N71" s="351">
        <v>7</v>
      </c>
      <c r="O71" s="6"/>
      <c r="P71"/>
      <c r="Q71"/>
      <c r="R71"/>
      <c r="S71"/>
      <c r="T71"/>
      <c r="U71"/>
      <c r="AD71"/>
      <c r="BU71" t="e">
        <v>#N/A</v>
      </c>
      <c r="CH71" t="e">
        <v>#N/A</v>
      </c>
    </row>
    <row r="72" spans="1:86" s="3" customFormat="1" ht="23.25" customHeight="1" thickBot="1">
      <c r="A72" s="413" t="s">
        <v>204</v>
      </c>
      <c r="B72" s="388">
        <v>47087</v>
      </c>
      <c r="C72" s="386"/>
      <c r="D72" s="386"/>
      <c r="E72" s="387">
        <v>47087</v>
      </c>
      <c r="F72" s="114">
        <f t="shared" si="8"/>
        <v>0</v>
      </c>
      <c r="G72" s="114">
        <f t="shared" si="9"/>
        <v>0</v>
      </c>
      <c r="H72" s="115">
        <f t="shared" si="10"/>
        <v>0</v>
      </c>
      <c r="I72" s="56" t="s">
        <v>3538</v>
      </c>
      <c r="J72" s="117" t="s">
        <v>204</v>
      </c>
      <c r="K72" s="342">
        <v>2</v>
      </c>
      <c r="L72" s="341">
        <v>0</v>
      </c>
      <c r="M72" s="341">
        <v>0</v>
      </c>
      <c r="N72" s="343">
        <v>2</v>
      </c>
      <c r="O72" s="6"/>
      <c r="P72"/>
      <c r="Q72"/>
      <c r="R72"/>
      <c r="S72"/>
      <c r="T72"/>
      <c r="U72"/>
      <c r="AD72"/>
      <c r="BU72" t="e">
        <v>#N/A</v>
      </c>
      <c r="CH72" t="e">
        <v>#N/A</v>
      </c>
    </row>
    <row r="73" spans="1:86" s="3" customFormat="1" ht="23.25" customHeight="1" thickBot="1">
      <c r="A73" s="413" t="s">
        <v>43</v>
      </c>
      <c r="B73" s="388">
        <v>680107.38</v>
      </c>
      <c r="C73" s="386">
        <v>139027</v>
      </c>
      <c r="D73" s="386">
        <v>74896.009999999995</v>
      </c>
      <c r="E73" s="387">
        <v>894030.39</v>
      </c>
      <c r="F73" s="114">
        <f t="shared" si="8"/>
        <v>15.550589952540651</v>
      </c>
      <c r="G73" s="114">
        <f t="shared" si="9"/>
        <v>8.3773449804094451</v>
      </c>
      <c r="H73" s="115">
        <f>F73+G73</f>
        <v>23.927934932950095</v>
      </c>
      <c r="I73" s="56" t="s">
        <v>3538</v>
      </c>
      <c r="J73" s="127" t="s">
        <v>43</v>
      </c>
      <c r="K73" s="342">
        <v>20</v>
      </c>
      <c r="L73" s="341">
        <v>4</v>
      </c>
      <c r="M73" s="341">
        <v>2</v>
      </c>
      <c r="N73" s="343">
        <v>26</v>
      </c>
      <c r="O73" s="6"/>
      <c r="P73"/>
      <c r="Q73"/>
      <c r="R73"/>
      <c r="S73"/>
      <c r="T73"/>
      <c r="U73"/>
      <c r="AD73"/>
      <c r="BU73" t="e">
        <v>#N/A</v>
      </c>
      <c r="CH73" t="e">
        <v>#N/A</v>
      </c>
    </row>
    <row r="74" spans="1:86" s="3" customFormat="1" ht="23.25" customHeight="1">
      <c r="A74" s="413" t="s">
        <v>23</v>
      </c>
      <c r="B74" s="388">
        <v>224462.51</v>
      </c>
      <c r="C74" s="386">
        <v>74559</v>
      </c>
      <c r="D74" s="386"/>
      <c r="E74" s="387">
        <v>299021.51</v>
      </c>
      <c r="F74" s="114">
        <f t="shared" si="8"/>
        <v>24.934326630883511</v>
      </c>
      <c r="G74" s="114">
        <f t="shared" si="9"/>
        <v>0</v>
      </c>
      <c r="H74" s="115">
        <f t="shared" si="10"/>
        <v>24.934326630883511</v>
      </c>
      <c r="I74" s="56" t="s">
        <v>3537</v>
      </c>
      <c r="J74" s="109" t="s">
        <v>23</v>
      </c>
      <c r="K74" s="342">
        <v>10</v>
      </c>
      <c r="L74" s="341">
        <v>0</v>
      </c>
      <c r="M74" s="341">
        <v>1</v>
      </c>
      <c r="N74" s="343">
        <v>11</v>
      </c>
      <c r="O74" s="6"/>
      <c r="P74"/>
      <c r="Q74"/>
      <c r="R74"/>
      <c r="S74"/>
      <c r="T74"/>
      <c r="U74"/>
      <c r="AD74"/>
      <c r="BU74" t="e">
        <v>#N/A</v>
      </c>
      <c r="CH74" t="e">
        <v>#N/A</v>
      </c>
    </row>
    <row r="75" spans="1:86" s="3" customFormat="1" ht="23.25" customHeight="1">
      <c r="A75" s="413" t="s">
        <v>35</v>
      </c>
      <c r="B75" s="388">
        <v>121951.64</v>
      </c>
      <c r="C75" s="386">
        <v>84494</v>
      </c>
      <c r="D75" s="386">
        <v>20176.57</v>
      </c>
      <c r="E75" s="387">
        <v>226622.21000000002</v>
      </c>
      <c r="F75" s="114">
        <f t="shared" si="8"/>
        <v>37.284077319694305</v>
      </c>
      <c r="G75" s="114">
        <f t="shared" si="9"/>
        <v>8.9031741416695205</v>
      </c>
      <c r="H75" s="115">
        <f t="shared" si="10"/>
        <v>46.187251461363829</v>
      </c>
      <c r="I75" s="56" t="s">
        <v>3537</v>
      </c>
      <c r="J75" s="113" t="s">
        <v>35</v>
      </c>
      <c r="K75" s="342">
        <v>4</v>
      </c>
      <c r="L75" s="341">
        <v>2</v>
      </c>
      <c r="M75" s="341">
        <v>1</v>
      </c>
      <c r="N75" s="343">
        <v>7</v>
      </c>
      <c r="O75" s="6"/>
      <c r="P75"/>
      <c r="Q75"/>
      <c r="R75"/>
      <c r="S75"/>
      <c r="T75"/>
      <c r="U75"/>
      <c r="AD75"/>
      <c r="BU75" t="e">
        <v>#N/A</v>
      </c>
      <c r="CH75" t="e">
        <v>#N/A</v>
      </c>
    </row>
    <row r="76" spans="1:86" s="3" customFormat="1" ht="23.25" customHeight="1" thickBot="1">
      <c r="A76" s="413" t="s">
        <v>66</v>
      </c>
      <c r="B76" s="388">
        <v>183081</v>
      </c>
      <c r="C76" s="386">
        <v>74937.990000000005</v>
      </c>
      <c r="D76" s="386">
        <v>31168</v>
      </c>
      <c r="E76" s="387">
        <v>289186.99</v>
      </c>
      <c r="F76" s="114">
        <f t="shared" si="8"/>
        <v>25.913333791399126</v>
      </c>
      <c r="G76" s="114">
        <f t="shared" si="9"/>
        <v>10.77780158782385</v>
      </c>
      <c r="H76" s="115">
        <f t="shared" si="10"/>
        <v>36.691135379222978</v>
      </c>
      <c r="I76" s="56" t="s">
        <v>3538</v>
      </c>
      <c r="J76" s="117" t="s">
        <v>66</v>
      </c>
      <c r="K76" s="342">
        <v>5</v>
      </c>
      <c r="L76" s="341">
        <v>2</v>
      </c>
      <c r="M76" s="341">
        <v>4</v>
      </c>
      <c r="N76" s="343">
        <v>11</v>
      </c>
      <c r="O76" s="6"/>
      <c r="P76"/>
      <c r="Q76"/>
      <c r="R76"/>
      <c r="S76"/>
      <c r="T76"/>
      <c r="U76"/>
      <c r="AD76"/>
      <c r="BU76" t="e">
        <v>#N/A</v>
      </c>
      <c r="CH76" t="e">
        <v>#N/A</v>
      </c>
    </row>
    <row r="77" spans="1:86" s="3" customFormat="1" ht="23.25" customHeight="1">
      <c r="A77" s="413" t="s">
        <v>98</v>
      </c>
      <c r="B77" s="388">
        <v>76348.02</v>
      </c>
      <c r="C77" s="386">
        <v>66849</v>
      </c>
      <c r="D77" s="386"/>
      <c r="E77" s="387">
        <v>143197.02000000002</v>
      </c>
      <c r="F77" s="114">
        <f t="shared" si="8"/>
        <v>46.683234050540989</v>
      </c>
      <c r="G77" s="114">
        <f t="shared" si="9"/>
        <v>0</v>
      </c>
      <c r="H77" s="115">
        <f t="shared" si="10"/>
        <v>46.683234050540989</v>
      </c>
      <c r="I77" s="56" t="s">
        <v>3538</v>
      </c>
      <c r="J77" s="127" t="s">
        <v>98</v>
      </c>
      <c r="K77" s="342">
        <v>2</v>
      </c>
      <c r="L77" s="341">
        <v>0</v>
      </c>
      <c r="M77" s="341">
        <v>1</v>
      </c>
      <c r="N77" s="343">
        <v>3</v>
      </c>
      <c r="O77" s="6"/>
      <c r="P77"/>
      <c r="Q77"/>
      <c r="R77"/>
      <c r="S77"/>
      <c r="T77"/>
      <c r="U77"/>
      <c r="AD77"/>
      <c r="BU77" t="e">
        <v>#N/A</v>
      </c>
      <c r="CH77" t="e">
        <v>#N/A</v>
      </c>
    </row>
    <row r="78" spans="1:86" s="3" customFormat="1" ht="23.25" customHeight="1" thickBot="1">
      <c r="A78" s="413" t="s">
        <v>19</v>
      </c>
      <c r="B78" s="388">
        <v>362205.27</v>
      </c>
      <c r="C78" s="386"/>
      <c r="D78" s="386">
        <v>201853.04</v>
      </c>
      <c r="E78" s="387">
        <v>564058.31000000006</v>
      </c>
      <c r="F78" s="114">
        <f t="shared" si="8"/>
        <v>0</v>
      </c>
      <c r="G78" s="114">
        <f t="shared" si="9"/>
        <v>35.785846325001394</v>
      </c>
      <c r="H78" s="115">
        <f t="shared" si="10"/>
        <v>35.785846325001394</v>
      </c>
      <c r="I78" s="56" t="s">
        <v>3538</v>
      </c>
      <c r="J78" s="127" t="s">
        <v>19</v>
      </c>
      <c r="K78" s="342">
        <v>6</v>
      </c>
      <c r="L78" s="341">
        <v>3</v>
      </c>
      <c r="M78" s="341">
        <v>0</v>
      </c>
      <c r="N78" s="343">
        <v>9</v>
      </c>
      <c r="O78" s="6"/>
      <c r="P78"/>
      <c r="Q78"/>
      <c r="R78"/>
      <c r="S78"/>
      <c r="T78"/>
      <c r="U78"/>
      <c r="AD78"/>
      <c r="BU78" t="e">
        <v>#N/A</v>
      </c>
      <c r="CH78" t="e">
        <v>#N/A</v>
      </c>
    </row>
    <row r="79" spans="1:86" s="3" customFormat="1" ht="23.25" customHeight="1">
      <c r="A79" s="413" t="s">
        <v>316</v>
      </c>
      <c r="B79" s="388">
        <v>366800</v>
      </c>
      <c r="C79" s="386"/>
      <c r="D79" s="386">
        <v>57225.479999999996</v>
      </c>
      <c r="E79" s="387">
        <v>424025.48</v>
      </c>
      <c r="F79" s="114">
        <f t="shared" si="8"/>
        <v>0</v>
      </c>
      <c r="G79" s="114">
        <f t="shared" si="9"/>
        <v>13.495764452645629</v>
      </c>
      <c r="H79" s="115">
        <f t="shared" si="10"/>
        <v>13.495764452645629</v>
      </c>
      <c r="I79" s="56" t="s">
        <v>3538</v>
      </c>
      <c r="J79" s="109" t="s">
        <v>316</v>
      </c>
      <c r="K79" s="342">
        <v>6</v>
      </c>
      <c r="L79" s="341">
        <v>3</v>
      </c>
      <c r="M79" s="341">
        <v>0</v>
      </c>
      <c r="N79" s="343">
        <v>9</v>
      </c>
      <c r="O79" s="6"/>
      <c r="P79"/>
      <c r="Q79"/>
      <c r="R79"/>
      <c r="S79"/>
      <c r="T79"/>
      <c r="U79"/>
      <c r="AD79"/>
      <c r="BU79" t="e">
        <v>#N/A</v>
      </c>
      <c r="CH79" t="e">
        <v>#N/A</v>
      </c>
    </row>
    <row r="80" spans="1:86" s="3" customFormat="1" ht="23.25" customHeight="1">
      <c r="A80" s="413" t="s">
        <v>231</v>
      </c>
      <c r="B80" s="388">
        <v>337014.66000000003</v>
      </c>
      <c r="C80" s="386">
        <v>30380.36</v>
      </c>
      <c r="D80" s="386"/>
      <c r="E80" s="387">
        <v>367395.02</v>
      </c>
      <c r="F80" s="114">
        <f t="shared" si="8"/>
        <v>8.2691267834822586</v>
      </c>
      <c r="G80" s="114">
        <f t="shared" si="9"/>
        <v>0</v>
      </c>
      <c r="H80" s="115">
        <f t="shared" si="10"/>
        <v>8.2691267834822586</v>
      </c>
      <c r="I80" s="56" t="s">
        <v>3537</v>
      </c>
      <c r="J80" s="113" t="s">
        <v>231</v>
      </c>
      <c r="K80" s="342">
        <v>5</v>
      </c>
      <c r="L80" s="341">
        <v>0</v>
      </c>
      <c r="M80" s="341">
        <v>2</v>
      </c>
      <c r="N80" s="343">
        <v>7</v>
      </c>
      <c r="O80" s="6"/>
      <c r="P80"/>
      <c r="Q80"/>
      <c r="R80"/>
      <c r="S80"/>
      <c r="T80"/>
      <c r="U80"/>
      <c r="AD80"/>
      <c r="BU80" t="e">
        <v>#N/A</v>
      </c>
      <c r="CH80" t="e">
        <v>#N/A</v>
      </c>
    </row>
    <row r="81" spans="1:86" s="3" customFormat="1" ht="23.25" customHeight="1">
      <c r="A81" s="413" t="s">
        <v>325</v>
      </c>
      <c r="B81" s="388">
        <v>106398.47</v>
      </c>
      <c r="C81" s="386">
        <v>18667</v>
      </c>
      <c r="D81" s="386">
        <v>15113</v>
      </c>
      <c r="E81" s="387">
        <v>140178.47</v>
      </c>
      <c r="F81" s="114">
        <f t="shared" si="8"/>
        <v>13.316595622708681</v>
      </c>
      <c r="G81" s="114">
        <f t="shared" si="9"/>
        <v>10.781256208603219</v>
      </c>
      <c r="H81" s="115">
        <f t="shared" si="10"/>
        <v>24.0978518313119</v>
      </c>
      <c r="I81" s="56" t="s">
        <v>3538</v>
      </c>
      <c r="J81" s="113" t="s">
        <v>325</v>
      </c>
      <c r="K81" s="342">
        <v>4</v>
      </c>
      <c r="L81" s="341">
        <v>3</v>
      </c>
      <c r="M81" s="341">
        <v>1</v>
      </c>
      <c r="N81" s="343">
        <v>8</v>
      </c>
      <c r="O81" s="6"/>
      <c r="P81"/>
      <c r="Q81"/>
      <c r="R81"/>
      <c r="S81"/>
      <c r="T81"/>
      <c r="U81"/>
      <c r="AD81"/>
      <c r="BU81" t="e">
        <v>#N/A</v>
      </c>
      <c r="CH81" t="e">
        <v>#N/A</v>
      </c>
    </row>
    <row r="82" spans="1:86" s="3" customFormat="1" ht="23.25" customHeight="1">
      <c r="A82" s="413" t="s">
        <v>15</v>
      </c>
      <c r="B82" s="388"/>
      <c r="C82" s="386">
        <v>4153.8</v>
      </c>
      <c r="D82" s="386"/>
      <c r="E82" s="387">
        <v>4153.8</v>
      </c>
      <c r="F82" s="114">
        <f t="shared" si="8"/>
        <v>100</v>
      </c>
      <c r="G82" s="114">
        <f t="shared" si="9"/>
        <v>0</v>
      </c>
      <c r="H82" s="115">
        <f t="shared" si="10"/>
        <v>100</v>
      </c>
      <c r="I82" s="56" t="s">
        <v>3537</v>
      </c>
      <c r="J82" s="113" t="s">
        <v>15</v>
      </c>
      <c r="K82" s="342">
        <v>0</v>
      </c>
      <c r="L82" s="341">
        <v>0</v>
      </c>
      <c r="M82" s="341">
        <v>1</v>
      </c>
      <c r="N82" s="343">
        <v>1</v>
      </c>
      <c r="O82" s="6"/>
      <c r="P82"/>
      <c r="Q82"/>
      <c r="R82"/>
      <c r="S82"/>
      <c r="T82"/>
      <c r="U82"/>
      <c r="AD82"/>
      <c r="BU82" t="e">
        <v>#N/A</v>
      </c>
      <c r="CH82" t="e">
        <v>#N/A</v>
      </c>
    </row>
    <row r="83" spans="1:86" s="3" customFormat="1" ht="23.25" customHeight="1">
      <c r="A83" s="413" t="s">
        <v>477</v>
      </c>
      <c r="B83" s="388">
        <v>78625.649999999994</v>
      </c>
      <c r="C83" s="386"/>
      <c r="D83" s="386"/>
      <c r="E83" s="387">
        <v>78625.649999999994</v>
      </c>
      <c r="F83" s="114">
        <f t="shared" si="8"/>
        <v>0</v>
      </c>
      <c r="G83" s="114">
        <f t="shared" si="9"/>
        <v>0</v>
      </c>
      <c r="H83" s="115">
        <f t="shared" si="10"/>
        <v>0</v>
      </c>
      <c r="I83" s="56" t="s">
        <v>3537</v>
      </c>
      <c r="J83" s="113" t="s">
        <v>477</v>
      </c>
      <c r="K83" s="342">
        <v>2</v>
      </c>
      <c r="L83" s="341">
        <v>0</v>
      </c>
      <c r="M83" s="341">
        <v>0</v>
      </c>
      <c r="N83" s="343">
        <v>2</v>
      </c>
      <c r="O83" s="6"/>
      <c r="P83"/>
      <c r="Q83"/>
      <c r="R83"/>
      <c r="S83"/>
      <c r="T83"/>
      <c r="U83"/>
      <c r="AD83"/>
      <c r="BU83" t="e">
        <v>#N/A</v>
      </c>
      <c r="CH83" t="e">
        <v>#N/A</v>
      </c>
    </row>
    <row r="84" spans="1:86" s="3" customFormat="1" ht="23.25" customHeight="1">
      <c r="A84" s="413" t="s">
        <v>74</v>
      </c>
      <c r="B84" s="388">
        <v>106511.15</v>
      </c>
      <c r="C84" s="386"/>
      <c r="D84" s="386"/>
      <c r="E84" s="387">
        <v>106511.15</v>
      </c>
      <c r="F84" s="114">
        <f t="shared" si="8"/>
        <v>0</v>
      </c>
      <c r="G84" s="114">
        <f>+D84*100/E84</f>
        <v>0</v>
      </c>
      <c r="H84" s="115">
        <f t="shared" si="10"/>
        <v>0</v>
      </c>
      <c r="I84" s="56" t="s">
        <v>3537</v>
      </c>
      <c r="J84" s="113" t="s">
        <v>74</v>
      </c>
      <c r="K84" s="342">
        <v>6</v>
      </c>
      <c r="L84" s="341">
        <v>0</v>
      </c>
      <c r="M84" s="341">
        <v>0</v>
      </c>
      <c r="N84" s="343">
        <v>6</v>
      </c>
      <c r="O84" s="6"/>
      <c r="P84"/>
      <c r="Q84"/>
      <c r="R84"/>
      <c r="S84"/>
      <c r="T84"/>
      <c r="U84"/>
      <c r="AD84"/>
      <c r="BU84" t="e">
        <v>#N/A</v>
      </c>
      <c r="CH84" t="e">
        <v>#N/A</v>
      </c>
    </row>
    <row r="85" spans="1:86" s="3" customFormat="1" ht="23.25" customHeight="1">
      <c r="A85" s="413" t="s">
        <v>50</v>
      </c>
      <c r="B85" s="388">
        <v>48299.25</v>
      </c>
      <c r="C85" s="386">
        <v>23491</v>
      </c>
      <c r="D85" s="386"/>
      <c r="E85" s="387">
        <v>71790.25</v>
      </c>
      <c r="F85" s="114">
        <f>+C85*100/E85</f>
        <v>32.72171360317035</v>
      </c>
      <c r="G85" s="114">
        <f>+D85*100/E85</f>
        <v>0</v>
      </c>
      <c r="H85" s="115">
        <f t="shared" si="10"/>
        <v>32.72171360317035</v>
      </c>
      <c r="I85" s="56" t="s">
        <v>3537</v>
      </c>
      <c r="J85" s="113" t="s">
        <v>50</v>
      </c>
      <c r="K85" s="342">
        <v>3</v>
      </c>
      <c r="L85" s="341">
        <v>0</v>
      </c>
      <c r="M85" s="341">
        <v>1</v>
      </c>
      <c r="N85" s="343">
        <v>4</v>
      </c>
      <c r="O85" s="6"/>
      <c r="P85"/>
      <c r="Q85"/>
      <c r="R85"/>
      <c r="S85"/>
      <c r="T85"/>
      <c r="U85"/>
      <c r="AD85"/>
      <c r="BU85" t="e">
        <v>#N/A</v>
      </c>
      <c r="CH85" t="e">
        <v>#N/A</v>
      </c>
    </row>
    <row r="86" spans="1:86" s="3" customFormat="1" ht="23.25" customHeight="1">
      <c r="A86" s="413" t="s">
        <v>350</v>
      </c>
      <c r="B86" s="388">
        <v>119341</v>
      </c>
      <c r="C86" s="386">
        <v>215597</v>
      </c>
      <c r="D86" s="386">
        <v>53499</v>
      </c>
      <c r="E86" s="387">
        <v>388437</v>
      </c>
      <c r="F86" s="114">
        <f t="shared" si="8"/>
        <v>55.503723898598743</v>
      </c>
      <c r="G86" s="114">
        <f t="shared" si="9"/>
        <v>13.772889812247547</v>
      </c>
      <c r="H86" s="115">
        <f t="shared" si="10"/>
        <v>69.276613710846291</v>
      </c>
      <c r="I86" s="56" t="s">
        <v>3537</v>
      </c>
      <c r="J86" s="113" t="s">
        <v>350</v>
      </c>
      <c r="K86" s="342">
        <v>8</v>
      </c>
      <c r="L86" s="341">
        <v>2</v>
      </c>
      <c r="M86" s="341">
        <v>3</v>
      </c>
      <c r="N86" s="343">
        <v>13</v>
      </c>
      <c r="O86" s="6"/>
      <c r="P86"/>
      <c r="Q86"/>
      <c r="R86"/>
      <c r="S86"/>
      <c r="T86"/>
      <c r="U86"/>
      <c r="AD86"/>
      <c r="BU86" t="e">
        <v>#N/A</v>
      </c>
      <c r="CH86" t="e">
        <v>#N/A</v>
      </c>
    </row>
    <row r="87" spans="1:86" s="3" customFormat="1" ht="23.25" customHeight="1">
      <c r="A87" s="413" t="s">
        <v>153</v>
      </c>
      <c r="B87" s="388">
        <v>38649.919999999998</v>
      </c>
      <c r="C87" s="386">
        <v>96889</v>
      </c>
      <c r="D87" s="386"/>
      <c r="E87" s="387">
        <v>135538.91999999998</v>
      </c>
      <c r="F87" s="114">
        <f t="shared" si="8"/>
        <v>71.484264445961358</v>
      </c>
      <c r="G87" s="114">
        <f t="shared" si="9"/>
        <v>0</v>
      </c>
      <c r="H87" s="115">
        <f t="shared" si="10"/>
        <v>71.484264445961358</v>
      </c>
      <c r="I87" s="56" t="s">
        <v>3537</v>
      </c>
      <c r="J87" s="113" t="s">
        <v>153</v>
      </c>
      <c r="K87" s="342">
        <v>1</v>
      </c>
      <c r="L87" s="341">
        <v>0</v>
      </c>
      <c r="M87" s="341">
        <v>2</v>
      </c>
      <c r="N87" s="343">
        <v>3</v>
      </c>
      <c r="O87" s="6"/>
      <c r="P87"/>
      <c r="Q87"/>
      <c r="R87"/>
      <c r="S87"/>
      <c r="T87"/>
      <c r="U87"/>
      <c r="AD87"/>
      <c r="BU87" t="e">
        <v>#N/A</v>
      </c>
      <c r="CH87" t="e">
        <v>#N/A</v>
      </c>
    </row>
    <row r="88" spans="1:86" s="3" customFormat="1" ht="23.25" customHeight="1" thickBot="1">
      <c r="A88" s="414" t="s">
        <v>334</v>
      </c>
      <c r="B88" s="388">
        <v>82501.11</v>
      </c>
      <c r="C88" s="386"/>
      <c r="D88" s="386">
        <v>37373</v>
      </c>
      <c r="E88" s="387">
        <v>119874.11</v>
      </c>
      <c r="F88" s="232">
        <f t="shared" si="8"/>
        <v>0</v>
      </c>
      <c r="G88" s="232">
        <f t="shared" si="9"/>
        <v>31.176873805361307</v>
      </c>
      <c r="H88" s="233">
        <f t="shared" si="10"/>
        <v>31.176873805361307</v>
      </c>
      <c r="I88" s="56" t="s">
        <v>3537</v>
      </c>
      <c r="J88" s="117" t="s">
        <v>334</v>
      </c>
      <c r="K88" s="342">
        <v>2</v>
      </c>
      <c r="L88" s="341">
        <v>2</v>
      </c>
      <c r="M88" s="341">
        <v>0</v>
      </c>
      <c r="N88" s="343">
        <v>4</v>
      </c>
      <c r="O88" s="6"/>
      <c r="P88"/>
      <c r="Q88"/>
      <c r="R88"/>
      <c r="S88"/>
      <c r="T88"/>
      <c r="U88"/>
      <c r="AD88"/>
      <c r="BU88" t="e">
        <v>#N/A</v>
      </c>
      <c r="CH88" t="e">
        <v>#N/A</v>
      </c>
    </row>
    <row r="89" spans="1:86" ht="23.25" customHeight="1" thickBot="1">
      <c r="A89" s="383" t="s">
        <v>1108</v>
      </c>
      <c r="B89" s="395">
        <v>3099545.38</v>
      </c>
      <c r="C89" s="396">
        <v>908995.15</v>
      </c>
      <c r="D89" s="396">
        <v>507939.1</v>
      </c>
      <c r="E89" s="400">
        <v>4516479.63</v>
      </c>
      <c r="F89" s="234">
        <f t="shared" si="8"/>
        <v>20.126187306639089</v>
      </c>
      <c r="G89" s="234">
        <f t="shared" si="9"/>
        <v>11.246349847923481</v>
      </c>
      <c r="H89" s="235">
        <f t="shared" si="10"/>
        <v>31.372537154562572</v>
      </c>
      <c r="I89" s="56"/>
      <c r="J89" s="58" t="s">
        <v>1284</v>
      </c>
      <c r="K89" s="344">
        <v>89</v>
      </c>
      <c r="L89" s="345">
        <v>23</v>
      </c>
      <c r="M89" s="345">
        <v>21</v>
      </c>
      <c r="N89" s="346">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16">
        <v>117</v>
      </c>
      <c r="C96" s="417">
        <v>196</v>
      </c>
      <c r="D96" s="418">
        <v>313</v>
      </c>
      <c r="E96" s="137">
        <f>D96*25%</f>
        <v>78.25</v>
      </c>
      <c r="F96" s="137">
        <f t="shared" ref="F96:F102" si="11">E96-B96</f>
        <v>-38.75</v>
      </c>
      <c r="G96" s="137">
        <f ca="1">F96/K$15</f>
        <v>-38.75</v>
      </c>
      <c r="H96" s="138">
        <f t="shared" ref="H96:H102" si="12">B96*100/D96</f>
        <v>37.380191693290733</v>
      </c>
      <c r="I96" s="56">
        <v>85</v>
      </c>
      <c r="J96" s="3"/>
      <c r="BU96" t="e">
        <v>#N/A</v>
      </c>
      <c r="CH96" t="e">
        <v>#N/A</v>
      </c>
    </row>
    <row r="97" spans="1:86" ht="20.25" customHeight="1">
      <c r="A97" s="63">
        <v>2</v>
      </c>
      <c r="B97" s="419">
        <v>33</v>
      </c>
      <c r="C97" s="415">
        <v>100</v>
      </c>
      <c r="D97" s="420">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419">
        <v>32</v>
      </c>
      <c r="C98" s="415">
        <v>50</v>
      </c>
      <c r="D98" s="420">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419">
        <v>13</v>
      </c>
      <c r="C99" s="415">
        <v>54</v>
      </c>
      <c r="D99" s="420">
        <v>67</v>
      </c>
      <c r="E99" s="137">
        <f t="shared" si="13"/>
        <v>16.75</v>
      </c>
      <c r="F99" s="139">
        <f t="shared" si="11"/>
        <v>3.75</v>
      </c>
      <c r="G99" s="137">
        <f t="shared" ca="1" si="14"/>
        <v>3.75</v>
      </c>
      <c r="H99" s="140">
        <f t="shared" si="12"/>
        <v>19.402985074626866</v>
      </c>
      <c r="I99" s="56">
        <v>50</v>
      </c>
      <c r="J99" s="75"/>
      <c r="BU99" t="e">
        <v>#N/A</v>
      </c>
      <c r="CH99" t="e">
        <v>#N/A</v>
      </c>
    </row>
    <row r="100" spans="1:86" ht="20.25" customHeight="1">
      <c r="A100" s="63">
        <v>5</v>
      </c>
      <c r="B100" s="419">
        <v>3</v>
      </c>
      <c r="C100" s="415">
        <v>52</v>
      </c>
      <c r="D100" s="420">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419">
        <v>4</v>
      </c>
      <c r="C101" s="415">
        <v>51</v>
      </c>
      <c r="D101" s="420">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352">
        <v>202</v>
      </c>
      <c r="C102" s="353">
        <v>503</v>
      </c>
      <c r="D102" s="354">
        <v>705</v>
      </c>
      <c r="E102" s="144">
        <f t="shared" si="13"/>
        <v>176.25</v>
      </c>
      <c r="F102" s="144">
        <f t="shared" si="11"/>
        <v>-25.75</v>
      </c>
      <c r="G102" s="144">
        <f t="shared" ca="1" si="14"/>
        <v>-25.75</v>
      </c>
      <c r="H102" s="145">
        <f t="shared" si="12"/>
        <v>28.652482269503547</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80" t="s">
        <v>1132</v>
      </c>
      <c r="B106" s="379" t="s">
        <v>3625</v>
      </c>
      <c r="C106" s="339"/>
      <c r="D106" s="339"/>
      <c r="E106" s="6"/>
      <c r="I106" s="55"/>
      <c r="BU106" t="e">
        <v>#N/A</v>
      </c>
      <c r="CH106" t="e">
        <v>#N/A</v>
      </c>
    </row>
    <row r="107" spans="1:86" ht="15.75" thickBot="1">
      <c r="A107" s="380" t="s">
        <v>1139</v>
      </c>
      <c r="B107" s="379" t="s">
        <v>1282</v>
      </c>
      <c r="C107" s="340"/>
      <c r="D107" s="340"/>
      <c r="E107" s="6"/>
      <c r="I107" s="55"/>
      <c r="BU107" t="e">
        <v>#N/A</v>
      </c>
      <c r="CH107" t="e">
        <v>#N/A</v>
      </c>
    </row>
    <row r="108" spans="1:86" ht="36" customHeight="1" thickBot="1">
      <c r="A108" s="146" t="s">
        <v>1302</v>
      </c>
      <c r="B108" s="147">
        <f>GETPIVOTDATA("RECEIPT CUT",$A$109)/GETPIVOTDATA("RECEIPT CUT",$A$199)</f>
        <v>1.4184397163120567E-2</v>
      </c>
      <c r="C108" s="216" t="s">
        <v>1303</v>
      </c>
      <c r="D108" s="148">
        <f>B135</f>
        <v>2.4724994643465354E-2</v>
      </c>
      <c r="E108" s="217" t="s">
        <v>1304</v>
      </c>
      <c r="F108" s="149" t="e">
        <f>B68</f>
        <v>#REF!</v>
      </c>
      <c r="I108" s="55"/>
      <c r="BU108" t="e">
        <v>#N/A</v>
      </c>
      <c r="CH108" t="e">
        <v>#N/A</v>
      </c>
    </row>
    <row r="109" spans="1:86" ht="18" customHeight="1" thickBot="1">
      <c r="A109" s="380" t="s">
        <v>1295</v>
      </c>
      <c r="B109" s="380" t="s">
        <v>1137</v>
      </c>
      <c r="C109" s="379"/>
      <c r="D109" s="379"/>
      <c r="K109"/>
      <c r="L109"/>
      <c r="BU109" t="e">
        <v>#N/A</v>
      </c>
      <c r="CH109" t="e">
        <v>#N/A</v>
      </c>
    </row>
    <row r="110" spans="1:86" ht="30" customHeight="1" thickBot="1">
      <c r="A110" s="384" t="s">
        <v>11</v>
      </c>
      <c r="B110" s="362" t="s">
        <v>3626</v>
      </c>
      <c r="C110" s="364" t="s">
        <v>3549</v>
      </c>
      <c r="D110" s="150" t="s">
        <v>1284</v>
      </c>
      <c r="K110"/>
      <c r="L110"/>
      <c r="BU110" t="e">
        <v>#N/A</v>
      </c>
      <c r="CH110" t="e">
        <v>#N/A</v>
      </c>
    </row>
    <row r="111" spans="1:86" ht="24" customHeight="1">
      <c r="A111" s="385" t="s">
        <v>204</v>
      </c>
      <c r="B111" s="367">
        <v>1</v>
      </c>
      <c r="C111" s="368"/>
      <c r="D111" s="369">
        <v>1</v>
      </c>
      <c r="K111"/>
      <c r="L111"/>
      <c r="BU111" t="e">
        <v>#N/A</v>
      </c>
      <c r="CH111" t="e">
        <v>#N/A</v>
      </c>
    </row>
    <row r="112" spans="1:86" ht="24" customHeight="1">
      <c r="A112" s="381" t="s">
        <v>35</v>
      </c>
      <c r="B112" s="371">
        <v>2</v>
      </c>
      <c r="C112" s="372"/>
      <c r="D112" s="373">
        <v>2</v>
      </c>
      <c r="K112"/>
      <c r="L112"/>
      <c r="BU112" t="e">
        <v>#N/A</v>
      </c>
      <c r="CH112" t="e">
        <v>#N/A</v>
      </c>
    </row>
    <row r="113" spans="1:86" ht="24" customHeight="1">
      <c r="A113" s="335" t="s">
        <v>231</v>
      </c>
      <c r="B113" s="371">
        <v>2</v>
      </c>
      <c r="C113" s="372"/>
      <c r="D113" s="373">
        <v>2</v>
      </c>
      <c r="J113"/>
      <c r="K113"/>
      <c r="L113"/>
      <c r="BU113" t="e">
        <v>#N/A</v>
      </c>
      <c r="CH113" t="e">
        <v>#N/A</v>
      </c>
    </row>
    <row r="114" spans="1:86" ht="24" customHeight="1">
      <c r="A114" s="335" t="s">
        <v>50</v>
      </c>
      <c r="B114" s="371">
        <v>1</v>
      </c>
      <c r="C114" s="372">
        <v>1</v>
      </c>
      <c r="D114" s="373">
        <v>2</v>
      </c>
      <c r="J114"/>
      <c r="K114"/>
      <c r="L114"/>
      <c r="BU114" t="e">
        <v>#N/A</v>
      </c>
      <c r="CH114" t="e">
        <v>#N/A</v>
      </c>
    </row>
    <row r="115" spans="1:86" ht="24" customHeight="1">
      <c r="A115" s="381" t="s">
        <v>334</v>
      </c>
      <c r="B115" s="371">
        <v>1</v>
      </c>
      <c r="C115" s="372"/>
      <c r="D115" s="373">
        <v>1</v>
      </c>
      <c r="J115"/>
      <c r="K115"/>
      <c r="L115"/>
      <c r="BU115" t="e">
        <v>#N/A</v>
      </c>
      <c r="CH115" t="e">
        <v>#N/A</v>
      </c>
    </row>
    <row r="116" spans="1:86" ht="24" customHeight="1" thickBot="1">
      <c r="A116" s="382" t="s">
        <v>19</v>
      </c>
      <c r="B116" s="371">
        <v>2</v>
      </c>
      <c r="C116" s="372"/>
      <c r="D116" s="373">
        <v>2</v>
      </c>
      <c r="J116"/>
      <c r="K116"/>
      <c r="L116"/>
      <c r="BU116" t="e">
        <v>#N/A</v>
      </c>
      <c r="CH116" t="e">
        <v>#N/A</v>
      </c>
    </row>
    <row r="117" spans="1:86" ht="28.5" customHeight="1" thickBot="1">
      <c r="A117" s="365" t="s">
        <v>1284</v>
      </c>
      <c r="B117" s="375">
        <v>9</v>
      </c>
      <c r="C117" s="376">
        <v>1</v>
      </c>
      <c r="D117" s="377">
        <v>10</v>
      </c>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3625</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2.4724994643465354E-2</v>
      </c>
      <c r="C135" s="247" t="e">
        <f>GETPIVOTDATA("POS",$A$136,"BUCKET",2)/GETPIVOTDATA("POS",$A$69)</f>
        <v>#REF!</v>
      </c>
      <c r="BU135" t="e">
        <v>#N/A</v>
      </c>
      <c r="CH135" t="e">
        <v>#N/A</v>
      </c>
    </row>
    <row r="136" spans="1:86" ht="15.75" thickBot="1">
      <c r="A136" s="245" t="s">
        <v>1286</v>
      </c>
      <c r="B136" s="245" t="s">
        <v>1289</v>
      </c>
      <c r="C136" s="334"/>
      <c r="J136"/>
      <c r="BU136" t="e">
        <v>#N/A</v>
      </c>
      <c r="CH136" t="e">
        <v>#N/A</v>
      </c>
    </row>
    <row r="137" spans="1:86" ht="30.75" customHeight="1" thickBot="1">
      <c r="A137" s="209" t="s">
        <v>1307</v>
      </c>
      <c r="B137" s="289" t="s">
        <v>1308</v>
      </c>
      <c r="C137" s="2" t="s">
        <v>3522</v>
      </c>
      <c r="I137" s="72" t="s">
        <v>1308</v>
      </c>
      <c r="J137" s="72" t="s">
        <v>1309</v>
      </c>
      <c r="BU137" t="e">
        <v>#N/A</v>
      </c>
      <c r="CH137" t="e">
        <v>#N/A</v>
      </c>
    </row>
    <row r="138" spans="1:86">
      <c r="A138" s="61" t="s">
        <v>204</v>
      </c>
      <c r="B138" s="306">
        <v>50509</v>
      </c>
      <c r="C138" s="253"/>
      <c r="I138" t="str">
        <f t="shared" ref="I138:I150" si="15">IF(B138&lt;50000,"",A138 &amp; " " &amp; IF(B138&lt;100000,"&gt;50k","&gt;" &amp; INT(B138/100000) &amp; "L") &amp; " 💸" &amp; MAX(1,INT(B138/100000))*100)</f>
        <v>AMIT GADE &gt;50k 💸100</v>
      </c>
      <c r="J138" t="str">
        <f t="shared" ref="J138:J150" si="16">IF(C138&lt;50000,"",A138 &amp; " " &amp; IF(C138&lt;100000,"&gt;50k","&gt;" &amp; INT(C138/100000) &amp; "L") &amp; " 💸" &amp; MAX(1,INT(C138/100000))*100)</f>
        <v/>
      </c>
      <c r="BU138" t="e">
        <v>#N/A</v>
      </c>
      <c r="CH138" t="e">
        <v>#N/A</v>
      </c>
    </row>
    <row r="139" spans="1:86">
      <c r="A139" s="63" t="s">
        <v>35</v>
      </c>
      <c r="B139" s="252">
        <v>75014.64</v>
      </c>
      <c r="C139" s="251"/>
      <c r="I139" t="str">
        <f t="shared" si="15"/>
        <v>HARIDAS DIVATE &gt;50k 💸100</v>
      </c>
      <c r="J139" t="str">
        <f t="shared" si="16"/>
        <v/>
      </c>
      <c r="BU139" t="e">
        <v>#N/A</v>
      </c>
      <c r="CH139" t="e">
        <v>#N/A</v>
      </c>
    </row>
    <row r="140" spans="1:86">
      <c r="A140" s="63" t="s">
        <v>19</v>
      </c>
      <c r="B140" s="252">
        <v>112562</v>
      </c>
      <c r="C140" s="251"/>
      <c r="I140" t="str">
        <f t="shared" si="15"/>
        <v>NITIN KADAM &gt;1L 💸100</v>
      </c>
      <c r="J140" t="str">
        <f t="shared" si="16"/>
        <v/>
      </c>
      <c r="BU140" t="e">
        <v>#N/A</v>
      </c>
      <c r="CH140" t="e">
        <v>#N/A</v>
      </c>
    </row>
    <row r="141" spans="1:86">
      <c r="A141" s="63" t="s">
        <v>231</v>
      </c>
      <c r="B141" s="252">
        <v>99731</v>
      </c>
      <c r="C141" s="251"/>
      <c r="I141" t="str">
        <f t="shared" si="15"/>
        <v>SACHIN INGALE &gt;50k 💸100</v>
      </c>
      <c r="J141" t="str">
        <f t="shared" si="16"/>
        <v/>
      </c>
      <c r="BU141">
        <v>49</v>
      </c>
      <c r="CH141" t="e">
        <v>#N/A</v>
      </c>
    </row>
    <row r="142" spans="1:86">
      <c r="A142" s="63" t="s">
        <v>50</v>
      </c>
      <c r="B142" s="252">
        <v>82290</v>
      </c>
      <c r="C142" s="251">
        <v>71959</v>
      </c>
      <c r="I142" t="str">
        <f t="shared" si="15"/>
        <v>SWAPNIL JADHAV &gt;50k 💸100</v>
      </c>
      <c r="J142" t="str">
        <f t="shared" si="16"/>
        <v>SWAPNIL JADHAV &gt;50k 💸100</v>
      </c>
      <c r="BU142" t="e">
        <v>#N/A</v>
      </c>
      <c r="CH142" t="e">
        <v>#N/A</v>
      </c>
    </row>
    <row r="143" spans="1:86" ht="15.75" thickBot="1">
      <c r="A143" s="64" t="s">
        <v>334</v>
      </c>
      <c r="B143" s="252">
        <v>31713</v>
      </c>
      <c r="C143" s="251"/>
      <c r="I143" t="str">
        <f t="shared" si="15"/>
        <v/>
      </c>
      <c r="J143" t="str">
        <f t="shared" si="16"/>
        <v/>
      </c>
      <c r="BU143" t="e">
        <v>#N/A</v>
      </c>
      <c r="CH143">
        <v>72</v>
      </c>
    </row>
    <row r="144" spans="1:86" ht="16.5" customHeight="1" thickBot="1">
      <c r="A144" s="58" t="s">
        <v>1108</v>
      </c>
      <c r="B144" s="421">
        <v>451819.64</v>
      </c>
      <c r="C144" s="254">
        <v>71959</v>
      </c>
      <c r="I144" t="str">
        <f t="shared" si="15"/>
        <v>Grand Total &gt;4L 💸400</v>
      </c>
      <c r="J144" t="str">
        <f t="shared" si="16"/>
        <v>Grand Total &gt;50k 💸100</v>
      </c>
      <c r="CH144" t="e">
        <v>#N/A</v>
      </c>
    </row>
    <row r="145" spans="1:86">
      <c r="A145"/>
      <c r="B145"/>
      <c r="I145" t="str">
        <f t="shared" si="15"/>
        <v/>
      </c>
      <c r="J145" t="str">
        <f t="shared" si="16"/>
        <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47"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49">
        <v>9</v>
      </c>
      <c r="C175" s="350">
        <v>1</v>
      </c>
      <c r="D175" s="350">
        <v>1</v>
      </c>
      <c r="E175" s="351">
        <v>11</v>
      </c>
      <c r="F175" s="156">
        <f t="shared" ref="F175:F193" si="17">B44/GETPIVOTDATA("POS",$A$42)</f>
        <v>4.2617517063703356E-2</v>
      </c>
      <c r="G175" s="3"/>
      <c r="I175" s="183" t="s">
        <v>114</v>
      </c>
      <c r="J175" s="341">
        <v>2</v>
      </c>
      <c r="K175" s="341">
        <v>9</v>
      </c>
      <c r="L175" s="341">
        <v>11</v>
      </c>
      <c r="M175" s="250">
        <f>J175*100/L175</f>
        <v>18.181818181818183</v>
      </c>
      <c r="N175"/>
      <c r="BU175" t="e">
        <v>#N/A</v>
      </c>
      <c r="CH175" t="e">
        <v>#N/A</v>
      </c>
    </row>
    <row r="176" spans="1:86" ht="21" customHeight="1">
      <c r="A176" s="126" t="s">
        <v>204</v>
      </c>
      <c r="B176" s="342">
        <v>4</v>
      </c>
      <c r="C176" s="341">
        <v>8</v>
      </c>
      <c r="D176" s="341">
        <v>2</v>
      </c>
      <c r="E176" s="343">
        <v>14</v>
      </c>
      <c r="F176" s="156">
        <f t="shared" si="17"/>
        <v>7.2697025430559399E-3</v>
      </c>
      <c r="I176" s="183" t="s">
        <v>204</v>
      </c>
      <c r="J176" s="341">
        <v>7</v>
      </c>
      <c r="K176" s="341">
        <v>7</v>
      </c>
      <c r="L176" s="341">
        <v>14</v>
      </c>
      <c r="M176" s="250">
        <f t="shared" ref="M176:M193" si="18">J176*100/L176</f>
        <v>50</v>
      </c>
      <c r="N176"/>
      <c r="BU176" t="e">
        <v>#N/A</v>
      </c>
      <c r="CH176" t="e">
        <v>#N/A</v>
      </c>
    </row>
    <row r="177" spans="1:86" ht="21" customHeight="1">
      <c r="A177" s="126" t="s">
        <v>43</v>
      </c>
      <c r="B177" s="342">
        <v>23</v>
      </c>
      <c r="C177" s="341">
        <v>16</v>
      </c>
      <c r="D177" s="341">
        <v>0</v>
      </c>
      <c r="E177" s="343">
        <v>39</v>
      </c>
      <c r="F177" s="156">
        <f t="shared" si="17"/>
        <v>4.0240587424619882E-2</v>
      </c>
      <c r="I177" s="183" t="s">
        <v>23</v>
      </c>
      <c r="J177" s="341">
        <v>4</v>
      </c>
      <c r="K177" s="341">
        <v>7</v>
      </c>
      <c r="L177" s="341">
        <v>11</v>
      </c>
      <c r="M177" s="250">
        <f t="shared" si="18"/>
        <v>36.363636363636367</v>
      </c>
      <c r="N177"/>
      <c r="BU177" t="e">
        <v>#N/A</v>
      </c>
      <c r="CH177" t="e">
        <v>#N/A</v>
      </c>
    </row>
    <row r="178" spans="1:86" ht="21" customHeight="1">
      <c r="A178" s="126" t="s">
        <v>23</v>
      </c>
      <c r="B178" s="342">
        <v>6</v>
      </c>
      <c r="C178" s="341">
        <v>3</v>
      </c>
      <c r="D178" s="341">
        <v>2</v>
      </c>
      <c r="E178" s="343">
        <v>11</v>
      </c>
      <c r="F178" s="156">
        <f t="shared" si="17"/>
        <v>1.9439432638288404E-2</v>
      </c>
      <c r="I178" s="183" t="s">
        <v>35</v>
      </c>
      <c r="J178" s="341">
        <v>16</v>
      </c>
      <c r="K178" s="341">
        <v>24</v>
      </c>
      <c r="L178" s="341">
        <v>40</v>
      </c>
      <c r="M178" s="250">
        <f t="shared" si="18"/>
        <v>40</v>
      </c>
      <c r="N178"/>
      <c r="BU178" t="e">
        <v>#N/A</v>
      </c>
      <c r="CH178" t="e">
        <v>#N/A</v>
      </c>
    </row>
    <row r="179" spans="1:86" ht="21" customHeight="1">
      <c r="A179" s="126" t="s">
        <v>35</v>
      </c>
      <c r="B179" s="342">
        <v>22</v>
      </c>
      <c r="C179" s="341">
        <v>16</v>
      </c>
      <c r="D179" s="341">
        <v>2</v>
      </c>
      <c r="E179" s="343">
        <v>40</v>
      </c>
      <c r="F179" s="156">
        <f t="shared" si="17"/>
        <v>8.2511042052573313E-2</v>
      </c>
      <c r="I179" s="183" t="s">
        <v>66</v>
      </c>
      <c r="J179" s="341">
        <v>3</v>
      </c>
      <c r="K179" s="341">
        <v>10</v>
      </c>
      <c r="L179" s="341">
        <v>13</v>
      </c>
      <c r="M179" s="250">
        <f t="shared" si="18"/>
        <v>23.076923076923077</v>
      </c>
      <c r="N179"/>
      <c r="BU179" t="e">
        <v>#N/A</v>
      </c>
      <c r="CH179" t="e">
        <v>#N/A</v>
      </c>
    </row>
    <row r="180" spans="1:86" ht="21" customHeight="1">
      <c r="A180" s="126" t="s">
        <v>66</v>
      </c>
      <c r="B180" s="342">
        <v>8</v>
      </c>
      <c r="C180" s="341">
        <v>4</v>
      </c>
      <c r="D180" s="341">
        <v>1</v>
      </c>
      <c r="E180" s="343">
        <v>13</v>
      </c>
      <c r="F180" s="156">
        <f t="shared" si="17"/>
        <v>3.9506150196282126E-2</v>
      </c>
      <c r="I180" s="183" t="s">
        <v>98</v>
      </c>
      <c r="J180" s="341">
        <v>2</v>
      </c>
      <c r="K180" s="341">
        <v>11</v>
      </c>
      <c r="L180" s="341">
        <v>13</v>
      </c>
      <c r="M180" s="250">
        <f t="shared" si="18"/>
        <v>15.384615384615385</v>
      </c>
      <c r="N180"/>
      <c r="BU180" t="e">
        <v>#N/A</v>
      </c>
      <c r="CH180" t="e">
        <v>#N/A</v>
      </c>
    </row>
    <row r="181" spans="1:86" ht="21" customHeight="1">
      <c r="A181" s="126" t="s">
        <v>98</v>
      </c>
      <c r="B181" s="342">
        <v>8</v>
      </c>
      <c r="C181" s="341">
        <v>5</v>
      </c>
      <c r="D181" s="341">
        <v>0</v>
      </c>
      <c r="E181" s="343">
        <v>13</v>
      </c>
      <c r="F181" s="156">
        <f t="shared" si="17"/>
        <v>2.0407594088689814E-2</v>
      </c>
      <c r="I181" s="183" t="s">
        <v>316</v>
      </c>
      <c r="J181" s="341">
        <v>3</v>
      </c>
      <c r="K181" s="341">
        <v>8</v>
      </c>
      <c r="L181" s="341">
        <v>11</v>
      </c>
      <c r="M181" s="250">
        <f t="shared" si="18"/>
        <v>27.272727272727273</v>
      </c>
      <c r="N181"/>
      <c r="BU181" t="e">
        <v>#N/A</v>
      </c>
      <c r="CH181" t="e">
        <v>#N/A</v>
      </c>
    </row>
    <row r="182" spans="1:86" ht="21" customHeight="1">
      <c r="A182" s="126" t="s">
        <v>19</v>
      </c>
      <c r="B182" s="342">
        <v>11</v>
      </c>
      <c r="C182" s="341">
        <v>9</v>
      </c>
      <c r="D182" s="341">
        <v>7</v>
      </c>
      <c r="E182" s="343">
        <v>27</v>
      </c>
      <c r="F182" s="156">
        <f t="shared" si="17"/>
        <v>6.6696541020127204E-2</v>
      </c>
      <c r="I182" s="183" t="s">
        <v>231</v>
      </c>
      <c r="J182" s="341">
        <v>4</v>
      </c>
      <c r="K182" s="341">
        <v>10</v>
      </c>
      <c r="L182" s="341">
        <v>14</v>
      </c>
      <c r="M182" s="250">
        <f t="shared" si="18"/>
        <v>28.571428571428573</v>
      </c>
      <c r="N182"/>
      <c r="BU182" t="e">
        <v>#N/A</v>
      </c>
      <c r="CH182" t="e">
        <v>#N/A</v>
      </c>
    </row>
    <row r="183" spans="1:86" ht="21" customHeight="1">
      <c r="A183" s="126" t="s">
        <v>316</v>
      </c>
      <c r="B183" s="342">
        <v>8</v>
      </c>
      <c r="C183" s="341">
        <v>3</v>
      </c>
      <c r="D183" s="341">
        <v>0</v>
      </c>
      <c r="E183" s="343">
        <v>11</v>
      </c>
      <c r="F183" s="156">
        <f t="shared" si="17"/>
        <v>2.205547399370791E-2</v>
      </c>
      <c r="I183" s="183" t="s">
        <v>325</v>
      </c>
      <c r="J183" s="341">
        <v>12</v>
      </c>
      <c r="K183" s="341">
        <v>5</v>
      </c>
      <c r="L183" s="341">
        <v>17</v>
      </c>
      <c r="M183" s="250">
        <f t="shared" si="18"/>
        <v>70.588235294117652</v>
      </c>
      <c r="N183"/>
      <c r="BU183" t="e">
        <v>#N/A</v>
      </c>
      <c r="CH183" t="e">
        <v>#N/A</v>
      </c>
    </row>
    <row r="184" spans="1:86" ht="21" customHeight="1">
      <c r="A184" s="126" t="s">
        <v>231</v>
      </c>
      <c r="B184" s="342">
        <v>8</v>
      </c>
      <c r="C184" s="341">
        <v>4</v>
      </c>
      <c r="D184" s="341">
        <v>2</v>
      </c>
      <c r="E184" s="343">
        <v>14</v>
      </c>
      <c r="F184" s="156">
        <f t="shared" si="17"/>
        <v>2.8311918284382488E-2</v>
      </c>
      <c r="I184" s="183" t="s">
        <v>15</v>
      </c>
      <c r="J184" s="341">
        <v>0</v>
      </c>
      <c r="K184" s="341">
        <v>4</v>
      </c>
      <c r="L184" s="341">
        <v>4</v>
      </c>
      <c r="M184" s="250">
        <f t="shared" si="18"/>
        <v>0</v>
      </c>
      <c r="N184"/>
      <c r="BU184" t="e">
        <v>#N/A</v>
      </c>
      <c r="CH184" t="e">
        <v>#N/A</v>
      </c>
    </row>
    <row r="185" spans="1:86" ht="21" customHeight="1">
      <c r="A185" s="126" t="s">
        <v>325</v>
      </c>
      <c r="B185" s="342">
        <v>5</v>
      </c>
      <c r="C185" s="341">
        <v>11</v>
      </c>
      <c r="D185" s="341">
        <v>1</v>
      </c>
      <c r="E185" s="343">
        <v>17</v>
      </c>
      <c r="F185" s="156">
        <f t="shared" si="17"/>
        <v>6.4705316570277064E-3</v>
      </c>
      <c r="I185" s="183" t="s">
        <v>477</v>
      </c>
      <c r="J185" s="341">
        <v>1</v>
      </c>
      <c r="K185" s="341">
        <v>5</v>
      </c>
      <c r="L185" s="341">
        <v>6</v>
      </c>
      <c r="M185" s="250">
        <f t="shared" si="18"/>
        <v>16.666666666666668</v>
      </c>
      <c r="N185"/>
      <c r="BU185" t="e">
        <v>#N/A</v>
      </c>
      <c r="CH185" t="e">
        <v>#N/A</v>
      </c>
    </row>
    <row r="186" spans="1:86" ht="21" customHeight="1">
      <c r="A186" s="126" t="s">
        <v>15</v>
      </c>
      <c r="B186" s="342">
        <v>3</v>
      </c>
      <c r="C186" s="341">
        <v>0</v>
      </c>
      <c r="D186" s="341">
        <v>1</v>
      </c>
      <c r="E186" s="343">
        <v>4</v>
      </c>
      <c r="F186" s="156">
        <f t="shared" si="17"/>
        <v>4.8767302648572682E-3</v>
      </c>
      <c r="I186" s="183" t="s">
        <v>74</v>
      </c>
      <c r="J186" s="341">
        <v>4</v>
      </c>
      <c r="K186" s="341">
        <v>15</v>
      </c>
      <c r="L186" s="341">
        <v>19</v>
      </c>
      <c r="M186" s="250">
        <f t="shared" si="18"/>
        <v>21.05263157894737</v>
      </c>
      <c r="N186"/>
      <c r="BU186" t="e">
        <v>#N/A</v>
      </c>
      <c r="CH186" t="e">
        <v>#N/A</v>
      </c>
    </row>
    <row r="187" spans="1:86" ht="21" customHeight="1">
      <c r="A187" s="126" t="s">
        <v>477</v>
      </c>
      <c r="B187" s="342">
        <v>5</v>
      </c>
      <c r="C187" s="341">
        <v>0</v>
      </c>
      <c r="D187" s="341">
        <v>1</v>
      </c>
      <c r="E187" s="343">
        <v>6</v>
      </c>
      <c r="F187" s="156">
        <f t="shared" si="17"/>
        <v>1.2750991750001698E-2</v>
      </c>
      <c r="I187" s="183" t="s">
        <v>50</v>
      </c>
      <c r="J187" s="341">
        <v>5</v>
      </c>
      <c r="K187" s="341">
        <v>11</v>
      </c>
      <c r="L187" s="341">
        <v>16</v>
      </c>
      <c r="M187" s="250">
        <f t="shared" si="18"/>
        <v>31.25</v>
      </c>
      <c r="N187"/>
      <c r="BU187" t="e">
        <v>#N/A</v>
      </c>
      <c r="CH187" t="e">
        <v>#N/A</v>
      </c>
    </row>
    <row r="188" spans="1:86" ht="21" customHeight="1">
      <c r="A188" s="126" t="s">
        <v>74</v>
      </c>
      <c r="B188" s="342">
        <v>13</v>
      </c>
      <c r="C188" s="341">
        <v>4</v>
      </c>
      <c r="D188" s="341">
        <v>2</v>
      </c>
      <c r="E188" s="343">
        <v>19</v>
      </c>
      <c r="F188" s="156">
        <f t="shared" si="17"/>
        <v>3.9481018588922133E-2</v>
      </c>
      <c r="I188" s="183" t="s">
        <v>350</v>
      </c>
      <c r="J188" s="341">
        <v>4</v>
      </c>
      <c r="K188" s="341">
        <v>14</v>
      </c>
      <c r="L188" s="341">
        <v>18</v>
      </c>
      <c r="M188" s="250">
        <f t="shared" si="18"/>
        <v>22.222222222222221</v>
      </c>
      <c r="N188"/>
      <c r="BU188" t="e">
        <v>#N/A</v>
      </c>
      <c r="CH188" t="e">
        <v>#N/A</v>
      </c>
    </row>
    <row r="189" spans="1:86" ht="21" customHeight="1">
      <c r="A189" s="126" t="s">
        <v>50</v>
      </c>
      <c r="B189" s="342">
        <v>11</v>
      </c>
      <c r="C189" s="341">
        <v>4</v>
      </c>
      <c r="D189" s="341">
        <v>1</v>
      </c>
      <c r="E189" s="343">
        <v>16</v>
      </c>
      <c r="F189" s="156">
        <f t="shared" si="17"/>
        <v>3.5403795757475272E-2</v>
      </c>
      <c r="I189" s="183" t="s">
        <v>153</v>
      </c>
      <c r="J189" s="341">
        <v>8</v>
      </c>
      <c r="K189" s="341">
        <v>1</v>
      </c>
      <c r="L189" s="341">
        <v>9</v>
      </c>
      <c r="M189" s="250">
        <f t="shared" si="18"/>
        <v>88.888888888888886</v>
      </c>
      <c r="N189"/>
      <c r="BU189" t="e">
        <v>#N/A</v>
      </c>
      <c r="CH189" t="e">
        <v>#N/A</v>
      </c>
    </row>
    <row r="190" spans="1:86" ht="21" customHeight="1">
      <c r="A190" s="126" t="s">
        <v>350</v>
      </c>
      <c r="B190" s="342">
        <v>13</v>
      </c>
      <c r="C190" s="341">
        <v>4</v>
      </c>
      <c r="D190" s="341">
        <v>1</v>
      </c>
      <c r="E190" s="343">
        <v>18</v>
      </c>
      <c r="F190" s="156">
        <f t="shared" si="17"/>
        <v>2.6416328561453175E-2</v>
      </c>
      <c r="I190" s="183" t="s">
        <v>334</v>
      </c>
      <c r="J190" s="341">
        <v>17</v>
      </c>
      <c r="K190" s="341">
        <v>14</v>
      </c>
      <c r="L190" s="341">
        <v>31</v>
      </c>
      <c r="M190" s="250">
        <f t="shared" si="18"/>
        <v>54.838709677419352</v>
      </c>
      <c r="N190"/>
      <c r="BU190" t="e">
        <v>#N/A</v>
      </c>
      <c r="CH190" t="e">
        <v>#N/A</v>
      </c>
    </row>
    <row r="191" spans="1:86" ht="21" customHeight="1">
      <c r="A191" s="126" t="s">
        <v>153</v>
      </c>
      <c r="B191" s="342">
        <v>1</v>
      </c>
      <c r="C191" s="341">
        <v>7</v>
      </c>
      <c r="D191" s="341">
        <v>1</v>
      </c>
      <c r="E191" s="343">
        <v>9</v>
      </c>
      <c r="F191" s="156">
        <f t="shared" si="17"/>
        <v>3.7020212039264852E-4</v>
      </c>
      <c r="I191" s="183" t="s">
        <v>43</v>
      </c>
      <c r="J191" s="341">
        <v>12</v>
      </c>
      <c r="K191" s="341">
        <v>27</v>
      </c>
      <c r="L191" s="341">
        <v>39</v>
      </c>
      <c r="M191" s="250">
        <f t="shared" si="18"/>
        <v>30.76923076923077</v>
      </c>
      <c r="N191"/>
      <c r="BU191" t="e">
        <v>#N/A</v>
      </c>
      <c r="CH191" t="e">
        <v>#N/A</v>
      </c>
    </row>
    <row r="192" spans="1:86" ht="21" customHeight="1" thickBot="1">
      <c r="A192" s="128" t="s">
        <v>334</v>
      </c>
      <c r="B192" s="342">
        <v>13</v>
      </c>
      <c r="C192" s="341">
        <v>12</v>
      </c>
      <c r="D192" s="341">
        <v>6</v>
      </c>
      <c r="E192" s="343">
        <v>31</v>
      </c>
      <c r="F192" s="159">
        <f t="shared" si="17"/>
        <v>4.4794136984305288E-2</v>
      </c>
      <c r="I192" s="183" t="s">
        <v>19</v>
      </c>
      <c r="J192" s="341">
        <v>13</v>
      </c>
      <c r="K192" s="341">
        <v>14</v>
      </c>
      <c r="L192" s="341">
        <v>27</v>
      </c>
      <c r="M192" s="250">
        <f t="shared" si="18"/>
        <v>48.148148148148145</v>
      </c>
      <c r="N192"/>
      <c r="BU192" t="e">
        <v>#N/A</v>
      </c>
      <c r="CH192" t="e">
        <v>#N/A</v>
      </c>
    </row>
    <row r="193" spans="1:86" ht="24" customHeight="1" thickBot="1">
      <c r="A193" s="58" t="s">
        <v>1284</v>
      </c>
      <c r="B193" s="352">
        <v>171</v>
      </c>
      <c r="C193" s="353">
        <v>111</v>
      </c>
      <c r="D193" s="353">
        <v>31</v>
      </c>
      <c r="E193" s="354">
        <v>313</v>
      </c>
      <c r="F193" s="160">
        <f t="shared" si="17"/>
        <v>0.53961969498986573</v>
      </c>
      <c r="I193" s="72" t="s">
        <v>1108</v>
      </c>
      <c r="J193" s="341">
        <v>117</v>
      </c>
      <c r="K193" s="341">
        <v>196</v>
      </c>
      <c r="L193" s="341">
        <v>313</v>
      </c>
      <c r="M193" s="250">
        <f t="shared" si="18"/>
        <v>37.380191693290733</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1.4184397163120567E-2</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3624</v>
      </c>
      <c r="H202" s="321" t="s">
        <v>1300</v>
      </c>
      <c r="I202" s="320" t="s">
        <v>1781</v>
      </c>
      <c r="J202" s="320" t="s">
        <v>1312</v>
      </c>
      <c r="K202" s="322" t="s">
        <v>1313</v>
      </c>
      <c r="Z202"/>
      <c r="BU202" t="e">
        <v>#N/A</v>
      </c>
      <c r="CH202" t="e">
        <v>#N/A</v>
      </c>
    </row>
    <row r="203" spans="1:86" s="3" customFormat="1" ht="21.75" customHeight="1">
      <c r="A203" s="125" t="s">
        <v>114</v>
      </c>
      <c r="B203" s="349">
        <v>6</v>
      </c>
      <c r="C203" s="350">
        <v>21</v>
      </c>
      <c r="D203" s="351">
        <v>27</v>
      </c>
      <c r="E203" s="318">
        <f>D203*45%</f>
        <v>12.15</v>
      </c>
      <c r="F203" s="139">
        <f t="shared" ref="F203:F221" si="19">E203-B203</f>
        <v>6.15</v>
      </c>
      <c r="G203" s="139">
        <f ca="1">F203/K$15</f>
        <v>6.15</v>
      </c>
      <c r="H203" s="168">
        <f t="shared" ref="H203:H221" si="20">B203*100/D203</f>
        <v>22.222222222222221</v>
      </c>
      <c r="I203" s="11"/>
      <c r="J203" s="11"/>
      <c r="K203" s="323">
        <f>TRAILS!AH6</f>
        <v>0</v>
      </c>
      <c r="Z203"/>
      <c r="BU203" t="e">
        <v>#N/A</v>
      </c>
      <c r="CH203" t="e">
        <v>#N/A</v>
      </c>
    </row>
    <row r="204" spans="1:86" s="3" customFormat="1" ht="21.75" customHeight="1">
      <c r="A204" s="126" t="s">
        <v>204</v>
      </c>
      <c r="B204" s="342">
        <v>10</v>
      </c>
      <c r="C204" s="341">
        <v>23</v>
      </c>
      <c r="D204" s="343">
        <v>33</v>
      </c>
      <c r="E204" s="318">
        <f t="shared" ref="E204:E221" si="21">D204*45%</f>
        <v>14.85</v>
      </c>
      <c r="F204" s="139">
        <f t="shared" si="19"/>
        <v>4.8499999999999996</v>
      </c>
      <c r="G204" s="139">
        <f t="shared" ref="G204:G221" ca="1" si="22">F204/K$15</f>
        <v>4.8499999999999996</v>
      </c>
      <c r="H204" s="168">
        <f t="shared" si="20"/>
        <v>30.303030303030305</v>
      </c>
      <c r="I204" s="11">
        <v>2</v>
      </c>
      <c r="J204" s="11">
        <v>3</v>
      </c>
      <c r="K204" s="323">
        <f>TRAILS!AH7</f>
        <v>0</v>
      </c>
      <c r="Z204"/>
      <c r="BU204" t="e">
        <v>#N/A</v>
      </c>
      <c r="CH204" t="e">
        <v>#N/A</v>
      </c>
    </row>
    <row r="205" spans="1:86" s="3" customFormat="1" ht="21.75" customHeight="1">
      <c r="A205" s="126" t="s">
        <v>43</v>
      </c>
      <c r="B205" s="342">
        <v>22</v>
      </c>
      <c r="C205" s="341">
        <v>75</v>
      </c>
      <c r="D205" s="343">
        <v>97</v>
      </c>
      <c r="E205" s="318">
        <f t="shared" si="21"/>
        <v>43.65</v>
      </c>
      <c r="F205" s="139">
        <f t="shared" si="19"/>
        <v>21.65</v>
      </c>
      <c r="G205" s="139">
        <f t="shared" ca="1" si="22"/>
        <v>21.65</v>
      </c>
      <c r="H205" s="168">
        <f t="shared" si="20"/>
        <v>22.680412371134022</v>
      </c>
      <c r="I205" s="11">
        <v>1</v>
      </c>
      <c r="J205" s="11"/>
      <c r="K205" s="323">
        <f>TRAILS!AH8</f>
        <v>0</v>
      </c>
      <c r="Z205"/>
      <c r="BU205" t="e">
        <v>#N/A</v>
      </c>
      <c r="CH205" t="e">
        <v>#N/A</v>
      </c>
    </row>
    <row r="206" spans="1:86" s="3" customFormat="1" ht="21.75" customHeight="1">
      <c r="A206" s="126" t="s">
        <v>23</v>
      </c>
      <c r="B206" s="342">
        <v>9</v>
      </c>
      <c r="C206" s="341">
        <v>30</v>
      </c>
      <c r="D206" s="343">
        <v>39</v>
      </c>
      <c r="E206" s="318">
        <f t="shared" si="21"/>
        <v>17.55</v>
      </c>
      <c r="F206" s="139">
        <f t="shared" si="19"/>
        <v>8.5500000000000007</v>
      </c>
      <c r="G206" s="139">
        <f t="shared" ca="1" si="22"/>
        <v>8.5500000000000007</v>
      </c>
      <c r="H206" s="168">
        <f t="shared" si="20"/>
        <v>23.076923076923077</v>
      </c>
      <c r="I206" s="11">
        <v>1</v>
      </c>
      <c r="J206" s="11">
        <v>2</v>
      </c>
      <c r="K206" s="323">
        <f>TRAILS!AH9</f>
        <v>0</v>
      </c>
      <c r="Z206"/>
      <c r="BU206" t="e">
        <v>#N/A</v>
      </c>
      <c r="CH206" t="e">
        <v>#N/A</v>
      </c>
    </row>
    <row r="207" spans="1:86" s="3" customFormat="1" ht="21.75" customHeight="1">
      <c r="A207" s="126" t="s">
        <v>35</v>
      </c>
      <c r="B207" s="342">
        <v>22</v>
      </c>
      <c r="C207" s="341">
        <v>41</v>
      </c>
      <c r="D207" s="343">
        <v>63</v>
      </c>
      <c r="E207" s="318">
        <f t="shared" si="21"/>
        <v>28.35</v>
      </c>
      <c r="F207" s="139">
        <f t="shared" si="19"/>
        <v>6.3500000000000014</v>
      </c>
      <c r="G207" s="139">
        <f t="shared" ca="1" si="22"/>
        <v>6.3500000000000014</v>
      </c>
      <c r="H207" s="168">
        <f t="shared" si="20"/>
        <v>34.920634920634917</v>
      </c>
      <c r="I207" s="11">
        <v>3</v>
      </c>
      <c r="J207" s="11">
        <v>1</v>
      </c>
      <c r="K207" s="323">
        <f>TRAILS!AH10</f>
        <v>4</v>
      </c>
      <c r="Z207"/>
      <c r="BU207" t="e">
        <v>#N/A</v>
      </c>
      <c r="CH207" t="e">
        <v>#N/A</v>
      </c>
    </row>
    <row r="208" spans="1:86" s="3" customFormat="1" ht="21.75" customHeight="1">
      <c r="A208" s="126" t="s">
        <v>66</v>
      </c>
      <c r="B208" s="342">
        <v>13</v>
      </c>
      <c r="C208" s="341">
        <v>25</v>
      </c>
      <c r="D208" s="343">
        <v>38</v>
      </c>
      <c r="E208" s="318">
        <f t="shared" si="21"/>
        <v>17.100000000000001</v>
      </c>
      <c r="F208" s="139">
        <f t="shared" si="19"/>
        <v>4.1000000000000014</v>
      </c>
      <c r="G208" s="139">
        <f t="shared" ca="1" si="22"/>
        <v>4.1000000000000014</v>
      </c>
      <c r="H208" s="168">
        <f t="shared" si="20"/>
        <v>34.210526315789473</v>
      </c>
      <c r="I208" s="11"/>
      <c r="J208" s="11"/>
      <c r="K208" s="323">
        <f>TRAILS!AH11</f>
        <v>10</v>
      </c>
      <c r="Z208"/>
      <c r="BU208" t="e">
        <v>#N/A</v>
      </c>
      <c r="CH208" t="e">
        <v>#N/A</v>
      </c>
    </row>
    <row r="209" spans="1:86" s="3" customFormat="1" ht="21.75" customHeight="1">
      <c r="A209" s="126" t="s">
        <v>98</v>
      </c>
      <c r="B209" s="342">
        <v>3</v>
      </c>
      <c r="C209" s="341">
        <v>20</v>
      </c>
      <c r="D209" s="343">
        <v>23</v>
      </c>
      <c r="E209" s="318">
        <f t="shared" si="21"/>
        <v>10.35</v>
      </c>
      <c r="F209" s="139">
        <f t="shared" si="19"/>
        <v>7.35</v>
      </c>
      <c r="G209" s="139">
        <f t="shared" ca="1" si="22"/>
        <v>7.35</v>
      </c>
      <c r="H209" s="168">
        <f t="shared" si="20"/>
        <v>13.043478260869565</v>
      </c>
      <c r="I209" s="11"/>
      <c r="J209" s="11"/>
      <c r="K209" s="323">
        <f>TRAILS!AH12</f>
        <v>0</v>
      </c>
      <c r="Z209"/>
      <c r="BU209" t="e">
        <v>#N/A</v>
      </c>
      <c r="CH209" t="e">
        <v>#N/A</v>
      </c>
    </row>
    <row r="210" spans="1:86" s="3" customFormat="1" ht="21.75" customHeight="1">
      <c r="A210" s="126" t="s">
        <v>19</v>
      </c>
      <c r="B210" s="342">
        <v>23</v>
      </c>
      <c r="C210" s="341">
        <v>37</v>
      </c>
      <c r="D210" s="343">
        <v>60</v>
      </c>
      <c r="E210" s="318">
        <f t="shared" si="21"/>
        <v>27</v>
      </c>
      <c r="F210" s="139">
        <f t="shared" si="19"/>
        <v>4</v>
      </c>
      <c r="G210" s="139">
        <f t="shared" ca="1" si="22"/>
        <v>4</v>
      </c>
      <c r="H210" s="168">
        <f t="shared" si="20"/>
        <v>38.333333333333336</v>
      </c>
      <c r="I210" s="11">
        <v>1</v>
      </c>
      <c r="J210" s="11"/>
      <c r="K210" s="323">
        <f>TRAILS!AH13</f>
        <v>0</v>
      </c>
      <c r="Z210"/>
      <c r="BU210" t="e">
        <v>#N/A</v>
      </c>
      <c r="CH210" t="e">
        <v>#N/A</v>
      </c>
    </row>
    <row r="211" spans="1:86" s="3" customFormat="1" ht="21.75" customHeight="1">
      <c r="A211" s="126" t="s">
        <v>316</v>
      </c>
      <c r="B211" s="342">
        <v>6</v>
      </c>
      <c r="C211" s="341">
        <v>20</v>
      </c>
      <c r="D211" s="343">
        <v>26</v>
      </c>
      <c r="E211" s="318">
        <f t="shared" si="21"/>
        <v>11.700000000000001</v>
      </c>
      <c r="F211" s="139">
        <f t="shared" si="19"/>
        <v>5.7000000000000011</v>
      </c>
      <c r="G211" s="139">
        <f t="shared" ca="1" si="22"/>
        <v>5.7000000000000011</v>
      </c>
      <c r="H211" s="168">
        <f t="shared" si="20"/>
        <v>23.076923076923077</v>
      </c>
      <c r="I211" s="11">
        <v>1</v>
      </c>
      <c r="J211" s="11">
        <v>10</v>
      </c>
      <c r="K211" s="323">
        <f>TRAILS!AH14</f>
        <v>0</v>
      </c>
      <c r="Z211"/>
      <c r="BU211" t="e">
        <v>#N/A</v>
      </c>
      <c r="CH211" t="e">
        <v>#N/A</v>
      </c>
    </row>
    <row r="212" spans="1:86" s="3" customFormat="1" ht="21.75" customHeight="1">
      <c r="A212" s="126" t="s">
        <v>231</v>
      </c>
      <c r="B212" s="342">
        <v>6</v>
      </c>
      <c r="C212" s="341">
        <v>37</v>
      </c>
      <c r="D212" s="343">
        <v>43</v>
      </c>
      <c r="E212" s="318">
        <f t="shared" si="21"/>
        <v>19.350000000000001</v>
      </c>
      <c r="F212" s="139">
        <f t="shared" si="19"/>
        <v>13.350000000000001</v>
      </c>
      <c r="G212" s="139">
        <f t="shared" ca="1" si="22"/>
        <v>13.350000000000001</v>
      </c>
      <c r="H212" s="168">
        <f t="shared" si="20"/>
        <v>13.953488372093023</v>
      </c>
      <c r="I212" s="11">
        <v>1</v>
      </c>
      <c r="J212" s="11"/>
      <c r="K212" s="323">
        <f>TRAILS!AH15</f>
        <v>11</v>
      </c>
      <c r="Z212"/>
      <c r="BU212" t="e">
        <v>#N/A</v>
      </c>
      <c r="CH212" t="e">
        <v>#N/A</v>
      </c>
    </row>
    <row r="213" spans="1:86" s="3" customFormat="1" ht="21.75" customHeight="1">
      <c r="A213" s="126" t="s">
        <v>325</v>
      </c>
      <c r="B213" s="342">
        <v>19</v>
      </c>
      <c r="C213" s="341">
        <v>16</v>
      </c>
      <c r="D213" s="343">
        <v>35</v>
      </c>
      <c r="E213" s="318">
        <f t="shared" si="21"/>
        <v>15.75</v>
      </c>
      <c r="F213" s="139">
        <f t="shared" si="19"/>
        <v>-3.25</v>
      </c>
      <c r="G213" s="139">
        <f t="shared" ca="1" si="22"/>
        <v>-3.25</v>
      </c>
      <c r="H213" s="168">
        <f t="shared" si="20"/>
        <v>54.285714285714285</v>
      </c>
      <c r="I213" s="11"/>
      <c r="J213" s="11">
        <v>7</v>
      </c>
      <c r="K213" s="323">
        <f>TRAILS!AH16</f>
        <v>0</v>
      </c>
      <c r="Z213"/>
      <c r="BU213" t="e">
        <v>#N/A</v>
      </c>
      <c r="CH213" t="e">
        <v>#N/A</v>
      </c>
    </row>
    <row r="214" spans="1:86" s="3" customFormat="1" ht="21.75" customHeight="1">
      <c r="A214" s="126" t="s">
        <v>15</v>
      </c>
      <c r="B214" s="342">
        <v>4</v>
      </c>
      <c r="C214" s="341">
        <v>8</v>
      </c>
      <c r="D214" s="343">
        <v>12</v>
      </c>
      <c r="E214" s="318">
        <f t="shared" si="21"/>
        <v>5.4</v>
      </c>
      <c r="F214" s="139">
        <f t="shared" si="19"/>
        <v>1.4000000000000004</v>
      </c>
      <c r="G214" s="139">
        <f t="shared" ca="1" si="22"/>
        <v>1.4000000000000004</v>
      </c>
      <c r="H214" s="168">
        <f t="shared" si="20"/>
        <v>33.333333333333336</v>
      </c>
      <c r="I214" s="11"/>
      <c r="J214" s="11"/>
      <c r="K214" s="323">
        <f>TRAILS!AH17</f>
        <v>0</v>
      </c>
      <c r="Z214"/>
      <c r="BU214" t="e">
        <v>#N/A</v>
      </c>
      <c r="CH214" t="e">
        <v>#N/A</v>
      </c>
    </row>
    <row r="215" spans="1:86" s="3" customFormat="1" ht="21.75" customHeight="1">
      <c r="A215" s="126" t="s">
        <v>477</v>
      </c>
      <c r="B215" s="342">
        <v>1</v>
      </c>
      <c r="C215" s="341">
        <v>10</v>
      </c>
      <c r="D215" s="343">
        <v>11</v>
      </c>
      <c r="E215" s="318">
        <f t="shared" si="21"/>
        <v>4.95</v>
      </c>
      <c r="F215" s="139">
        <f t="shared" si="19"/>
        <v>3.95</v>
      </c>
      <c r="G215" s="139">
        <f t="shared" ca="1" si="22"/>
        <v>3.95</v>
      </c>
      <c r="H215" s="168">
        <f t="shared" si="20"/>
        <v>9.0909090909090917</v>
      </c>
      <c r="I215" s="11"/>
      <c r="J215" s="11"/>
      <c r="K215" s="323">
        <f>TRAILS!AH18</f>
        <v>0</v>
      </c>
      <c r="Z215"/>
      <c r="BU215" t="e">
        <v>#N/A</v>
      </c>
      <c r="CH215" t="e">
        <v>#N/A</v>
      </c>
    </row>
    <row r="216" spans="1:86" s="3" customFormat="1" ht="21.75" customHeight="1">
      <c r="A216" s="126" t="s">
        <v>74</v>
      </c>
      <c r="B216" s="342">
        <v>8</v>
      </c>
      <c r="C216" s="341">
        <v>31</v>
      </c>
      <c r="D216" s="343">
        <v>39</v>
      </c>
      <c r="E216" s="318">
        <f t="shared" si="21"/>
        <v>17.55</v>
      </c>
      <c r="F216" s="139">
        <f t="shared" si="19"/>
        <v>9.5500000000000007</v>
      </c>
      <c r="G216" s="139">
        <f t="shared" ca="1" si="22"/>
        <v>9.5500000000000007</v>
      </c>
      <c r="H216" s="168">
        <f t="shared" si="20"/>
        <v>20.512820512820515</v>
      </c>
      <c r="I216" s="11">
        <v>1</v>
      </c>
      <c r="J216" s="11">
        <v>2</v>
      </c>
      <c r="K216" s="323">
        <f>TRAILS!AH19</f>
        <v>0</v>
      </c>
      <c r="Z216"/>
      <c r="BU216" t="e">
        <v>#N/A</v>
      </c>
      <c r="CH216" t="e">
        <v>#N/A</v>
      </c>
    </row>
    <row r="217" spans="1:86" s="3" customFormat="1" ht="21.75" customHeight="1">
      <c r="A217" s="126" t="s">
        <v>50</v>
      </c>
      <c r="B217" s="342">
        <v>8</v>
      </c>
      <c r="C217" s="341">
        <v>25</v>
      </c>
      <c r="D217" s="343">
        <v>33</v>
      </c>
      <c r="E217" s="318">
        <f t="shared" si="21"/>
        <v>14.85</v>
      </c>
      <c r="F217" s="139">
        <f t="shared" si="19"/>
        <v>6.85</v>
      </c>
      <c r="G217" s="139">
        <f t="shared" ca="1" si="22"/>
        <v>6.85</v>
      </c>
      <c r="H217" s="168">
        <f t="shared" si="20"/>
        <v>24.242424242424242</v>
      </c>
      <c r="I217" s="11"/>
      <c r="J217" s="11">
        <v>4</v>
      </c>
      <c r="K217" s="323">
        <f>TRAILS!AH20</f>
        <v>0</v>
      </c>
      <c r="Z217"/>
      <c r="BU217" t="e">
        <v>#N/A</v>
      </c>
      <c r="CH217" t="e">
        <v>#N/A</v>
      </c>
    </row>
    <row r="218" spans="1:86" s="3" customFormat="1" ht="21.75" customHeight="1">
      <c r="A218" s="126" t="s">
        <v>350</v>
      </c>
      <c r="B218" s="342">
        <v>8</v>
      </c>
      <c r="C218" s="341">
        <v>40</v>
      </c>
      <c r="D218" s="343">
        <v>48</v>
      </c>
      <c r="E218" s="318">
        <f t="shared" si="21"/>
        <v>21.6</v>
      </c>
      <c r="F218" s="139">
        <f t="shared" si="19"/>
        <v>13.600000000000001</v>
      </c>
      <c r="G218" s="139">
        <f t="shared" ca="1" si="22"/>
        <v>13.600000000000001</v>
      </c>
      <c r="H218" s="168">
        <f t="shared" si="20"/>
        <v>16.666666666666668</v>
      </c>
      <c r="I218" s="11">
        <v>1</v>
      </c>
      <c r="J218" s="11"/>
      <c r="K218" s="323">
        <f>TRAILS!AH21</f>
        <v>0</v>
      </c>
      <c r="Z218"/>
      <c r="BU218" t="e">
        <v>#N/A</v>
      </c>
      <c r="CH218" t="e">
        <v>#N/A</v>
      </c>
    </row>
    <row r="219" spans="1:86" s="3" customFormat="1" ht="21.75" customHeight="1">
      <c r="A219" s="126" t="s">
        <v>153</v>
      </c>
      <c r="B219" s="342">
        <v>11</v>
      </c>
      <c r="C219" s="341">
        <v>8</v>
      </c>
      <c r="D219" s="343">
        <v>19</v>
      </c>
      <c r="E219" s="318">
        <f t="shared" si="21"/>
        <v>8.5500000000000007</v>
      </c>
      <c r="F219" s="139">
        <f t="shared" si="19"/>
        <v>-2.4499999999999993</v>
      </c>
      <c r="G219" s="139">
        <f t="shared" ca="1" si="22"/>
        <v>-2.4499999999999993</v>
      </c>
      <c r="H219" s="168">
        <f t="shared" si="20"/>
        <v>57.89473684210526</v>
      </c>
      <c r="I219" s="11">
        <v>1</v>
      </c>
      <c r="J219" s="11"/>
      <c r="K219" s="323">
        <f>TRAILS!AH22</f>
        <v>0</v>
      </c>
      <c r="Z219"/>
      <c r="BU219" t="e">
        <v>#N/A</v>
      </c>
      <c r="CH219" t="e">
        <v>#N/A</v>
      </c>
    </row>
    <row r="220" spans="1:86" s="3" customFormat="1" ht="21.75" customHeight="1" thickBot="1">
      <c r="A220" s="128" t="s">
        <v>334</v>
      </c>
      <c r="B220" s="344">
        <v>23</v>
      </c>
      <c r="C220" s="345">
        <v>36</v>
      </c>
      <c r="D220" s="346">
        <v>59</v>
      </c>
      <c r="E220" s="318">
        <f t="shared" si="21"/>
        <v>26.55</v>
      </c>
      <c r="F220" s="139">
        <f t="shared" si="19"/>
        <v>3.5500000000000007</v>
      </c>
      <c r="G220" s="139">
        <f t="shared" ca="1" si="22"/>
        <v>3.5500000000000007</v>
      </c>
      <c r="H220" s="168">
        <f t="shared" si="20"/>
        <v>38.983050847457626</v>
      </c>
      <c r="I220" s="11">
        <v>2</v>
      </c>
      <c r="J220" s="11">
        <v>3</v>
      </c>
      <c r="K220" s="323">
        <f>TRAILS!AH23</f>
        <v>1</v>
      </c>
      <c r="Z220"/>
      <c r="BU220" t="e">
        <v>#N/A</v>
      </c>
      <c r="CH220" t="e">
        <v>#N/A</v>
      </c>
    </row>
    <row r="221" spans="1:86" s="3" customFormat="1" ht="27.75" customHeight="1" thickBot="1">
      <c r="A221" s="58" t="s">
        <v>1108</v>
      </c>
      <c r="B221" s="352">
        <v>202</v>
      </c>
      <c r="C221" s="353">
        <v>503</v>
      </c>
      <c r="D221" s="354">
        <v>705</v>
      </c>
      <c r="E221" s="324">
        <f t="shared" si="21"/>
        <v>317.25</v>
      </c>
      <c r="F221" s="325">
        <f t="shared" si="19"/>
        <v>115.25</v>
      </c>
      <c r="G221" s="325">
        <f t="shared" ca="1" si="22"/>
        <v>115.25</v>
      </c>
      <c r="H221" s="326">
        <f t="shared" si="20"/>
        <v>28.652482269503547</v>
      </c>
      <c r="I221" s="327">
        <f>SUM(I203:I220)</f>
        <v>15</v>
      </c>
      <c r="J221" s="327">
        <f>SUM(J203:J220)</f>
        <v>32</v>
      </c>
      <c r="K221" s="328">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90" t="s">
        <v>1137</v>
      </c>
      <c r="B291" s="378">
        <v>1</v>
      </c>
      <c r="E291" s="163"/>
      <c r="H291" s="3"/>
      <c r="J291"/>
      <c r="K291" s="3"/>
      <c r="L291" s="3"/>
      <c r="T291" s="161"/>
      <c r="CH291" t="e">
        <v>#N/A</v>
      </c>
    </row>
    <row r="292" spans="1:86" ht="15" customHeight="1">
      <c r="A292" s="390" t="s">
        <v>1160</v>
      </c>
      <c r="B292" s="391" t="s">
        <v>1276</v>
      </c>
      <c r="J292"/>
      <c r="BU292" t="e">
        <v>#N/A</v>
      </c>
      <c r="CH292" t="e">
        <v>#N/A</v>
      </c>
    </row>
    <row r="293" spans="1:86" s="3" customFormat="1" ht="15" customHeight="1">
      <c r="A293" s="390" t="s">
        <v>12</v>
      </c>
      <c r="B293" s="391"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80" t="s">
        <v>1286</v>
      </c>
      <c r="B295" s="392" t="s">
        <v>1146</v>
      </c>
      <c r="C295" s="393"/>
      <c r="D295" s="393"/>
      <c r="E295" s="393"/>
      <c r="F295"/>
      <c r="H295"/>
      <c r="I295"/>
      <c r="BT295" t="e">
        <v>#N/A</v>
      </c>
      <c r="CH295" t="e">
        <v>#N/A</v>
      </c>
    </row>
    <row r="296" spans="1:86" s="3" customFormat="1" ht="32.25" customHeight="1" thickBot="1">
      <c r="A296" s="361" t="s">
        <v>11</v>
      </c>
      <c r="B296" s="362" t="s">
        <v>1232</v>
      </c>
      <c r="C296" s="363" t="s">
        <v>1281</v>
      </c>
      <c r="D296" s="364" t="s">
        <v>1283</v>
      </c>
      <c r="E296" s="365" t="s">
        <v>1108</v>
      </c>
      <c r="F296" s="106" t="s">
        <v>1290</v>
      </c>
      <c r="G296" s="106" t="s">
        <v>1291</v>
      </c>
      <c r="H296" s="107" t="s">
        <v>1292</v>
      </c>
      <c r="I296"/>
      <c r="BT296" t="e">
        <v>#N/A</v>
      </c>
      <c r="CH296" t="e">
        <v>#N/A</v>
      </c>
    </row>
    <row r="297" spans="1:86" s="3" customFormat="1" ht="22.5" customHeight="1">
      <c r="A297" s="394" t="s">
        <v>114</v>
      </c>
      <c r="B297" s="372">
        <v>6045.46</v>
      </c>
      <c r="C297" s="372">
        <v>863363.58000000007</v>
      </c>
      <c r="D297" s="372">
        <v>8285</v>
      </c>
      <c r="E297" s="386">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94" t="s">
        <v>204</v>
      </c>
      <c r="B298" s="372">
        <v>38761</v>
      </c>
      <c r="C298" s="372">
        <v>598218.76</v>
      </c>
      <c r="D298" s="372">
        <v>82500</v>
      </c>
      <c r="E298" s="386">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94" t="s">
        <v>43</v>
      </c>
      <c r="B299" s="372">
        <v>205236.33000000002</v>
      </c>
      <c r="C299" s="372">
        <v>1350491.52</v>
      </c>
      <c r="D299" s="372">
        <v>50437</v>
      </c>
      <c r="E299" s="386">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94" t="s">
        <v>23</v>
      </c>
      <c r="B300" s="372">
        <v>18294.07</v>
      </c>
      <c r="C300" s="372">
        <v>625215.66</v>
      </c>
      <c r="D300" s="372">
        <v>20100.489999999998</v>
      </c>
      <c r="E300" s="386">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94" t="s">
        <v>35</v>
      </c>
      <c r="B301" s="372">
        <v>505647.9</v>
      </c>
      <c r="C301" s="372">
        <v>1661021.22</v>
      </c>
      <c r="D301" s="372">
        <v>152127</v>
      </c>
      <c r="E301" s="386">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94" t="s">
        <v>66</v>
      </c>
      <c r="B302" s="372">
        <v>187976</v>
      </c>
      <c r="C302" s="372">
        <v>657347.07000000007</v>
      </c>
      <c r="D302" s="372">
        <v>167112</v>
      </c>
      <c r="E302" s="386">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94" t="s">
        <v>98</v>
      </c>
      <c r="B303" s="372">
        <v>160745</v>
      </c>
      <c r="C303" s="372">
        <v>520379.32</v>
      </c>
      <c r="D303" s="372"/>
      <c r="E303" s="386">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94" t="s">
        <v>19</v>
      </c>
      <c r="B304" s="372"/>
      <c r="C304" s="372">
        <v>2011041.34</v>
      </c>
      <c r="D304" s="372">
        <v>453311.07</v>
      </c>
      <c r="E304" s="386">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94" t="s">
        <v>316</v>
      </c>
      <c r="B305" s="372">
        <v>43074.05</v>
      </c>
      <c r="C305" s="372">
        <v>608934.30000000005</v>
      </c>
      <c r="D305" s="372"/>
      <c r="E305" s="386">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94" t="s">
        <v>231</v>
      </c>
      <c r="B306" s="372">
        <v>92059.28</v>
      </c>
      <c r="C306" s="372">
        <v>750876.11</v>
      </c>
      <c r="D306" s="372">
        <v>67590.149999999994</v>
      </c>
      <c r="E306" s="386">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94" t="s">
        <v>325</v>
      </c>
      <c r="B307" s="372">
        <v>72100</v>
      </c>
      <c r="C307" s="372">
        <v>505679.95</v>
      </c>
      <c r="D307" s="372">
        <v>17954</v>
      </c>
      <c r="E307" s="386">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94" t="s">
        <v>15</v>
      </c>
      <c r="B308" s="372"/>
      <c r="C308" s="372">
        <v>89116.4</v>
      </c>
      <c r="D308" s="372">
        <v>4350</v>
      </c>
      <c r="E308" s="386">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94" t="s">
        <v>477</v>
      </c>
      <c r="B309" s="372">
        <v>138099.45000000001</v>
      </c>
      <c r="C309" s="372">
        <v>94909.64</v>
      </c>
      <c r="D309" s="372">
        <v>26169</v>
      </c>
      <c r="E309" s="386">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94" t="s">
        <v>74</v>
      </c>
      <c r="B310" s="372">
        <v>198837.78</v>
      </c>
      <c r="C310" s="372">
        <v>726669.17999999993</v>
      </c>
      <c r="D310" s="372">
        <v>76362.5</v>
      </c>
      <c r="E310" s="386">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394" t="s">
        <v>50</v>
      </c>
      <c r="B311" s="372">
        <v>322495.28000000003</v>
      </c>
      <c r="C311" s="372">
        <v>806913.95000000007</v>
      </c>
      <c r="D311" s="372">
        <v>31439</v>
      </c>
      <c r="E311" s="386">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94" t="s">
        <v>350</v>
      </c>
      <c r="B312" s="372">
        <v>108696</v>
      </c>
      <c r="C312" s="372">
        <v>797669.82</v>
      </c>
      <c r="D312" s="372">
        <v>105541.34</v>
      </c>
      <c r="E312" s="386">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94" t="s">
        <v>153</v>
      </c>
      <c r="B313" s="372"/>
      <c r="C313" s="372">
        <v>490966.51999999996</v>
      </c>
      <c r="D313" s="372">
        <v>3001</v>
      </c>
      <c r="E313" s="386">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94" t="s">
        <v>334</v>
      </c>
      <c r="B314" s="372">
        <v>109332</v>
      </c>
      <c r="C314" s="372">
        <v>1348893.3599999999</v>
      </c>
      <c r="D314" s="372">
        <v>292414.48</v>
      </c>
      <c r="E314" s="386">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65" t="s">
        <v>1108</v>
      </c>
      <c r="B315" s="395">
        <v>2207399.6</v>
      </c>
      <c r="C315" s="396">
        <v>14507707.699999999</v>
      </c>
      <c r="D315" s="396">
        <v>1558694.03</v>
      </c>
      <c r="E315" s="397">
        <v>18273801.329999998</v>
      </c>
      <c r="F315" s="234">
        <f t="shared" si="27"/>
        <v>79.390748744667462</v>
      </c>
      <c r="G315" s="234">
        <f t="shared" si="28"/>
        <v>8.5296649659920547</v>
      </c>
      <c r="H315" s="235">
        <f t="shared" si="29"/>
        <v>87.920413710659517</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2"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3"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19688" priority="3" operator="greaterThanOrEqual">
      <formula>50000</formula>
    </cfRule>
  </conditionalFormatting>
  <conditionalFormatting pivot="1" sqref="B138:B143">
    <cfRule type="cellIs" dxfId="19687"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zoomScale="110" zoomScaleNormal="110" zoomScaleSheetLayoutView="50" workbookViewId="0">
      <pane xSplit="2" ySplit="1" topLeftCell="D139" activePane="bottomRight" state="frozen"/>
      <selection pane="topRight" activeCell="C1" sqref="C1"/>
      <selection pane="bottomLeft" activeCell="A2" sqref="A2"/>
      <selection pane="bottomRight" activeCell="M150" sqref="M150"/>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3</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c r="A5" s="72">
        <v>465898394</v>
      </c>
      <c r="B5" s="304" t="s">
        <v>3029</v>
      </c>
      <c r="C5" s="72"/>
      <c r="D5" s="72"/>
      <c r="E5" s="72"/>
      <c r="F5" s="72"/>
      <c r="G5" s="307"/>
      <c r="H5" s="307" t="s">
        <v>3621</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3622</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30</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2</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4</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3</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4</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v>20</v>
      </c>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2</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c r="A120" s="72">
        <v>465651022</v>
      </c>
      <c r="B120" s="304" t="s">
        <v>214</v>
      </c>
      <c r="C120" s="72" t="s">
        <v>1776</v>
      </c>
      <c r="D120" s="72" t="s">
        <v>3561</v>
      </c>
      <c r="E120" s="72">
        <v>130</v>
      </c>
      <c r="F120" s="72"/>
      <c r="G120" s="307"/>
      <c r="H120" s="307"/>
      <c r="I120" s="72">
        <v>4575</v>
      </c>
      <c r="J120" s="72">
        <v>0</v>
      </c>
      <c r="K120" s="258">
        <f t="shared" si="29"/>
        <v>129</v>
      </c>
      <c r="L120" s="258">
        <f t="shared" si="15"/>
        <v>4704</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129</v>
      </c>
      <c r="FF120" s="72">
        <f t="shared" si="25"/>
        <v>4834</v>
      </c>
      <c r="FG120" t="s">
        <v>3517</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c r="A131" s="72">
        <v>459845098</v>
      </c>
      <c r="B131" s="304" t="s">
        <v>469</v>
      </c>
      <c r="C131" s="72" t="s">
        <v>1776</v>
      </c>
      <c r="D131" s="72" t="s">
        <v>3625</v>
      </c>
      <c r="E131" s="72">
        <v>5300</v>
      </c>
      <c r="F131" s="72"/>
      <c r="G131" s="307"/>
      <c r="H131" s="307"/>
      <c r="I131" s="72">
        <v>5173</v>
      </c>
      <c r="J131" s="72">
        <v>4899</v>
      </c>
      <c r="K131" s="258">
        <f t="shared" si="29"/>
        <v>5011</v>
      </c>
      <c r="L131" s="258">
        <f t="shared" si="30"/>
        <v>4986</v>
      </c>
      <c r="M131" s="308">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30</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c r="A150" s="72">
        <v>462252818</v>
      </c>
      <c r="B150" s="304" t="s">
        <v>2084</v>
      </c>
      <c r="C150" s="72" t="s">
        <v>1778</v>
      </c>
      <c r="D150" s="72" t="s">
        <v>3625</v>
      </c>
      <c r="E150" s="72">
        <f>6500+4000+1000+3500</f>
        <v>15000</v>
      </c>
      <c r="F150" s="72"/>
      <c r="G150" s="307"/>
      <c r="H150" s="307"/>
      <c r="I150" s="72">
        <v>7369</v>
      </c>
      <c r="J150" s="72">
        <v>7274</v>
      </c>
      <c r="K150" s="258">
        <f t="shared" si="42"/>
        <v>7368</v>
      </c>
      <c r="L150" s="258">
        <f t="shared" si="30"/>
        <v>-156</v>
      </c>
      <c r="M150" s="308">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c r="A165" s="72">
        <v>463997528</v>
      </c>
      <c r="B165" s="304" t="s">
        <v>1519</v>
      </c>
      <c r="C165" s="72" t="s">
        <v>1776</v>
      </c>
      <c r="D165" s="72" t="s">
        <v>3625</v>
      </c>
      <c r="E165" s="72">
        <v>3153</v>
      </c>
      <c r="F165" s="72"/>
      <c r="G165" s="307"/>
      <c r="H165" s="307"/>
      <c r="I165" s="72">
        <v>2953</v>
      </c>
      <c r="J165" s="72">
        <v>9764</v>
      </c>
      <c r="K165" s="258">
        <f t="shared" si="42"/>
        <v>1209</v>
      </c>
      <c r="L165" s="258">
        <f t="shared" si="30"/>
        <v>10048</v>
      </c>
      <c r="M165" s="316">
        <v>4</v>
      </c>
      <c r="N165" s="72" t="s">
        <v>1281</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c r="A187" s="72">
        <v>457622833</v>
      </c>
      <c r="B187" s="304" t="s">
        <v>704</v>
      </c>
      <c r="C187" s="72" t="s">
        <v>1776</v>
      </c>
      <c r="D187" s="72" t="s">
        <v>3620</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4</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3</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c r="A236" s="72">
        <v>464693708</v>
      </c>
      <c r="B236" s="304" t="s">
        <v>1531</v>
      </c>
      <c r="C236" s="72" t="s">
        <v>1776</v>
      </c>
      <c r="D236" s="72" t="s">
        <v>3625</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c r="A265" s="315">
        <v>464559146</v>
      </c>
      <c r="B265" s="304" t="s">
        <v>688</v>
      </c>
      <c r="C265" s="72" t="s">
        <v>1778</v>
      </c>
      <c r="D265" s="72" t="s">
        <v>3625</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c r="A267" s="72">
        <v>461103769</v>
      </c>
      <c r="B267" s="304" t="s">
        <v>802</v>
      </c>
      <c r="C267" s="72" t="s">
        <v>1800</v>
      </c>
      <c r="D267" s="72" t="s">
        <v>3561</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c r="A277" s="72">
        <v>465762771</v>
      </c>
      <c r="B277" s="304" t="s">
        <v>1409</v>
      </c>
      <c r="C277" s="72" t="s">
        <v>1776</v>
      </c>
      <c r="D277" s="72" t="s">
        <v>3625</v>
      </c>
      <c r="E277" s="72">
        <v>4931</v>
      </c>
      <c r="F277" s="72"/>
      <c r="G277" s="307"/>
      <c r="H277" s="307"/>
      <c r="I277" s="72">
        <v>4727</v>
      </c>
      <c r="J277" s="72">
        <v>4640</v>
      </c>
      <c r="K277" s="258">
        <f t="shared" si="58"/>
        <v>4727</v>
      </c>
      <c r="L277" s="258">
        <f t="shared" si="59"/>
        <v>4640</v>
      </c>
      <c r="M277" s="308">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t="s">
        <v>1130</v>
      </c>
      <c r="FD322" s="7" t="s">
        <v>3290</v>
      </c>
      <c r="FE322" s="7">
        <f t="shared" si="77"/>
        <v>4654</v>
      </c>
      <c r="FF322" s="72">
        <f t="shared" si="78"/>
        <v>27400</v>
      </c>
      <c r="FG322" t="s">
        <v>3517</v>
      </c>
      <c r="FH322">
        <v>463204809</v>
      </c>
    </row>
    <row r="323" spans="1:164" ht="17.25">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t="s">
        <v>1130</v>
      </c>
      <c r="FD323" s="7" t="s">
        <v>3291</v>
      </c>
      <c r="FE323" s="7">
        <f t="shared" si="77"/>
        <v>4313</v>
      </c>
      <c r="FF323" s="72">
        <f t="shared" si="78"/>
        <v>22949</v>
      </c>
      <c r="FG323" t="s">
        <v>3517</v>
      </c>
      <c r="FH323">
        <v>461404386</v>
      </c>
    </row>
    <row r="324" spans="1:164" ht="17.25">
      <c r="A324" s="72">
        <v>462821869</v>
      </c>
      <c r="B324" s="304" t="s">
        <v>2110</v>
      </c>
      <c r="C324" s="72" t="s">
        <v>1776</v>
      </c>
      <c r="D324" s="72" t="s">
        <v>3625</v>
      </c>
      <c r="E324" s="72">
        <v>4000</v>
      </c>
      <c r="F324" s="72"/>
      <c r="G324" s="307"/>
      <c r="H324" s="307"/>
      <c r="I324" s="72">
        <v>3696</v>
      </c>
      <c r="J324" s="72">
        <v>2748</v>
      </c>
      <c r="K324" s="258">
        <f t="shared" si="70"/>
        <v>2819</v>
      </c>
      <c r="L324" s="258">
        <f t="shared" si="71"/>
        <v>2579</v>
      </c>
      <c r="M324" s="308">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0</v>
      </c>
      <c r="ES324" s="72" t="str">
        <f t="shared" si="76"/>
        <v/>
      </c>
      <c r="ET324" s="72" t="s">
        <v>1112</v>
      </c>
      <c r="EU324" s="7" t="s">
        <v>2663</v>
      </c>
      <c r="EV324" s="7" t="s">
        <v>1111</v>
      </c>
      <c r="EW324" s="7" t="e">
        <v>#N/A</v>
      </c>
      <c r="EX324" s="183" t="e">
        <v>#N/A</v>
      </c>
      <c r="EY324" s="314" t="e">
        <v>#N/A</v>
      </c>
      <c r="EZ324" s="314"/>
      <c r="FA324" s="183"/>
      <c r="FB324" s="314"/>
      <c r="FC324" s="7" t="s">
        <v>1130</v>
      </c>
      <c r="FD324" s="7" t="s">
        <v>3250</v>
      </c>
      <c r="FE324" s="7">
        <f t="shared" si="77"/>
        <v>2819</v>
      </c>
      <c r="FF324" s="72">
        <f t="shared" si="78"/>
        <v>6579</v>
      </c>
      <c r="FG324" t="s">
        <v>3518</v>
      </c>
      <c r="FH324">
        <v>462821869</v>
      </c>
    </row>
    <row r="325" spans="1:164" ht="17.25">
      <c r="A325" s="72">
        <v>462852715</v>
      </c>
      <c r="B325" s="304" t="s">
        <v>1374</v>
      </c>
      <c r="C325" s="72" t="s">
        <v>1776</v>
      </c>
      <c r="D325" s="72" t="s">
        <v>3561</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2</v>
      </c>
      <c r="ES325" s="72">
        <f t="shared" si="76"/>
        <v>1</v>
      </c>
      <c r="ET325" s="72" t="s">
        <v>1125</v>
      </c>
      <c r="EU325" s="7" t="s">
        <v>2664</v>
      </c>
      <c r="EV325" s="7" t="s">
        <v>1111</v>
      </c>
      <c r="EW325" s="7" t="s">
        <v>1830</v>
      </c>
      <c r="EX325" s="183" t="s">
        <v>1875</v>
      </c>
      <c r="EY325" s="314">
        <v>46178</v>
      </c>
      <c r="EZ325" s="314"/>
      <c r="FA325" s="183"/>
      <c r="FB325" s="314"/>
      <c r="FC325" s="7" t="s">
        <v>1130</v>
      </c>
      <c r="FD325" s="7" t="s">
        <v>3051</v>
      </c>
      <c r="FE325" s="7">
        <f t="shared" si="77"/>
        <v>3511</v>
      </c>
      <c r="FF325" s="72">
        <f t="shared" si="78"/>
        <v>10409</v>
      </c>
      <c r="FG325" t="s">
        <v>3517</v>
      </c>
      <c r="FH325">
        <v>462852715</v>
      </c>
    </row>
    <row r="326" spans="1:164" ht="17.25">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t="s">
        <v>1130</v>
      </c>
      <c r="FD326" s="7" t="s">
        <v>3292</v>
      </c>
      <c r="FE326" s="7">
        <f t="shared" si="77"/>
        <v>7874</v>
      </c>
      <c r="FF326" s="72">
        <f t="shared" si="78"/>
        <v>25862</v>
      </c>
      <c r="FG326" t="s">
        <v>3517</v>
      </c>
      <c r="FH326">
        <v>459192730</v>
      </c>
    </row>
    <row r="327" spans="1:164" ht="17.25">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t="s">
        <v>1130</v>
      </c>
      <c r="FD327" s="7" t="s">
        <v>3293</v>
      </c>
      <c r="FE327" s="7">
        <f t="shared" si="77"/>
        <v>961</v>
      </c>
      <c r="FF327" s="72">
        <f t="shared" si="78"/>
        <v>18688</v>
      </c>
      <c r="FG327" t="s">
        <v>3517</v>
      </c>
      <c r="FH327">
        <v>462919078</v>
      </c>
    </row>
    <row r="328" spans="1:164" ht="17.25">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t="s">
        <v>1130</v>
      </c>
      <c r="FD328" s="7" t="s">
        <v>3294</v>
      </c>
      <c r="FE328" s="7">
        <f t="shared" si="77"/>
        <v>3457</v>
      </c>
      <c r="FF328" s="72">
        <f t="shared" si="78"/>
        <v>13394</v>
      </c>
      <c r="FG328" t="s">
        <v>3517</v>
      </c>
      <c r="FH328">
        <v>462856016</v>
      </c>
    </row>
    <row r="329" spans="1:164" ht="17.25">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t="s">
        <v>1130</v>
      </c>
      <c r="FD329" s="7" t="s">
        <v>3295</v>
      </c>
      <c r="FE329" s="7">
        <f t="shared" si="77"/>
        <v>2471</v>
      </c>
      <c r="FF329" s="72">
        <f t="shared" si="78"/>
        <v>4973</v>
      </c>
      <c r="FG329" t="s">
        <v>3517</v>
      </c>
      <c r="FH329">
        <v>136615657</v>
      </c>
    </row>
    <row r="330" spans="1:164" ht="17.25">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t="s">
        <v>1130</v>
      </c>
      <c r="FD330" s="7" t="s">
        <v>3082</v>
      </c>
      <c r="FE330" s="7">
        <f t="shared" si="77"/>
        <v>3851</v>
      </c>
      <c r="FF330" s="72">
        <f t="shared" si="78"/>
        <v>25460</v>
      </c>
      <c r="FG330" t="s">
        <v>3517</v>
      </c>
      <c r="FH330">
        <v>460835887</v>
      </c>
    </row>
    <row r="331" spans="1:164" ht="17.25">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3554</v>
      </c>
      <c r="FD331" s="7" t="s">
        <v>3296</v>
      </c>
      <c r="FE331" s="7">
        <f t="shared" si="77"/>
        <v>4097</v>
      </c>
      <c r="FF331" s="72">
        <f t="shared" si="78"/>
        <v>12291</v>
      </c>
      <c r="FG331" t="s">
        <v>3517</v>
      </c>
      <c r="FH331">
        <v>465282350</v>
      </c>
    </row>
    <row r="332" spans="1:164" ht="17.25">
      <c r="A332" s="72">
        <v>135050716</v>
      </c>
      <c r="B332" s="304" t="s">
        <v>875</v>
      </c>
      <c r="C332" s="72" t="s">
        <v>1776</v>
      </c>
      <c r="D332" s="72" t="s">
        <v>3561</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t="s">
        <v>1130</v>
      </c>
      <c r="FD332" s="7" t="s">
        <v>3297</v>
      </c>
      <c r="FE332" s="7">
        <f t="shared" si="77"/>
        <v>5547</v>
      </c>
      <c r="FF332" s="72">
        <f t="shared" si="78"/>
        <v>11796</v>
      </c>
      <c r="FG332" t="s">
        <v>3517</v>
      </c>
      <c r="FH332">
        <v>135050716</v>
      </c>
    </row>
    <row r="333" spans="1:164" ht="17.25">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t="s">
        <v>1130</v>
      </c>
      <c r="FD333" s="7" t="s">
        <v>3298</v>
      </c>
      <c r="FE333" s="7">
        <f t="shared" si="77"/>
        <v>7069</v>
      </c>
      <c r="FF333" s="72">
        <f t="shared" si="78"/>
        <v>14162</v>
      </c>
      <c r="FG333" t="s">
        <v>3517</v>
      </c>
      <c r="FH333">
        <v>460116654</v>
      </c>
    </row>
    <row r="334" spans="1:164" ht="17.25">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t="s">
        <v>1130</v>
      </c>
      <c r="FD334" s="7" t="s">
        <v>3222</v>
      </c>
      <c r="FE334" s="7">
        <f t="shared" si="77"/>
        <v>2227</v>
      </c>
      <c r="FF334" s="72">
        <f t="shared" si="78"/>
        <v>11395</v>
      </c>
      <c r="FG334" t="s">
        <v>3518</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t="s">
        <v>1130</v>
      </c>
      <c r="FD335" s="7" t="s">
        <v>3299</v>
      </c>
      <c r="FE335" s="7">
        <f t="shared" si="77"/>
        <v>3863</v>
      </c>
      <c r="FF335" s="72">
        <f t="shared" si="78"/>
        <v>13776</v>
      </c>
      <c r="FG335" t="s">
        <v>3517</v>
      </c>
      <c r="FH335">
        <v>462516053</v>
      </c>
    </row>
    <row r="336" spans="1:164" ht="17.25">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t="s">
        <v>1130</v>
      </c>
      <c r="FD336" s="7" t="s">
        <v>3300</v>
      </c>
      <c r="FE336" s="7">
        <f t="shared" si="77"/>
        <v>2159</v>
      </c>
      <c r="FF336" s="72">
        <f t="shared" si="78"/>
        <v>8878</v>
      </c>
      <c r="FG336" t="s">
        <v>3517</v>
      </c>
      <c r="FH336">
        <v>462801904</v>
      </c>
    </row>
    <row r="337" spans="1:164" ht="17.25">
      <c r="A337" s="72">
        <v>460723500</v>
      </c>
      <c r="B337" s="304" t="s">
        <v>351</v>
      </c>
      <c r="C337" s="72" t="s">
        <v>1776</v>
      </c>
      <c r="D337" s="72" t="s">
        <v>3561</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t="s">
        <v>1130</v>
      </c>
      <c r="FD337" s="7" t="s">
        <v>3218</v>
      </c>
      <c r="FE337" s="7">
        <f t="shared" si="77"/>
        <v>2258</v>
      </c>
      <c r="FF337" s="72">
        <f t="shared" si="78"/>
        <v>4743</v>
      </c>
      <c r="FG337" t="s">
        <v>3517</v>
      </c>
      <c r="FH337">
        <v>460723500</v>
      </c>
    </row>
    <row r="338" spans="1:164" ht="17.25">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t="s">
        <v>1130</v>
      </c>
      <c r="FD338" s="7" t="s">
        <v>3197</v>
      </c>
      <c r="FE338" s="7">
        <f t="shared" si="77"/>
        <v>123</v>
      </c>
      <c r="FF338" s="72">
        <f t="shared" si="78"/>
        <v>7415</v>
      </c>
      <c r="FG338" t="s">
        <v>3517</v>
      </c>
      <c r="FH338">
        <v>460094148</v>
      </c>
    </row>
    <row r="339" spans="1:164" ht="17.25">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t="s">
        <v>1130</v>
      </c>
      <c r="FD339" s="7" t="s">
        <v>3295</v>
      </c>
      <c r="FE339" s="7">
        <f t="shared" si="77"/>
        <v>3995</v>
      </c>
      <c r="FF339" s="72">
        <f t="shared" si="78"/>
        <v>7830</v>
      </c>
      <c r="FG339" t="s">
        <v>3517</v>
      </c>
      <c r="FH339">
        <v>468012757</v>
      </c>
    </row>
    <row r="340" spans="1:164" ht="17.25">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t="s">
        <v>1130</v>
      </c>
      <c r="FD340" s="7">
        <v>0</v>
      </c>
      <c r="FE340" s="7">
        <f t="shared" si="77"/>
        <v>2441</v>
      </c>
      <c r="FF340" s="72">
        <f t="shared" si="78"/>
        <v>4748</v>
      </c>
      <c r="FG340" t="s">
        <v>3518</v>
      </c>
      <c r="FH340">
        <v>460545508</v>
      </c>
    </row>
    <row r="341" spans="1:164" ht="17.25">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3594</v>
      </c>
      <c r="EY341" s="314">
        <v>46184</v>
      </c>
      <c r="EZ341" s="314"/>
      <c r="FA341" s="183"/>
      <c r="FB341" s="314"/>
      <c r="FC341" s="7" t="s">
        <v>1130</v>
      </c>
      <c r="FD341" s="7" t="s">
        <v>3301</v>
      </c>
      <c r="FE341" s="7">
        <f t="shared" si="77"/>
        <v>5256</v>
      </c>
      <c r="FF341" s="72">
        <f t="shared" si="78"/>
        <v>15983</v>
      </c>
      <c r="FG341" t="s">
        <v>3517</v>
      </c>
      <c r="FH341">
        <v>464470722</v>
      </c>
    </row>
    <row r="342" spans="1:164" ht="17.25">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3595</v>
      </c>
      <c r="EY342" s="314">
        <v>46185</v>
      </c>
      <c r="EZ342" s="314"/>
      <c r="FA342" s="183"/>
      <c r="FB342" s="314"/>
      <c r="FC342" s="7" t="s">
        <v>1130</v>
      </c>
      <c r="FD342" s="7" t="s">
        <v>3302</v>
      </c>
      <c r="FE342" s="7">
        <f t="shared" si="77"/>
        <v>3921</v>
      </c>
      <c r="FF342" s="72">
        <f t="shared" si="78"/>
        <v>7872</v>
      </c>
      <c r="FG342" t="s">
        <v>3517</v>
      </c>
      <c r="FH342">
        <v>466805634</v>
      </c>
    </row>
    <row r="343" spans="1:164" ht="17.25">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t="s">
        <v>1130</v>
      </c>
      <c r="FD343" s="7">
        <v>0</v>
      </c>
      <c r="FE343" s="7">
        <f t="shared" si="77"/>
        <v>1672.8899999999994</v>
      </c>
      <c r="FF343" s="72">
        <f t="shared" si="78"/>
        <v>10390.89</v>
      </c>
      <c r="FG343" t="s">
        <v>3517</v>
      </c>
      <c r="FH343">
        <v>461511012</v>
      </c>
    </row>
    <row r="344" spans="1:164" ht="17.25">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t="s">
        <v>1130</v>
      </c>
      <c r="FD344" s="7" t="s">
        <v>3043</v>
      </c>
      <c r="FE344" s="7">
        <f t="shared" si="77"/>
        <v>3235</v>
      </c>
      <c r="FF344" s="72">
        <f t="shared" si="78"/>
        <v>9650</v>
      </c>
      <c r="FG344" t="s">
        <v>3517</v>
      </c>
      <c r="FH344">
        <v>462702660</v>
      </c>
    </row>
    <row r="345" spans="1:164" ht="17.25">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t="s">
        <v>1130</v>
      </c>
      <c r="FD345" s="7">
        <v>0</v>
      </c>
      <c r="FE345" s="7">
        <f t="shared" si="77"/>
        <v>2201</v>
      </c>
      <c r="FF345" s="72">
        <f t="shared" si="78"/>
        <v>20134</v>
      </c>
      <c r="FG345" t="s">
        <v>3518</v>
      </c>
      <c r="FH345">
        <v>461100108</v>
      </c>
    </row>
    <row r="346" spans="1:164" ht="17.25">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t="s">
        <v>1130</v>
      </c>
      <c r="FD346" s="7" t="s">
        <v>3303</v>
      </c>
      <c r="FE346" s="7">
        <f t="shared" si="77"/>
        <v>6321</v>
      </c>
      <c r="FF346" s="72">
        <f t="shared" si="78"/>
        <v>34429</v>
      </c>
      <c r="FG346" t="s">
        <v>3517</v>
      </c>
      <c r="FH346">
        <v>463696870</v>
      </c>
    </row>
    <row r="347" spans="1:164" ht="17.25">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t="s">
        <v>1130</v>
      </c>
      <c r="FD347" s="7" t="s">
        <v>3304</v>
      </c>
      <c r="FE347" s="7">
        <f t="shared" si="77"/>
        <v>4977.9799999999959</v>
      </c>
      <c r="FF347" s="72">
        <f t="shared" si="78"/>
        <v>35231.979999999996</v>
      </c>
      <c r="FG347" t="s">
        <v>3517</v>
      </c>
      <c r="FH347">
        <v>463295962</v>
      </c>
    </row>
    <row r="348" spans="1:164" ht="17.25">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t="s">
        <v>1130</v>
      </c>
      <c r="FD348" s="7" t="s">
        <v>3305</v>
      </c>
      <c r="FE348" s="7">
        <f t="shared" si="77"/>
        <v>5861</v>
      </c>
      <c r="FF348" s="72">
        <f t="shared" si="78"/>
        <v>11728</v>
      </c>
      <c r="FG348" t="s">
        <v>3517</v>
      </c>
      <c r="FH348">
        <v>460523159</v>
      </c>
    </row>
    <row r="349" spans="1:164" ht="17.25">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3554</v>
      </c>
      <c r="FD349" s="7" t="s">
        <v>3058</v>
      </c>
      <c r="FE349" s="7">
        <f t="shared" si="77"/>
        <v>3750</v>
      </c>
      <c r="FF349" s="72">
        <f t="shared" si="78"/>
        <v>7630</v>
      </c>
      <c r="FG349" t="s">
        <v>3517</v>
      </c>
      <c r="FH349">
        <v>462027650</v>
      </c>
    </row>
    <row r="350" spans="1:164" ht="17.25">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t="s">
        <v>1130</v>
      </c>
      <c r="FD350" s="7" t="s">
        <v>3306</v>
      </c>
      <c r="FE350" s="7">
        <f t="shared" si="77"/>
        <v>3430</v>
      </c>
      <c r="FF350" s="72">
        <f t="shared" si="78"/>
        <v>19573</v>
      </c>
      <c r="FG350" t="s">
        <v>3517</v>
      </c>
      <c r="FH350">
        <v>9695028</v>
      </c>
    </row>
    <row r="351" spans="1:164" ht="17.25">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t="s">
        <v>1130</v>
      </c>
      <c r="FD351" s="7" t="s">
        <v>3271</v>
      </c>
      <c r="FE351" s="7">
        <f t="shared" si="77"/>
        <v>4721</v>
      </c>
      <c r="FF351" s="72">
        <f t="shared" si="78"/>
        <v>9451</v>
      </c>
      <c r="FG351" t="s">
        <v>3517</v>
      </c>
      <c r="FH351">
        <v>465033317</v>
      </c>
    </row>
    <row r="352" spans="1:164" ht="17.25">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t="s">
        <v>1130</v>
      </c>
      <c r="FD352" s="7" t="s">
        <v>3307</v>
      </c>
      <c r="FE352" s="7">
        <f t="shared" si="77"/>
        <v>2996.09</v>
      </c>
      <c r="FF352" s="72">
        <f t="shared" si="78"/>
        <v>11186.09</v>
      </c>
      <c r="FG352" t="s">
        <v>3517</v>
      </c>
      <c r="FH352">
        <v>458417053</v>
      </c>
    </row>
    <row r="353" spans="1:164" ht="17.25">
      <c r="A353" s="72">
        <v>462727954</v>
      </c>
      <c r="B353" s="304" t="s">
        <v>1548</v>
      </c>
      <c r="C353" s="72" t="s">
        <v>1776</v>
      </c>
      <c r="D353" s="72" t="s">
        <v>3625</v>
      </c>
      <c r="E353" s="72">
        <v>50</v>
      </c>
      <c r="F353" s="72"/>
      <c r="G353" s="307"/>
      <c r="H353" s="307"/>
      <c r="I353" s="72">
        <v>3254</v>
      </c>
      <c r="J353" s="72">
        <v>0</v>
      </c>
      <c r="K353" s="258">
        <f t="shared" si="82"/>
        <v>43</v>
      </c>
      <c r="L353" s="258">
        <f t="shared" si="71"/>
        <v>3305</v>
      </c>
      <c r="M353" s="308">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3554</v>
      </c>
      <c r="FD353" s="7" t="s">
        <v>3308</v>
      </c>
      <c r="FE353" s="7">
        <f t="shared" si="77"/>
        <v>43</v>
      </c>
      <c r="FF353" s="72">
        <f t="shared" si="78"/>
        <v>3355</v>
      </c>
      <c r="FG353" t="s">
        <v>3517</v>
      </c>
      <c r="FH353">
        <v>462727954</v>
      </c>
    </row>
    <row r="354" spans="1:164" ht="17.25">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3554</v>
      </c>
      <c r="FD354" s="7" t="s">
        <v>3309</v>
      </c>
      <c r="FE354" s="7">
        <f t="shared" si="77"/>
        <v>5640</v>
      </c>
      <c r="FF354" s="72">
        <f t="shared" si="78"/>
        <v>11420</v>
      </c>
      <c r="FG354" t="s">
        <v>3517</v>
      </c>
      <c r="FH354">
        <v>464559429</v>
      </c>
    </row>
    <row r="355" spans="1:164" ht="17.25">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t="s">
        <v>1130</v>
      </c>
      <c r="FD355" s="7" t="s">
        <v>3310</v>
      </c>
      <c r="FE355" s="7">
        <f t="shared" si="77"/>
        <v>3924</v>
      </c>
      <c r="FF355" s="72">
        <f t="shared" si="78"/>
        <v>18087</v>
      </c>
      <c r="FG355" t="s">
        <v>3517</v>
      </c>
      <c r="FH355">
        <v>461328793</v>
      </c>
    </row>
    <row r="356" spans="1:164" ht="17.25">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t="s">
        <v>1130</v>
      </c>
      <c r="FD356" s="7" t="s">
        <v>3311</v>
      </c>
      <c r="FE356" s="7">
        <f t="shared" si="77"/>
        <v>3466</v>
      </c>
      <c r="FF356" s="72">
        <f t="shared" si="78"/>
        <v>22072</v>
      </c>
      <c r="FG356" t="s">
        <v>3517</v>
      </c>
      <c r="FH356">
        <v>136118452</v>
      </c>
    </row>
    <row r="357" spans="1:164" ht="17.25">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t="s">
        <v>1130</v>
      </c>
      <c r="FD357" s="7">
        <v>0</v>
      </c>
      <c r="FE357" s="7">
        <f t="shared" si="77"/>
        <v>6787</v>
      </c>
      <c r="FF357" s="72">
        <f t="shared" si="78"/>
        <v>14401</v>
      </c>
      <c r="FG357" t="s">
        <v>3518</v>
      </c>
      <c r="FH357">
        <v>459730458</v>
      </c>
    </row>
    <row r="358" spans="1:164" ht="17.25">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t="s">
        <v>1130</v>
      </c>
      <c r="FD358" s="7">
        <v>0</v>
      </c>
      <c r="FE358" s="7">
        <f t="shared" si="77"/>
        <v>3829</v>
      </c>
      <c r="FF358" s="72">
        <f t="shared" si="78"/>
        <v>7695</v>
      </c>
      <c r="FG358" t="s">
        <v>3517</v>
      </c>
      <c r="FH358">
        <v>465449543</v>
      </c>
    </row>
    <row r="359" spans="1:164" ht="17.25">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3596</v>
      </c>
      <c r="EY359" s="314">
        <v>46188</v>
      </c>
      <c r="EZ359" s="314"/>
      <c r="FA359" s="183"/>
      <c r="FB359" s="314"/>
      <c r="FC359" s="7" t="s">
        <v>3555</v>
      </c>
      <c r="FD359" s="7" t="s">
        <v>1239</v>
      </c>
      <c r="FE359" s="7">
        <f t="shared" si="77"/>
        <v>527.22</v>
      </c>
      <c r="FF359" s="72">
        <f t="shared" si="78"/>
        <v>2893.2200000000003</v>
      </c>
      <c r="FG359" t="s">
        <v>3517</v>
      </c>
      <c r="FH359">
        <v>460097741</v>
      </c>
    </row>
    <row r="360" spans="1:164" ht="17.25">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t="s">
        <v>1130</v>
      </c>
      <c r="FD360" s="7" t="s">
        <v>3044</v>
      </c>
      <c r="FE360" s="7">
        <f t="shared" si="77"/>
        <v>3981</v>
      </c>
      <c r="FF360" s="72">
        <f t="shared" si="78"/>
        <v>11942</v>
      </c>
      <c r="FG360" t="s">
        <v>3518</v>
      </c>
      <c r="FH360">
        <v>461265756</v>
      </c>
    </row>
    <row r="361" spans="1:164" ht="17.25">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t="s">
        <v>1130</v>
      </c>
      <c r="FD361" s="7" t="s">
        <v>3312</v>
      </c>
      <c r="FE361" s="7">
        <f t="shared" si="77"/>
        <v>2312</v>
      </c>
      <c r="FF361" s="72">
        <f t="shared" si="78"/>
        <v>7664</v>
      </c>
      <c r="FG361" t="s">
        <v>3517</v>
      </c>
      <c r="FH361">
        <v>463491160</v>
      </c>
    </row>
    <row r="362" spans="1:164" ht="17.25">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t="s">
        <v>1130</v>
      </c>
      <c r="FD362" s="7" t="s">
        <v>3313</v>
      </c>
      <c r="FE362" s="7">
        <f t="shared" si="77"/>
        <v>4909</v>
      </c>
      <c r="FF362" s="72">
        <f t="shared" si="78"/>
        <v>19225</v>
      </c>
      <c r="FG362" t="s">
        <v>3518</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t="s">
        <v>1130</v>
      </c>
      <c r="FD363" s="7" t="s">
        <v>3314</v>
      </c>
      <c r="FE363" s="7">
        <f t="shared" si="77"/>
        <v>394.03</v>
      </c>
      <c r="FF363" s="72">
        <f t="shared" si="78"/>
        <v>11722.03</v>
      </c>
      <c r="FG363" t="s">
        <v>3518</v>
      </c>
      <c r="FH363">
        <v>461375051</v>
      </c>
    </row>
    <row r="364" spans="1:164" ht="17.25">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t="s">
        <v>1130</v>
      </c>
      <c r="FD364" s="7" t="s">
        <v>3315</v>
      </c>
      <c r="FE364" s="7">
        <f t="shared" si="77"/>
        <v>2255</v>
      </c>
      <c r="FF364" s="72">
        <f t="shared" si="78"/>
        <v>5129</v>
      </c>
      <c r="FG364" t="s">
        <v>3517</v>
      </c>
      <c r="FH364">
        <v>463200379</v>
      </c>
    </row>
    <row r="365" spans="1:164" ht="17.25">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t="s">
        <v>1130</v>
      </c>
      <c r="FD365" s="7" t="s">
        <v>3316</v>
      </c>
      <c r="FE365" s="7">
        <f t="shared" si="77"/>
        <v>3693</v>
      </c>
      <c r="FF365" s="72">
        <f t="shared" si="78"/>
        <v>7441</v>
      </c>
      <c r="FG365" t="s">
        <v>3517</v>
      </c>
      <c r="FH365">
        <v>456675556</v>
      </c>
    </row>
    <row r="366" spans="1:164" ht="17.25">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1130</v>
      </c>
      <c r="FD366" s="7" t="s">
        <v>3317</v>
      </c>
      <c r="FE366" s="7">
        <f t="shared" si="77"/>
        <v>3444</v>
      </c>
      <c r="FF366" s="72">
        <f t="shared" si="78"/>
        <v>6917</v>
      </c>
      <c r="FG366" t="s">
        <v>3517</v>
      </c>
      <c r="FH366">
        <v>462178358</v>
      </c>
    </row>
    <row r="367" spans="1:164" ht="17.25">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t="s">
        <v>1130</v>
      </c>
      <c r="FD367" s="7" t="s">
        <v>3318</v>
      </c>
      <c r="FE367" s="7">
        <f t="shared" si="77"/>
        <v>4596</v>
      </c>
      <c r="FF367" s="72">
        <f t="shared" si="78"/>
        <v>9119</v>
      </c>
      <c r="FG367" t="s">
        <v>3517</v>
      </c>
      <c r="FH367">
        <v>464867406</v>
      </c>
    </row>
    <row r="368" spans="1:164" ht="17.25">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t="s">
        <v>1130</v>
      </c>
      <c r="FD368" s="7">
        <v>0</v>
      </c>
      <c r="FE368" s="7">
        <f t="shared" si="77"/>
        <v>2196</v>
      </c>
      <c r="FF368" s="72">
        <f t="shared" si="78"/>
        <v>18389</v>
      </c>
      <c r="FG368" t="s">
        <v>3518</v>
      </c>
      <c r="FH368">
        <v>460568310</v>
      </c>
    </row>
    <row r="369" spans="1:164" ht="17.25">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1130</v>
      </c>
      <c r="FD369" s="7" t="s">
        <v>3319</v>
      </c>
      <c r="FE369" s="7">
        <f t="shared" si="77"/>
        <v>2375</v>
      </c>
      <c r="FF369" s="72">
        <f t="shared" si="78"/>
        <v>7124</v>
      </c>
      <c r="FG369" t="s">
        <v>3517</v>
      </c>
      <c r="FH369">
        <v>467688957</v>
      </c>
    </row>
    <row r="370" spans="1:164" ht="17.25">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t="s">
        <v>1130</v>
      </c>
      <c r="FD370" s="7" t="s">
        <v>3320</v>
      </c>
      <c r="FE370" s="7">
        <f t="shared" si="77"/>
        <v>3632</v>
      </c>
      <c r="FF370" s="72">
        <f t="shared" si="78"/>
        <v>7229</v>
      </c>
      <c r="FG370" t="s">
        <v>3517</v>
      </c>
      <c r="FH370">
        <v>461907039</v>
      </c>
    </row>
    <row r="371" spans="1:164" ht="17.25">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t="s">
        <v>1130</v>
      </c>
      <c r="FD371" s="7" t="s">
        <v>3321</v>
      </c>
      <c r="FE371" s="7">
        <f t="shared" si="77"/>
        <v>3743</v>
      </c>
      <c r="FF371" s="72">
        <f t="shared" si="78"/>
        <v>7505</v>
      </c>
      <c r="FG371" t="s">
        <v>3517</v>
      </c>
      <c r="FH371">
        <v>461892940</v>
      </c>
    </row>
    <row r="372" spans="1:164" ht="17.25">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t="s">
        <v>1130</v>
      </c>
      <c r="FD372" s="7" t="s">
        <v>3322</v>
      </c>
      <c r="FE372" s="7">
        <f t="shared" si="77"/>
        <v>7196</v>
      </c>
      <c r="FF372" s="72">
        <f t="shared" si="78"/>
        <v>28072</v>
      </c>
      <c r="FG372" t="s">
        <v>3517</v>
      </c>
      <c r="FH372">
        <v>465143711</v>
      </c>
    </row>
    <row r="373" spans="1:164" ht="17.25">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t="s">
        <v>1130</v>
      </c>
      <c r="FD373" s="7" t="s">
        <v>3323</v>
      </c>
      <c r="FE373" s="7">
        <f t="shared" si="77"/>
        <v>3541</v>
      </c>
      <c r="FF373" s="72">
        <f t="shared" si="78"/>
        <v>7048</v>
      </c>
      <c r="FG373" t="s">
        <v>3517</v>
      </c>
      <c r="FH373">
        <v>461826957</v>
      </c>
    </row>
    <row r="374" spans="1:164" ht="17.25">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3597</v>
      </c>
      <c r="EY374" s="314">
        <v>46198</v>
      </c>
      <c r="EZ374" s="314"/>
      <c r="FA374" s="183"/>
      <c r="FB374" s="314"/>
      <c r="FC374" s="7" t="s">
        <v>1130</v>
      </c>
      <c r="FD374" s="7" t="s">
        <v>3141</v>
      </c>
      <c r="FE374" s="7">
        <f t="shared" si="77"/>
        <v>4717</v>
      </c>
      <c r="FF374" s="72">
        <f t="shared" si="78"/>
        <v>9646</v>
      </c>
      <c r="FG374" t="s">
        <v>3518</v>
      </c>
      <c r="FH374">
        <v>464446213</v>
      </c>
    </row>
    <row r="375" spans="1:164" ht="17.25">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t="s">
        <v>1130</v>
      </c>
      <c r="FD375" s="7" t="s">
        <v>3323</v>
      </c>
      <c r="FE375" s="7">
        <f t="shared" si="77"/>
        <v>3540</v>
      </c>
      <c r="FF375" s="72">
        <f t="shared" si="78"/>
        <v>7070</v>
      </c>
      <c r="FG375" t="s">
        <v>3517</v>
      </c>
      <c r="FH375">
        <v>461736128</v>
      </c>
    </row>
    <row r="376" spans="1:164" ht="17.25">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t="s">
        <v>1130</v>
      </c>
      <c r="FD376" s="7" t="s">
        <v>3324</v>
      </c>
      <c r="FE376" s="7">
        <f t="shared" si="77"/>
        <v>1289</v>
      </c>
      <c r="FF376" s="72">
        <f t="shared" si="78"/>
        <v>20827</v>
      </c>
      <c r="FG376" t="s">
        <v>3517</v>
      </c>
      <c r="FH376">
        <v>460299045</v>
      </c>
    </row>
    <row r="377" spans="1:164" ht="17.25">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3598</v>
      </c>
      <c r="EY377" s="314">
        <v>46185</v>
      </c>
      <c r="EZ377" s="314"/>
      <c r="FA377" s="183"/>
      <c r="FB377" s="314"/>
      <c r="FC377" s="7" t="s">
        <v>1130</v>
      </c>
      <c r="FD377" s="7" t="s">
        <v>3295</v>
      </c>
      <c r="FE377" s="7">
        <f t="shared" si="77"/>
        <v>3853</v>
      </c>
      <c r="FF377" s="72">
        <f t="shared" si="78"/>
        <v>7750</v>
      </c>
      <c r="FG377" t="s">
        <v>3517</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t="s">
        <v>1130</v>
      </c>
      <c r="FD378" s="7" t="s">
        <v>3325</v>
      </c>
      <c r="FE378" s="7">
        <f t="shared" si="77"/>
        <v>345</v>
      </c>
      <c r="FF378" s="72">
        <f t="shared" si="78"/>
        <v>13076</v>
      </c>
      <c r="FG378" t="s">
        <v>3517</v>
      </c>
      <c r="FH378">
        <v>460472259</v>
      </c>
    </row>
    <row r="379" spans="1:164" ht="17.25">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t="s">
        <v>1130</v>
      </c>
      <c r="FD379" s="7" t="s">
        <v>3249</v>
      </c>
      <c r="FE379" s="7">
        <f t="shared" si="77"/>
        <v>4981</v>
      </c>
      <c r="FF379" s="72">
        <f t="shared" si="78"/>
        <v>10617</v>
      </c>
      <c r="FG379" t="s">
        <v>3517</v>
      </c>
      <c r="FH379">
        <v>134779762</v>
      </c>
    </row>
    <row r="380" spans="1:164" ht="17.25">
      <c r="A380" s="72">
        <v>460406801</v>
      </c>
      <c r="B380" s="304" t="s">
        <v>361</v>
      </c>
      <c r="C380" s="72" t="s">
        <v>1778</v>
      </c>
      <c r="D380" s="72" t="s">
        <v>3625</v>
      </c>
      <c r="E380" s="72">
        <v>4800</v>
      </c>
      <c r="F380" s="72"/>
      <c r="G380" s="307"/>
      <c r="H380" s="307"/>
      <c r="I380" s="72">
        <v>4791</v>
      </c>
      <c r="J380" s="72">
        <v>4350</v>
      </c>
      <c r="K380" s="258">
        <f t="shared" si="82"/>
        <v>4432</v>
      </c>
      <c r="L380" s="258">
        <f t="shared" si="71"/>
        <v>4533</v>
      </c>
      <c r="M380" s="308">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t="s">
        <v>1130</v>
      </c>
      <c r="FD380" s="7" t="s">
        <v>3103</v>
      </c>
      <c r="FE380" s="7">
        <f t="shared" si="77"/>
        <v>4432</v>
      </c>
      <c r="FF380" s="72">
        <f t="shared" si="78"/>
        <v>9333</v>
      </c>
      <c r="FG380" t="s">
        <v>3517</v>
      </c>
      <c r="FH380">
        <v>460406801</v>
      </c>
    </row>
    <row r="381" spans="1:164" ht="17.25">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t="s">
        <v>1130</v>
      </c>
      <c r="FD381" s="7" t="s">
        <v>3221</v>
      </c>
      <c r="FE381" s="7">
        <f t="shared" si="77"/>
        <v>4256</v>
      </c>
      <c r="FF381" s="72">
        <f t="shared" si="78"/>
        <v>8512</v>
      </c>
      <c r="FG381" t="s">
        <v>3517</v>
      </c>
      <c r="FH381">
        <v>464962855</v>
      </c>
    </row>
    <row r="382" spans="1:164" ht="17.25">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t="s">
        <v>1130</v>
      </c>
      <c r="FD382" s="7" t="s">
        <v>3326</v>
      </c>
      <c r="FE382" s="7">
        <f t="shared" si="77"/>
        <v>4383</v>
      </c>
      <c r="FF382" s="72">
        <f t="shared" si="78"/>
        <v>26618</v>
      </c>
      <c r="FG382" t="s">
        <v>3517</v>
      </c>
      <c r="FH382">
        <v>463630491</v>
      </c>
    </row>
    <row r="383" spans="1:164" ht="17.25">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t="s">
        <v>1130</v>
      </c>
      <c r="FD383" s="7" t="s">
        <v>3320</v>
      </c>
      <c r="FE383" s="7">
        <f t="shared" si="77"/>
        <v>2455</v>
      </c>
      <c r="FF383" s="72">
        <f t="shared" si="78"/>
        <v>7518</v>
      </c>
      <c r="FG383" t="s">
        <v>3517</v>
      </c>
      <c r="FH383">
        <v>460389870</v>
      </c>
    </row>
    <row r="384" spans="1:164" ht="17.25">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7"/>
        <v>3212</v>
      </c>
      <c r="FF384" s="72">
        <f t="shared" si="78"/>
        <v>10171</v>
      </c>
      <c r="FG384" t="s">
        <v>3517</v>
      </c>
      <c r="FH384">
        <v>461226479</v>
      </c>
    </row>
    <row r="385" spans="1:164" ht="17.25">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t="s">
        <v>1130</v>
      </c>
      <c r="FD386" s="7" t="s">
        <v>3328</v>
      </c>
      <c r="FE386" s="7">
        <f t="shared" si="89"/>
        <v>4734</v>
      </c>
      <c r="FF386" s="72">
        <f t="shared" si="90"/>
        <v>14188</v>
      </c>
      <c r="FG386" t="s">
        <v>3517</v>
      </c>
      <c r="FH386">
        <v>459838566</v>
      </c>
    </row>
    <row r="387" spans="1:164" ht="17.25">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t="s">
        <v>1130</v>
      </c>
      <c r="FD387" s="7" t="s">
        <v>3205</v>
      </c>
      <c r="FE387" s="7">
        <f t="shared" si="89"/>
        <v>1975.7600000000002</v>
      </c>
      <c r="FF387" s="72">
        <f t="shared" si="90"/>
        <v>8900.76</v>
      </c>
      <c r="FG387" t="s">
        <v>3517</v>
      </c>
      <c r="FH387">
        <v>461510911</v>
      </c>
    </row>
    <row r="388" spans="1:164" ht="17.25">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t="s">
        <v>1130</v>
      </c>
      <c r="FD388" s="7" t="s">
        <v>3329</v>
      </c>
      <c r="FE388" s="7">
        <f t="shared" si="89"/>
        <v>4965</v>
      </c>
      <c r="FF388" s="72">
        <f t="shared" si="90"/>
        <v>24177</v>
      </c>
      <c r="FG388" t="s">
        <v>3517</v>
      </c>
      <c r="FH388">
        <v>463646816</v>
      </c>
    </row>
    <row r="389" spans="1:164" ht="17.25">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t="s">
        <v>1130</v>
      </c>
      <c r="FD389" s="7">
        <v>0</v>
      </c>
      <c r="FE389" s="7">
        <f t="shared" si="89"/>
        <v>1999</v>
      </c>
      <c r="FF389" s="72">
        <f t="shared" si="90"/>
        <v>9474</v>
      </c>
      <c r="FG389" t="s">
        <v>3517</v>
      </c>
      <c r="FH389">
        <v>464911621</v>
      </c>
    </row>
    <row r="390" spans="1:164" ht="17.25">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t="s">
        <v>1130</v>
      </c>
      <c r="FD390" s="7" t="s">
        <v>3328</v>
      </c>
      <c r="FE390" s="7">
        <f t="shared" si="89"/>
        <v>3351</v>
      </c>
      <c r="FF390" s="72">
        <f t="shared" si="90"/>
        <v>7095</v>
      </c>
      <c r="FG390" t="s">
        <v>3517</v>
      </c>
      <c r="FH390">
        <v>461431253</v>
      </c>
    </row>
    <row r="391" spans="1:164" ht="17.25">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3554</v>
      </c>
      <c r="FD391" s="7" t="s">
        <v>3330</v>
      </c>
      <c r="FE391" s="7">
        <f t="shared" si="89"/>
        <v>-5736</v>
      </c>
      <c r="FF391" s="72">
        <f t="shared" si="90"/>
        <v>41916</v>
      </c>
      <c r="FG391" t="s">
        <v>3517</v>
      </c>
      <c r="FH391">
        <v>462495534</v>
      </c>
    </row>
    <row r="392" spans="1:164" ht="17.25">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t="s">
        <v>1130</v>
      </c>
      <c r="FD392" s="7" t="s">
        <v>3179</v>
      </c>
      <c r="FE392" s="7">
        <f t="shared" si="89"/>
        <v>4239.5300000000007</v>
      </c>
      <c r="FF392" s="72">
        <f t="shared" si="90"/>
        <v>16578.53</v>
      </c>
      <c r="FG392" t="s">
        <v>3517</v>
      </c>
      <c r="FH392">
        <v>462485071</v>
      </c>
    </row>
    <row r="393" spans="1:164" ht="17.25">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t="s">
        <v>1130</v>
      </c>
      <c r="FD393" s="7" t="s">
        <v>3331</v>
      </c>
      <c r="FE393" s="7">
        <f t="shared" si="89"/>
        <v>2096</v>
      </c>
      <c r="FF393" s="72">
        <f t="shared" si="90"/>
        <v>19548</v>
      </c>
      <c r="FG393" t="s">
        <v>3517</v>
      </c>
      <c r="FH393">
        <v>460476205</v>
      </c>
    </row>
    <row r="394" spans="1:164" ht="17.25">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3599</v>
      </c>
      <c r="EY394" s="314">
        <v>46194</v>
      </c>
      <c r="EZ394" s="314"/>
      <c r="FA394" s="183"/>
      <c r="FB394" s="314"/>
      <c r="FC394" s="7" t="s">
        <v>1130</v>
      </c>
      <c r="FD394" s="7" t="s">
        <v>3332</v>
      </c>
      <c r="FE394" s="7">
        <f t="shared" si="89"/>
        <v>3064.35</v>
      </c>
      <c r="FF394" s="72">
        <f t="shared" si="90"/>
        <v>6141.35</v>
      </c>
      <c r="FG394" t="s">
        <v>3518</v>
      </c>
      <c r="FH394">
        <v>462115167</v>
      </c>
    </row>
    <row r="395" spans="1:164" ht="17.25">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t="s">
        <v>1130</v>
      </c>
      <c r="FD395" s="7" t="s">
        <v>3333</v>
      </c>
      <c r="FE395" s="7">
        <f t="shared" si="89"/>
        <v>4883</v>
      </c>
      <c r="FF395" s="72">
        <f t="shared" si="90"/>
        <v>18816</v>
      </c>
      <c r="FG395" t="s">
        <v>3517</v>
      </c>
      <c r="FH395">
        <v>464069443</v>
      </c>
    </row>
    <row r="396" spans="1:164" ht="17.25">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t="s">
        <v>1130</v>
      </c>
      <c r="FD396" s="7" t="s">
        <v>3334</v>
      </c>
      <c r="FE396" s="7">
        <f t="shared" si="89"/>
        <v>3308</v>
      </c>
      <c r="FF396" s="72">
        <f t="shared" si="90"/>
        <v>6610</v>
      </c>
      <c r="FG396" t="s">
        <v>3517</v>
      </c>
      <c r="FH396">
        <v>461935037</v>
      </c>
    </row>
    <row r="397" spans="1:164" ht="17.25">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t="s">
        <v>1130</v>
      </c>
      <c r="FD397" s="7" t="s">
        <v>3335</v>
      </c>
      <c r="FE397" s="7">
        <f t="shared" si="89"/>
        <v>3797</v>
      </c>
      <c r="FF397" s="72">
        <f t="shared" si="90"/>
        <v>14655</v>
      </c>
      <c r="FG397" t="s">
        <v>3517</v>
      </c>
      <c r="FH397">
        <v>460644820</v>
      </c>
    </row>
    <row r="398" spans="1:164" ht="17.25">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t="s">
        <v>1130</v>
      </c>
      <c r="FD398" s="7" t="s">
        <v>3085</v>
      </c>
      <c r="FE398" s="7">
        <f t="shared" si="89"/>
        <v>5147</v>
      </c>
      <c r="FF398" s="72">
        <f t="shared" si="90"/>
        <v>10364</v>
      </c>
      <c r="FG398" t="s">
        <v>3517</v>
      </c>
      <c r="FH398">
        <v>462615275</v>
      </c>
    </row>
    <row r="399" spans="1:164" ht="17.25">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3</v>
      </c>
      <c r="ES399" s="72">
        <f t="shared" si="88"/>
        <v>1</v>
      </c>
      <c r="ET399" s="72" t="s">
        <v>1126</v>
      </c>
      <c r="EU399" s="7" t="s">
        <v>2729</v>
      </c>
      <c r="EV399" s="7" t="s">
        <v>1111</v>
      </c>
      <c r="EW399" s="7" t="s">
        <v>1802</v>
      </c>
      <c r="EX399" s="183" t="s">
        <v>1871</v>
      </c>
      <c r="EY399" s="314">
        <v>46188</v>
      </c>
      <c r="EZ399" s="314"/>
      <c r="FA399" s="183"/>
      <c r="FB399" s="314"/>
      <c r="FC399" s="7" t="s">
        <v>1130</v>
      </c>
      <c r="FD399" s="7" t="s">
        <v>3092</v>
      </c>
      <c r="FE399" s="7">
        <f t="shared" si="89"/>
        <v>3441</v>
      </c>
      <c r="FF399" s="72">
        <f t="shared" si="90"/>
        <v>6937</v>
      </c>
      <c r="FG399" t="s">
        <v>3517</v>
      </c>
      <c r="FH399">
        <v>465044729</v>
      </c>
    </row>
    <row r="400" spans="1:164" ht="17.25">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3600</v>
      </c>
      <c r="EY400" s="314">
        <v>46185</v>
      </c>
      <c r="EZ400" s="314"/>
      <c r="FA400" s="183"/>
      <c r="FB400" s="314"/>
      <c r="FC400" s="7" t="s">
        <v>1130</v>
      </c>
      <c r="FD400" s="7" t="s">
        <v>3079</v>
      </c>
      <c r="FE400" s="7">
        <f t="shared" si="89"/>
        <v>3121</v>
      </c>
      <c r="FF400" s="72">
        <f t="shared" si="90"/>
        <v>6253</v>
      </c>
      <c r="FG400" t="s">
        <v>3517</v>
      </c>
      <c r="FH400">
        <v>461750939</v>
      </c>
    </row>
    <row r="401" spans="1:164" ht="17.25">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t="s">
        <v>1130</v>
      </c>
      <c r="FD401" s="7" t="s">
        <v>3103</v>
      </c>
      <c r="FE401" s="7">
        <f t="shared" si="89"/>
        <v>3506</v>
      </c>
      <c r="FF401" s="72">
        <f t="shared" si="90"/>
        <v>10494</v>
      </c>
      <c r="FG401" t="s">
        <v>3517</v>
      </c>
      <c r="FH401">
        <v>461017884</v>
      </c>
    </row>
    <row r="402" spans="1:164" ht="17.25">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t="s">
        <v>1130</v>
      </c>
      <c r="FD402" s="7" t="s">
        <v>3298</v>
      </c>
      <c r="FE402" s="7">
        <f t="shared" si="89"/>
        <v>68</v>
      </c>
      <c r="FF402" s="72">
        <f t="shared" si="90"/>
        <v>5082</v>
      </c>
      <c r="FG402" t="s">
        <v>3517</v>
      </c>
      <c r="FH402">
        <v>460087897</v>
      </c>
    </row>
    <row r="403" spans="1:164" ht="17.25">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t="s">
        <v>1130</v>
      </c>
      <c r="FD403" s="7" t="s">
        <v>3336</v>
      </c>
      <c r="FE403" s="7">
        <f t="shared" si="89"/>
        <v>3354</v>
      </c>
      <c r="FF403" s="72">
        <f t="shared" si="90"/>
        <v>6724</v>
      </c>
      <c r="FG403" t="s">
        <v>3517</v>
      </c>
      <c r="FH403">
        <v>461486702</v>
      </c>
    </row>
    <row r="404" spans="1:164" ht="17.25">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t="s">
        <v>1130</v>
      </c>
      <c r="FD404" s="7" t="s">
        <v>3171</v>
      </c>
      <c r="FE404" s="7">
        <f t="shared" si="89"/>
        <v>2681</v>
      </c>
      <c r="FF404" s="72">
        <f t="shared" si="90"/>
        <v>9042</v>
      </c>
      <c r="FG404" t="s">
        <v>3517</v>
      </c>
      <c r="FH404">
        <v>461264401</v>
      </c>
    </row>
    <row r="405" spans="1:164" ht="17.25">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t="s">
        <v>1130</v>
      </c>
      <c r="FD405" s="7" t="s">
        <v>3197</v>
      </c>
      <c r="FE405" s="7">
        <f t="shared" si="89"/>
        <v>4979</v>
      </c>
      <c r="FF405" s="72">
        <f t="shared" si="90"/>
        <v>9986</v>
      </c>
      <c r="FG405" t="s">
        <v>3517</v>
      </c>
      <c r="FH405">
        <v>464131543</v>
      </c>
    </row>
    <row r="406" spans="1:164" ht="17.25">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3554</v>
      </c>
      <c r="FD406" s="7" t="s">
        <v>3337</v>
      </c>
      <c r="FE406" s="7">
        <f t="shared" si="89"/>
        <v>7180</v>
      </c>
      <c r="FF406" s="72">
        <f t="shared" si="90"/>
        <v>36753</v>
      </c>
      <c r="FG406" t="s">
        <v>3517</v>
      </c>
      <c r="FH406">
        <v>464634347</v>
      </c>
    </row>
    <row r="407" spans="1:164" ht="17.25">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1130</v>
      </c>
      <c r="FD407" s="7" t="s">
        <v>3295</v>
      </c>
      <c r="FE407" s="7">
        <f t="shared" si="89"/>
        <v>1660</v>
      </c>
      <c r="FF407" s="72">
        <f t="shared" si="90"/>
        <v>4981</v>
      </c>
      <c r="FG407" t="s">
        <v>3517</v>
      </c>
      <c r="FH407">
        <v>467306509</v>
      </c>
    </row>
    <row r="408" spans="1:164" ht="17.25">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t="s">
        <v>1130</v>
      </c>
      <c r="FD408" s="7" t="s">
        <v>3338</v>
      </c>
      <c r="FE408" s="7">
        <f t="shared" si="89"/>
        <v>3105</v>
      </c>
      <c r="FF408" s="72">
        <f t="shared" si="90"/>
        <v>9971</v>
      </c>
      <c r="FG408" t="s">
        <v>3517</v>
      </c>
      <c r="FH408">
        <v>461099946</v>
      </c>
    </row>
    <row r="409" spans="1:164" ht="17.25">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1</v>
      </c>
      <c r="ES409" s="72">
        <f t="shared" si="88"/>
        <v>1</v>
      </c>
      <c r="ET409" s="72" t="s">
        <v>1124</v>
      </c>
      <c r="EU409" s="7" t="s">
        <v>2739</v>
      </c>
      <c r="EV409" s="7" t="s">
        <v>1111</v>
      </c>
      <c r="EW409" s="7" t="s">
        <v>1807</v>
      </c>
      <c r="EX409" s="183" t="s">
        <v>1865</v>
      </c>
      <c r="EY409" s="314">
        <v>46188</v>
      </c>
      <c r="EZ409" s="314"/>
      <c r="FA409" s="183"/>
      <c r="FB409" s="314"/>
      <c r="FC409" s="7" t="s">
        <v>1130</v>
      </c>
      <c r="FD409" s="7" t="s">
        <v>3079</v>
      </c>
      <c r="FE409" s="7">
        <f t="shared" si="89"/>
        <v>4207</v>
      </c>
      <c r="FF409" s="72">
        <f t="shared" si="90"/>
        <v>8463</v>
      </c>
      <c r="FG409" t="s">
        <v>3517</v>
      </c>
      <c r="FH409">
        <v>464476115</v>
      </c>
    </row>
    <row r="410" spans="1:164" ht="17.25">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t="s">
        <v>1130</v>
      </c>
      <c r="FD410" s="7" t="s">
        <v>3339</v>
      </c>
      <c r="FE410" s="7">
        <f t="shared" si="89"/>
        <v>4155</v>
      </c>
      <c r="FF410" s="72">
        <f t="shared" si="90"/>
        <v>19158</v>
      </c>
      <c r="FG410" t="s">
        <v>3517</v>
      </c>
      <c r="FH410">
        <v>459479805</v>
      </c>
    </row>
    <row r="411" spans="1:164" ht="17.25">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t="s">
        <v>1130</v>
      </c>
      <c r="FD411" s="7" t="s">
        <v>3340</v>
      </c>
      <c r="FE411" s="7">
        <f t="shared" si="89"/>
        <v>2926.45</v>
      </c>
      <c r="FF411" s="72">
        <f t="shared" si="90"/>
        <v>6255.45</v>
      </c>
      <c r="FG411" t="s">
        <v>3517</v>
      </c>
      <c r="FH411">
        <v>461279153</v>
      </c>
    </row>
    <row r="412" spans="1:164" ht="17.25">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t="s">
        <v>1130</v>
      </c>
      <c r="FD412" s="7">
        <v>0</v>
      </c>
      <c r="FE412" s="7">
        <f t="shared" si="89"/>
        <v>4477</v>
      </c>
      <c r="FF412" s="72">
        <f t="shared" si="90"/>
        <v>9156</v>
      </c>
      <c r="FG412" t="s">
        <v>3517</v>
      </c>
      <c r="FH412">
        <v>464296005</v>
      </c>
    </row>
    <row r="413" spans="1:164" ht="17.25">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t="s">
        <v>1130</v>
      </c>
      <c r="FD413" s="7" t="s">
        <v>3341</v>
      </c>
      <c r="FE413" s="7">
        <f t="shared" si="89"/>
        <v>7687</v>
      </c>
      <c r="FF413" s="72">
        <f t="shared" si="90"/>
        <v>36259</v>
      </c>
      <c r="FG413" t="s">
        <v>3517</v>
      </c>
      <c r="FH413">
        <v>464564316</v>
      </c>
    </row>
    <row r="414" spans="1:164" ht="17.25">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t="s">
        <v>1130</v>
      </c>
      <c r="FD414" s="7" t="s">
        <v>1239</v>
      </c>
      <c r="FE414" s="7">
        <f t="shared" si="89"/>
        <v>1528</v>
      </c>
      <c r="FF414" s="72">
        <f t="shared" si="90"/>
        <v>3089</v>
      </c>
      <c r="FG414" t="s">
        <v>3517</v>
      </c>
      <c r="FH414">
        <v>467623626</v>
      </c>
    </row>
    <row r="415" spans="1:164" ht="17.25">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t="s">
        <v>1130</v>
      </c>
      <c r="FD415" s="7" t="s">
        <v>3142</v>
      </c>
      <c r="FE415" s="7">
        <f t="shared" si="89"/>
        <v>4846</v>
      </c>
      <c r="FF415" s="72">
        <f t="shared" si="90"/>
        <v>14482</v>
      </c>
      <c r="FG415" t="s">
        <v>3517</v>
      </c>
      <c r="FH415">
        <v>463967273</v>
      </c>
    </row>
    <row r="416" spans="1:164" ht="17.25">
      <c r="A416" s="72">
        <v>460587311</v>
      </c>
      <c r="B416" s="304" t="s">
        <v>587</v>
      </c>
      <c r="C416" s="72"/>
      <c r="D416" s="72"/>
      <c r="E416" s="72"/>
      <c r="F416" s="72"/>
      <c r="G416" s="307"/>
      <c r="H416" s="307"/>
      <c r="I416" s="72">
        <v>4031</v>
      </c>
      <c r="J416" s="72">
        <v>4015.5</v>
      </c>
      <c r="K416" s="258">
        <f t="shared" si="94"/>
        <v>4083.5</v>
      </c>
      <c r="L416" s="258">
        <f t="shared" si="83"/>
        <v>8192.5</v>
      </c>
      <c r="M416" s="308">
        <v>1</v>
      </c>
      <c r="N416" s="72" t="s">
        <v>1232</v>
      </c>
      <c r="O416" s="72" t="s">
        <v>1233</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4"/>
      <c r="AC416" s="72">
        <v>20</v>
      </c>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t="s">
        <v>1130</v>
      </c>
      <c r="FD416" s="7" t="s">
        <v>3342</v>
      </c>
      <c r="FE416" s="7">
        <f t="shared" si="89"/>
        <v>4083.5</v>
      </c>
      <c r="FF416" s="72">
        <f t="shared" si="90"/>
        <v>8192.5</v>
      </c>
      <c r="FG416" t="s">
        <v>3517</v>
      </c>
      <c r="FH416">
        <v>460587311</v>
      </c>
    </row>
    <row r="417" spans="1:164" ht="17.25">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3601</v>
      </c>
      <c r="EY417" s="314">
        <v>46189</v>
      </c>
      <c r="EZ417" s="314"/>
      <c r="FA417" s="183"/>
      <c r="FB417" s="314"/>
      <c r="FC417" s="7" t="s">
        <v>1130</v>
      </c>
      <c r="FD417" s="7" t="s">
        <v>3268</v>
      </c>
      <c r="FE417" s="7">
        <f t="shared" si="89"/>
        <v>3279</v>
      </c>
      <c r="FF417" s="72">
        <f t="shared" si="90"/>
        <v>6558</v>
      </c>
      <c r="FG417" t="s">
        <v>3517</v>
      </c>
      <c r="FH417">
        <v>461361352</v>
      </c>
    </row>
    <row r="418" spans="1:164" ht="17.25">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t="s">
        <v>1130</v>
      </c>
      <c r="FD418" s="7" t="s">
        <v>3141</v>
      </c>
      <c r="FE418" s="7">
        <f t="shared" si="89"/>
        <v>3253.24</v>
      </c>
      <c r="FF418" s="72">
        <f t="shared" si="90"/>
        <v>6537.24</v>
      </c>
      <c r="FG418" t="s">
        <v>3517</v>
      </c>
      <c r="FH418">
        <v>461195835</v>
      </c>
    </row>
    <row r="419" spans="1:164" ht="17.25">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1130</v>
      </c>
      <c r="FD419" s="7" t="s">
        <v>3343</v>
      </c>
      <c r="FE419" s="7">
        <f t="shared" si="89"/>
        <v>2100</v>
      </c>
      <c r="FF419" s="72">
        <f t="shared" si="90"/>
        <v>6301</v>
      </c>
      <c r="FG419" t="s">
        <v>3517</v>
      </c>
      <c r="FH419">
        <v>467347524</v>
      </c>
    </row>
    <row r="420" spans="1:164" ht="17.25">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t="s">
        <v>1130</v>
      </c>
      <c r="FD420" s="7" t="s">
        <v>3344</v>
      </c>
      <c r="FE420" s="7">
        <f t="shared" si="89"/>
        <v>3060</v>
      </c>
      <c r="FF420" s="72">
        <f t="shared" si="90"/>
        <v>12745</v>
      </c>
      <c r="FG420" t="s">
        <v>3517</v>
      </c>
      <c r="FH420">
        <v>460384585</v>
      </c>
    </row>
    <row r="421" spans="1:164" ht="17.25">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t="s">
        <v>1130</v>
      </c>
      <c r="FD421" s="7" t="s">
        <v>3345</v>
      </c>
      <c r="FE421" s="7">
        <f t="shared" si="89"/>
        <v>3512</v>
      </c>
      <c r="FF421" s="72">
        <f t="shared" si="90"/>
        <v>19936</v>
      </c>
      <c r="FG421" t="s">
        <v>3517</v>
      </c>
      <c r="FH421">
        <v>465893690</v>
      </c>
    </row>
    <row r="422" spans="1:164" ht="17.25">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t="s">
        <v>1130</v>
      </c>
      <c r="FD422" s="7" t="s">
        <v>3346</v>
      </c>
      <c r="FE422" s="7">
        <f t="shared" si="89"/>
        <v>2396</v>
      </c>
      <c r="FF422" s="72">
        <f t="shared" si="90"/>
        <v>15835</v>
      </c>
      <c r="FG422" t="s">
        <v>3517</v>
      </c>
      <c r="FH422">
        <v>467003063</v>
      </c>
    </row>
    <row r="423" spans="1:164" ht="17.25">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3602</v>
      </c>
      <c r="EY423" s="314">
        <v>46184</v>
      </c>
      <c r="EZ423" s="314"/>
      <c r="FA423" s="183"/>
      <c r="FB423" s="314"/>
      <c r="FC423" s="7" t="s">
        <v>1130</v>
      </c>
      <c r="FD423" s="7" t="s">
        <v>3215</v>
      </c>
      <c r="FE423" s="7">
        <f t="shared" si="89"/>
        <v>3901</v>
      </c>
      <c r="FF423" s="72">
        <f t="shared" si="90"/>
        <v>7957</v>
      </c>
      <c r="FG423" t="s">
        <v>3517</v>
      </c>
      <c r="FH423">
        <v>460384052</v>
      </c>
    </row>
    <row r="424" spans="1:164" ht="17.25">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t="s">
        <v>1130</v>
      </c>
      <c r="FD424" s="7" t="s">
        <v>3245</v>
      </c>
      <c r="FE424" s="7">
        <f t="shared" si="89"/>
        <v>3193</v>
      </c>
      <c r="FF424" s="72">
        <f t="shared" si="90"/>
        <v>6429</v>
      </c>
      <c r="FG424" t="s">
        <v>3517</v>
      </c>
      <c r="FH424">
        <v>461262091</v>
      </c>
    </row>
    <row r="425" spans="1:164" ht="17.25">
      <c r="A425" s="72">
        <v>459335118</v>
      </c>
      <c r="B425" s="304" t="s">
        <v>2132</v>
      </c>
      <c r="C425" s="72" t="s">
        <v>1778</v>
      </c>
      <c r="D425" s="72" t="s">
        <v>3561</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t="s">
        <v>1130</v>
      </c>
      <c r="FD425" s="7" t="s">
        <v>3347</v>
      </c>
      <c r="FE425" s="7">
        <f t="shared" si="89"/>
        <v>6877</v>
      </c>
      <c r="FF425" s="72">
        <f t="shared" si="90"/>
        <v>13732</v>
      </c>
      <c r="FG425" t="s">
        <v>3517</v>
      </c>
      <c r="FH425">
        <v>459335118</v>
      </c>
    </row>
    <row r="426" spans="1:164" ht="17.25">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t="s">
        <v>1130</v>
      </c>
      <c r="FD426" s="7">
        <v>0</v>
      </c>
      <c r="FE426" s="7">
        <f t="shared" si="89"/>
        <v>4894</v>
      </c>
      <c r="FF426" s="72">
        <f t="shared" si="90"/>
        <v>27449</v>
      </c>
      <c r="FG426" t="s">
        <v>3517</v>
      </c>
      <c r="FH426">
        <v>464782908</v>
      </c>
    </row>
    <row r="427" spans="1:164" ht="17.25">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t="s">
        <v>1130</v>
      </c>
      <c r="FD427" s="7" t="s">
        <v>3348</v>
      </c>
      <c r="FE427" s="7">
        <f t="shared" si="89"/>
        <v>3501</v>
      </c>
      <c r="FF427" s="72">
        <f t="shared" si="90"/>
        <v>7092</v>
      </c>
      <c r="FG427" t="s">
        <v>3517</v>
      </c>
      <c r="FH427">
        <v>463200237</v>
      </c>
    </row>
    <row r="428" spans="1:164" ht="17.25">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t="s">
        <v>1130</v>
      </c>
      <c r="FD428" s="7" t="s">
        <v>3197</v>
      </c>
      <c r="FE428" s="7">
        <f t="shared" si="89"/>
        <v>3883</v>
      </c>
      <c r="FF428" s="72">
        <f t="shared" si="90"/>
        <v>7819</v>
      </c>
      <c r="FG428" t="s">
        <v>3517</v>
      </c>
      <c r="FH428">
        <v>460564240</v>
      </c>
    </row>
    <row r="429" spans="1:164" ht="17.25">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3623</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t="s">
        <v>1130</v>
      </c>
      <c r="FD429" s="7" t="s">
        <v>3349</v>
      </c>
      <c r="FE429" s="7">
        <f t="shared" si="89"/>
        <v>8997</v>
      </c>
      <c r="FF429" s="72">
        <f t="shared" si="90"/>
        <v>35582</v>
      </c>
      <c r="FG429" t="s">
        <v>3517</v>
      </c>
      <c r="FH429">
        <v>460579176</v>
      </c>
    </row>
    <row r="430" spans="1:164" ht="17.25">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1</v>
      </c>
      <c r="ES430" s="72">
        <f t="shared" si="88"/>
        <v>1</v>
      </c>
      <c r="ET430" s="72" t="s">
        <v>1115</v>
      </c>
      <c r="EU430" s="7" t="s">
        <v>2757</v>
      </c>
      <c r="EV430" s="7" t="s">
        <v>1111</v>
      </c>
      <c r="EW430" s="7" t="s">
        <v>1802</v>
      </c>
      <c r="EX430" s="183" t="s">
        <v>1980</v>
      </c>
      <c r="EY430" s="314">
        <v>46177</v>
      </c>
      <c r="EZ430" s="314"/>
      <c r="FA430" s="183"/>
      <c r="FB430" s="314"/>
      <c r="FC430" s="7" t="s">
        <v>1130</v>
      </c>
      <c r="FD430" s="7" t="s">
        <v>3079</v>
      </c>
      <c r="FE430" s="7">
        <f t="shared" si="89"/>
        <v>3065</v>
      </c>
      <c r="FF430" s="72">
        <f t="shared" si="90"/>
        <v>6145</v>
      </c>
      <c r="FG430" t="s">
        <v>3517</v>
      </c>
      <c r="FH430">
        <v>456351377</v>
      </c>
    </row>
    <row r="431" spans="1:164" ht="17.25">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t="s">
        <v>1130</v>
      </c>
      <c r="FD431" s="7">
        <v>0</v>
      </c>
      <c r="FE431" s="7">
        <f t="shared" si="89"/>
        <v>3477.3300000000017</v>
      </c>
      <c r="FF431" s="72">
        <f t="shared" si="90"/>
        <v>16524.330000000002</v>
      </c>
      <c r="FG431" t="s">
        <v>3517</v>
      </c>
      <c r="FH431">
        <v>462291870</v>
      </c>
    </row>
    <row r="432" spans="1:164" ht="17.25">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t="s">
        <v>1130</v>
      </c>
      <c r="FD432" s="7" t="s">
        <v>3120</v>
      </c>
      <c r="FE432" s="7">
        <f t="shared" si="89"/>
        <v>2523</v>
      </c>
      <c r="FF432" s="72">
        <f t="shared" si="90"/>
        <v>5944</v>
      </c>
      <c r="FG432" t="s">
        <v>3517</v>
      </c>
      <c r="FH432">
        <v>460917311</v>
      </c>
    </row>
    <row r="433" spans="1:164" ht="17.25">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t="s">
        <v>1130</v>
      </c>
      <c r="FD433" s="7" t="s">
        <v>3350</v>
      </c>
      <c r="FE433" s="7">
        <f t="shared" si="89"/>
        <v>3017</v>
      </c>
      <c r="FF433" s="72">
        <f t="shared" si="90"/>
        <v>10832</v>
      </c>
      <c r="FG433" t="s">
        <v>3517</v>
      </c>
      <c r="FH433">
        <v>461361123</v>
      </c>
    </row>
    <row r="434" spans="1:164" ht="17.25">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t="s">
        <v>1130</v>
      </c>
      <c r="FD434" s="7" t="s">
        <v>3089</v>
      </c>
      <c r="FE434" s="7">
        <f t="shared" si="89"/>
        <v>3602</v>
      </c>
      <c r="FF434" s="72">
        <f t="shared" si="90"/>
        <v>7349</v>
      </c>
      <c r="FG434" t="s">
        <v>3517</v>
      </c>
      <c r="FH434">
        <v>460718470</v>
      </c>
    </row>
    <row r="435" spans="1:164" ht="17.25">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t="s">
        <v>1130</v>
      </c>
      <c r="FD435" s="7" t="s">
        <v>3351</v>
      </c>
      <c r="FE435" s="7">
        <f t="shared" si="89"/>
        <v>3997</v>
      </c>
      <c r="FF435" s="72">
        <f t="shared" si="90"/>
        <v>11689</v>
      </c>
      <c r="FG435" t="s">
        <v>3517</v>
      </c>
      <c r="FH435">
        <v>462338520</v>
      </c>
    </row>
    <row r="436" spans="1:164" ht="17.25">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t="s">
        <v>1130</v>
      </c>
      <c r="FD436" s="7" t="s">
        <v>3352</v>
      </c>
      <c r="FE436" s="7">
        <f t="shared" si="89"/>
        <v>3364</v>
      </c>
      <c r="FF436" s="72">
        <f t="shared" si="90"/>
        <v>18164</v>
      </c>
      <c r="FG436" t="s">
        <v>3517</v>
      </c>
      <c r="FH436">
        <v>459484458</v>
      </c>
    </row>
    <row r="437" spans="1:164" ht="17.25">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1130</v>
      </c>
      <c r="FD437" s="7" t="s">
        <v>3085</v>
      </c>
      <c r="FE437" s="7">
        <f t="shared" si="89"/>
        <v>456</v>
      </c>
      <c r="FF437" s="72">
        <f t="shared" si="90"/>
        <v>12790</v>
      </c>
      <c r="FG437" t="s">
        <v>3517</v>
      </c>
      <c r="FH437">
        <v>132195021</v>
      </c>
    </row>
    <row r="438" spans="1:164" ht="17.25">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t="s">
        <v>1130</v>
      </c>
      <c r="FD438" s="7">
        <v>0</v>
      </c>
      <c r="FE438" s="7">
        <f t="shared" si="89"/>
        <v>1448</v>
      </c>
      <c r="FF438" s="72">
        <f t="shared" si="90"/>
        <v>22124</v>
      </c>
      <c r="FG438" t="s">
        <v>3517</v>
      </c>
      <c r="FH438">
        <v>458787050</v>
      </c>
    </row>
    <row r="439" spans="1:164" ht="17.25">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t="s">
        <v>1130</v>
      </c>
      <c r="FD439" s="7" t="s">
        <v>3162</v>
      </c>
      <c r="FE439" s="7">
        <f t="shared" si="89"/>
        <v>3870</v>
      </c>
      <c r="FF439" s="72">
        <f t="shared" si="90"/>
        <v>15018</v>
      </c>
      <c r="FG439" t="s">
        <v>3518</v>
      </c>
      <c r="FH439">
        <v>459762372</v>
      </c>
    </row>
    <row r="440" spans="1:164" ht="17.25">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t="s">
        <v>1130</v>
      </c>
      <c r="FD440" s="7" t="s">
        <v>3353</v>
      </c>
      <c r="FE440" s="7">
        <f t="shared" si="89"/>
        <v>2679</v>
      </c>
      <c r="FF440" s="72">
        <f t="shared" si="90"/>
        <v>5989</v>
      </c>
      <c r="FG440" t="s">
        <v>3517</v>
      </c>
      <c r="FH440">
        <v>461125158</v>
      </c>
    </row>
    <row r="441" spans="1:164" ht="17.25">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t="s">
        <v>1130</v>
      </c>
      <c r="FD441" s="7" t="s">
        <v>3354</v>
      </c>
      <c r="FE441" s="7">
        <f t="shared" si="89"/>
        <v>-9808.0099999999948</v>
      </c>
      <c r="FF441" s="72">
        <f t="shared" si="90"/>
        <v>36188.990000000005</v>
      </c>
      <c r="FG441" t="s">
        <v>3517</v>
      </c>
      <c r="FH441">
        <v>465574833</v>
      </c>
    </row>
    <row r="442" spans="1:164" ht="17.25">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t="s">
        <v>1130</v>
      </c>
      <c r="FD442" s="7" t="s">
        <v>3310</v>
      </c>
      <c r="FE442" s="7">
        <f t="shared" si="89"/>
        <v>3301</v>
      </c>
      <c r="FF442" s="72">
        <f t="shared" si="90"/>
        <v>17699</v>
      </c>
      <c r="FG442" t="s">
        <v>3517</v>
      </c>
      <c r="FH442">
        <v>454743569</v>
      </c>
    </row>
    <row r="443" spans="1:164" ht="17.25">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t="s">
        <v>1130</v>
      </c>
      <c r="FD443" s="7" t="s">
        <v>3355</v>
      </c>
      <c r="FE443" s="7">
        <f t="shared" si="89"/>
        <v>3612</v>
      </c>
      <c r="FF443" s="72">
        <f t="shared" si="90"/>
        <v>7196</v>
      </c>
      <c r="FG443" t="s">
        <v>3518</v>
      </c>
      <c r="FH443">
        <v>460434530</v>
      </c>
    </row>
    <row r="444" spans="1:164" ht="17.25">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t="s">
        <v>1130</v>
      </c>
      <c r="FD444" s="7" t="s">
        <v>3356</v>
      </c>
      <c r="FE444" s="7">
        <f t="shared" si="89"/>
        <v>3145.78</v>
      </c>
      <c r="FF444" s="72">
        <f t="shared" si="90"/>
        <v>6284.7800000000007</v>
      </c>
      <c r="FG444" t="s">
        <v>3517</v>
      </c>
      <c r="FH444">
        <v>460858883</v>
      </c>
    </row>
    <row r="445" spans="1:164" ht="17.25">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t="s">
        <v>1130</v>
      </c>
      <c r="FD445" s="7">
        <v>0</v>
      </c>
      <c r="FE445" s="7">
        <f t="shared" si="89"/>
        <v>3497</v>
      </c>
      <c r="FF445" s="72">
        <f t="shared" si="90"/>
        <v>6958</v>
      </c>
      <c r="FG445" t="s">
        <v>3518</v>
      </c>
      <c r="FH445">
        <v>460234987</v>
      </c>
    </row>
    <row r="446" spans="1:164" ht="17.25">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t="s">
        <v>1130</v>
      </c>
      <c r="FD446" s="7" t="s">
        <v>3118</v>
      </c>
      <c r="FE446" s="7">
        <f t="shared" si="89"/>
        <v>3544</v>
      </c>
      <c r="FF446" s="72">
        <f t="shared" si="90"/>
        <v>7088</v>
      </c>
      <c r="FG446" t="s">
        <v>3517</v>
      </c>
      <c r="FH446">
        <v>464448758</v>
      </c>
    </row>
    <row r="447" spans="1:164" ht="17.25">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t="s">
        <v>1130</v>
      </c>
      <c r="FD447" s="7" t="s">
        <v>3357</v>
      </c>
      <c r="FE447" s="7">
        <f t="shared" si="89"/>
        <v>11817</v>
      </c>
      <c r="FF447" s="72">
        <f t="shared" si="90"/>
        <v>35372</v>
      </c>
      <c r="FG447" t="s">
        <v>3517</v>
      </c>
      <c r="FH447">
        <v>462841404</v>
      </c>
    </row>
    <row r="448" spans="1:164" ht="17.25">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89"/>
        <v>2865</v>
      </c>
      <c r="FF448" s="72">
        <f t="shared" si="90"/>
        <v>11164</v>
      </c>
      <c r="FG448" t="s">
        <v>3517</v>
      </c>
      <c r="FH448">
        <v>460465980</v>
      </c>
    </row>
    <row r="449" spans="1:164" ht="17.25">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t="s">
        <v>1130</v>
      </c>
      <c r="FD450" s="7" t="s">
        <v>3360</v>
      </c>
      <c r="FE450" s="7">
        <f t="shared" si="101"/>
        <v>3482</v>
      </c>
      <c r="FF450" s="72">
        <f t="shared" si="102"/>
        <v>6976</v>
      </c>
      <c r="FG450" t="s">
        <v>3517</v>
      </c>
      <c r="FH450">
        <v>460718163</v>
      </c>
    </row>
    <row r="451" spans="1:164" ht="17.25">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t="s">
        <v>1130</v>
      </c>
      <c r="FD451" s="7" t="s">
        <v>3361</v>
      </c>
      <c r="FE451" s="7">
        <f t="shared" si="101"/>
        <v>493</v>
      </c>
      <c r="FF451" s="72">
        <f t="shared" si="102"/>
        <v>13084</v>
      </c>
      <c r="FG451" t="s">
        <v>3517</v>
      </c>
      <c r="FH451">
        <v>466120249</v>
      </c>
    </row>
    <row r="452" spans="1:164" ht="17.25">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t="s">
        <v>1130</v>
      </c>
      <c r="FD452" s="7" t="s">
        <v>3362</v>
      </c>
      <c r="FE452" s="7">
        <f t="shared" si="101"/>
        <v>2996</v>
      </c>
      <c r="FF452" s="72">
        <f t="shared" si="102"/>
        <v>6504</v>
      </c>
      <c r="FG452" t="s">
        <v>3517</v>
      </c>
      <c r="FH452">
        <v>460260039</v>
      </c>
    </row>
    <row r="453" spans="1:164" ht="17.25">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t="s">
        <v>1130</v>
      </c>
      <c r="FD453" s="7" t="s">
        <v>3363</v>
      </c>
      <c r="FE453" s="7">
        <f t="shared" si="101"/>
        <v>3135</v>
      </c>
      <c r="FF453" s="72">
        <f t="shared" si="102"/>
        <v>12252</v>
      </c>
      <c r="FG453" t="s">
        <v>3517</v>
      </c>
      <c r="FH453">
        <v>460111082</v>
      </c>
    </row>
    <row r="454" spans="1:164" ht="17.25">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t="s">
        <v>1130</v>
      </c>
      <c r="FD454" s="7" t="s">
        <v>3364</v>
      </c>
      <c r="FE454" s="7">
        <f t="shared" si="101"/>
        <v>5884</v>
      </c>
      <c r="FF454" s="72">
        <f t="shared" si="102"/>
        <v>11912</v>
      </c>
      <c r="FG454" t="s">
        <v>3517</v>
      </c>
      <c r="FH454">
        <v>465334990</v>
      </c>
    </row>
    <row r="455" spans="1:164" ht="17.25">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t="s">
        <v>1130</v>
      </c>
      <c r="FD455" s="7" t="s">
        <v>3365</v>
      </c>
      <c r="FE455" s="7">
        <f t="shared" si="101"/>
        <v>3581</v>
      </c>
      <c r="FF455" s="72">
        <f t="shared" si="102"/>
        <v>10487</v>
      </c>
      <c r="FG455" t="s">
        <v>3517</v>
      </c>
      <c r="FH455">
        <v>460051993</v>
      </c>
    </row>
    <row r="456" spans="1:164" ht="17.25">
      <c r="A456" s="72">
        <v>461546516</v>
      </c>
      <c r="B456" s="304" t="s">
        <v>2107</v>
      </c>
      <c r="C456" s="72" t="s">
        <v>1776</v>
      </c>
      <c r="D456" s="72" t="s">
        <v>3625</v>
      </c>
      <c r="E456" s="72">
        <f>2660+50</f>
        <v>2710</v>
      </c>
      <c r="F456" s="72"/>
      <c r="G456" s="307"/>
      <c r="H456" s="307"/>
      <c r="I456" s="72">
        <v>2660</v>
      </c>
      <c r="J456" s="72">
        <v>2657</v>
      </c>
      <c r="K456" s="258">
        <f t="shared" si="94"/>
        <v>2701</v>
      </c>
      <c r="L456" s="258">
        <f t="shared" si="95"/>
        <v>2696</v>
      </c>
      <c r="M456" s="308">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t="s">
        <v>1130</v>
      </c>
      <c r="FD456" s="7" t="s">
        <v>3366</v>
      </c>
      <c r="FE456" s="7">
        <f t="shared" si="101"/>
        <v>2701</v>
      </c>
      <c r="FF456" s="72">
        <f t="shared" si="102"/>
        <v>5406</v>
      </c>
      <c r="FG456" t="s">
        <v>3517</v>
      </c>
      <c r="FH456">
        <v>461546516</v>
      </c>
    </row>
    <row r="457" spans="1:164" ht="17.25">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t="s">
        <v>1130</v>
      </c>
      <c r="FD457" s="7" t="s">
        <v>3367</v>
      </c>
      <c r="FE457" s="7">
        <f t="shared" si="101"/>
        <v>3012</v>
      </c>
      <c r="FF457" s="72">
        <f t="shared" si="102"/>
        <v>15488</v>
      </c>
      <c r="FG457" t="s">
        <v>3517</v>
      </c>
      <c r="FH457">
        <v>467004899</v>
      </c>
    </row>
    <row r="458" spans="1:164" ht="17.25">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t="s">
        <v>1130</v>
      </c>
      <c r="FD458" s="7" t="s">
        <v>3289</v>
      </c>
      <c r="FE458" s="7">
        <f t="shared" si="101"/>
        <v>52</v>
      </c>
      <c r="FF458" s="72">
        <f t="shared" si="102"/>
        <v>6744</v>
      </c>
      <c r="FG458" t="s">
        <v>3517</v>
      </c>
      <c r="FH458">
        <v>460349990</v>
      </c>
    </row>
    <row r="459" spans="1:164" ht="17.25">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t="s">
        <v>1130</v>
      </c>
      <c r="FD459" s="7" t="s">
        <v>3368</v>
      </c>
      <c r="FE459" s="7">
        <f t="shared" si="101"/>
        <v>4877</v>
      </c>
      <c r="FF459" s="72">
        <f t="shared" si="102"/>
        <v>23196</v>
      </c>
      <c r="FG459" t="s">
        <v>3517</v>
      </c>
      <c r="FH459">
        <v>458427914</v>
      </c>
    </row>
    <row r="460" spans="1:164" ht="17.25">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t="s">
        <v>1130</v>
      </c>
      <c r="FD460" s="7" t="s">
        <v>3342</v>
      </c>
      <c r="FE460" s="7">
        <f t="shared" si="101"/>
        <v>3299</v>
      </c>
      <c r="FF460" s="72">
        <f t="shared" si="102"/>
        <v>6676</v>
      </c>
      <c r="FG460" t="s">
        <v>3517</v>
      </c>
      <c r="FH460">
        <v>460648088</v>
      </c>
    </row>
    <row r="461" spans="1:164" ht="17.25">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t="s">
        <v>1130</v>
      </c>
      <c r="FD461" s="7" t="s">
        <v>3369</v>
      </c>
      <c r="FE461" s="7">
        <f t="shared" si="101"/>
        <v>3305</v>
      </c>
      <c r="FF461" s="72">
        <f t="shared" si="102"/>
        <v>6654</v>
      </c>
      <c r="FG461" t="s">
        <v>3517</v>
      </c>
      <c r="FH461">
        <v>460561110</v>
      </c>
    </row>
    <row r="462" spans="1:164" ht="17.25">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t="s">
        <v>1130</v>
      </c>
      <c r="FD462" s="7" t="s">
        <v>3370</v>
      </c>
      <c r="FE462" s="7">
        <f t="shared" si="101"/>
        <v>44</v>
      </c>
      <c r="FF462" s="72">
        <f t="shared" si="102"/>
        <v>2975</v>
      </c>
      <c r="FG462" t="s">
        <v>3517</v>
      </c>
      <c r="FH462">
        <v>460863978</v>
      </c>
    </row>
    <row r="463" spans="1:164" ht="17.25">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t="s">
        <v>1130</v>
      </c>
      <c r="FD463" s="7" t="s">
        <v>3371</v>
      </c>
      <c r="FE463" s="7">
        <f t="shared" si="101"/>
        <v>3768</v>
      </c>
      <c r="FF463" s="72">
        <f t="shared" si="102"/>
        <v>7644</v>
      </c>
      <c r="FG463" t="s">
        <v>3517</v>
      </c>
      <c r="FH463">
        <v>460005853</v>
      </c>
    </row>
    <row r="464" spans="1:164" ht="17.25">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t="s">
        <v>1130</v>
      </c>
      <c r="FD464" s="7" t="s">
        <v>3372</v>
      </c>
      <c r="FE464" s="7">
        <f t="shared" si="101"/>
        <v>707</v>
      </c>
      <c r="FF464" s="72">
        <f t="shared" si="102"/>
        <v>11749</v>
      </c>
      <c r="FG464" t="s">
        <v>3517</v>
      </c>
      <c r="FH464">
        <v>459782251</v>
      </c>
    </row>
    <row r="465" spans="1:164" ht="17.25">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t="s">
        <v>1130</v>
      </c>
      <c r="FD465" s="7" t="s">
        <v>3064</v>
      </c>
      <c r="FE465" s="7">
        <f t="shared" si="101"/>
        <v>2351</v>
      </c>
      <c r="FF465" s="72">
        <f t="shared" si="102"/>
        <v>5243</v>
      </c>
      <c r="FG465" t="s">
        <v>3517</v>
      </c>
      <c r="FH465">
        <v>136793784</v>
      </c>
    </row>
    <row r="466" spans="1:164" ht="17.25">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t="s">
        <v>1130</v>
      </c>
      <c r="FD466" s="7" t="s">
        <v>3373</v>
      </c>
      <c r="FE466" s="7">
        <f t="shared" si="101"/>
        <v>3038.6800000000003</v>
      </c>
      <c r="FF466" s="72">
        <f t="shared" si="102"/>
        <v>17450.68</v>
      </c>
      <c r="FG466" t="s">
        <v>3517</v>
      </c>
      <c r="FH466">
        <v>454116052</v>
      </c>
    </row>
    <row r="467" spans="1:164" ht="17.25">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t="s">
        <v>1130</v>
      </c>
      <c r="FD467" s="7" t="s">
        <v>3353</v>
      </c>
      <c r="FE467" s="7">
        <f t="shared" si="101"/>
        <v>3758</v>
      </c>
      <c r="FF467" s="72">
        <f t="shared" si="102"/>
        <v>7520</v>
      </c>
      <c r="FG467" t="s">
        <v>3517</v>
      </c>
      <c r="FH467">
        <v>460122210</v>
      </c>
    </row>
    <row r="468" spans="1:164" ht="17.25">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t="s">
        <v>1130</v>
      </c>
      <c r="FD468" s="7" t="s">
        <v>3374</v>
      </c>
      <c r="FE468" s="7">
        <f t="shared" si="101"/>
        <v>2968</v>
      </c>
      <c r="FF468" s="72">
        <f t="shared" si="102"/>
        <v>18866</v>
      </c>
      <c r="FG468" t="s">
        <v>3517</v>
      </c>
      <c r="FH468">
        <v>459059044</v>
      </c>
    </row>
    <row r="469" spans="1:164" ht="17.25">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t="s">
        <v>1130</v>
      </c>
      <c r="FD469" s="7">
        <v>0</v>
      </c>
      <c r="FE469" s="7">
        <f t="shared" si="101"/>
        <v>3975</v>
      </c>
      <c r="FF469" s="72">
        <f t="shared" si="102"/>
        <v>18091</v>
      </c>
      <c r="FG469" t="s">
        <v>3517</v>
      </c>
      <c r="FH469">
        <v>461252668</v>
      </c>
    </row>
    <row r="470" spans="1:164" ht="17.25">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t="s">
        <v>1130</v>
      </c>
      <c r="FD470" s="7" t="s">
        <v>3375</v>
      </c>
      <c r="FE470" s="7">
        <f t="shared" si="101"/>
        <v>5179</v>
      </c>
      <c r="FF470" s="72">
        <f t="shared" si="102"/>
        <v>26951</v>
      </c>
      <c r="FG470" t="s">
        <v>3517</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t="s">
        <v>1130</v>
      </c>
      <c r="FD471" s="7" t="s">
        <v>3376</v>
      </c>
      <c r="FE471" s="7">
        <f t="shared" si="101"/>
        <v>2282</v>
      </c>
      <c r="FF471" s="72">
        <f t="shared" si="102"/>
        <v>10731</v>
      </c>
      <c r="FG471" t="s">
        <v>3517</v>
      </c>
      <c r="FH471">
        <v>454987694</v>
      </c>
    </row>
    <row r="472" spans="1:164" ht="17.25">
      <c r="A472" s="72">
        <v>460696847</v>
      </c>
      <c r="B472" s="304" t="s">
        <v>1571</v>
      </c>
      <c r="C472" s="72" t="s">
        <v>1776</v>
      </c>
      <c r="D472" s="72" t="s">
        <v>3561</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t="s">
        <v>1130</v>
      </c>
      <c r="FD472" s="7" t="s">
        <v>3377</v>
      </c>
      <c r="FE472" s="7">
        <f t="shared" si="101"/>
        <v>3116</v>
      </c>
      <c r="FF472" s="72">
        <f t="shared" si="102"/>
        <v>6239</v>
      </c>
      <c r="FG472" t="s">
        <v>3517</v>
      </c>
      <c r="FH472">
        <v>460696847</v>
      </c>
    </row>
    <row r="473" spans="1:164" ht="17.25">
      <c r="A473" s="72">
        <v>460639769</v>
      </c>
      <c r="B473" s="304" t="s">
        <v>402</v>
      </c>
      <c r="C473" s="72" t="s">
        <v>1778</v>
      </c>
      <c r="D473" s="72" t="s">
        <v>3499</v>
      </c>
      <c r="E473" s="72">
        <f>3050+40</f>
        <v>3090</v>
      </c>
      <c r="F473" s="72"/>
      <c r="G473" s="307"/>
      <c r="H473" s="307"/>
      <c r="I473" s="72">
        <v>3040</v>
      </c>
      <c r="J473" s="72">
        <v>3012</v>
      </c>
      <c r="K473" s="258">
        <f t="shared" si="94"/>
        <v>3075</v>
      </c>
      <c r="L473" s="258">
        <f t="shared" si="95"/>
        <v>3087</v>
      </c>
      <c r="M473" s="308">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t="s">
        <v>1130</v>
      </c>
      <c r="FD473" s="7" t="s">
        <v>3167</v>
      </c>
      <c r="FE473" s="7">
        <f t="shared" si="101"/>
        <v>3075</v>
      </c>
      <c r="FF473" s="72">
        <f t="shared" si="102"/>
        <v>6177</v>
      </c>
      <c r="FG473" t="s">
        <v>3517</v>
      </c>
      <c r="FH473">
        <v>460639769</v>
      </c>
    </row>
    <row r="474" spans="1:164" ht="17.25">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t="s">
        <v>1130</v>
      </c>
      <c r="FD474" s="7" t="s">
        <v>3378</v>
      </c>
      <c r="FE474" s="7">
        <f t="shared" si="101"/>
        <v>4931</v>
      </c>
      <c r="FF474" s="72">
        <f t="shared" si="102"/>
        <v>26401</v>
      </c>
      <c r="FG474" t="s">
        <v>3517</v>
      </c>
      <c r="FH474">
        <v>460742707</v>
      </c>
    </row>
    <row r="475" spans="1:164" ht="17.25">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t="s">
        <v>1130</v>
      </c>
      <c r="FD475" s="7" t="s">
        <v>3348</v>
      </c>
      <c r="FE475" s="7">
        <f t="shared" si="101"/>
        <v>2810</v>
      </c>
      <c r="FF475" s="72">
        <f t="shared" si="102"/>
        <v>5924</v>
      </c>
      <c r="FG475" t="s">
        <v>3517</v>
      </c>
      <c r="FH475">
        <v>460558724</v>
      </c>
    </row>
    <row r="476" spans="1:164" ht="17.25">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t="s">
        <v>1130</v>
      </c>
      <c r="FD476" s="7" t="s">
        <v>3379</v>
      </c>
      <c r="FE476" s="7">
        <f t="shared" si="101"/>
        <v>4336</v>
      </c>
      <c r="FF476" s="72">
        <f t="shared" si="102"/>
        <v>16937</v>
      </c>
      <c r="FG476" t="s">
        <v>3517</v>
      </c>
      <c r="FH476">
        <v>466434465</v>
      </c>
    </row>
    <row r="477" spans="1:164" ht="17.25">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3604</v>
      </c>
      <c r="EY477" s="314">
        <v>46184</v>
      </c>
      <c r="EZ477" s="314"/>
      <c r="FA477" s="183"/>
      <c r="FB477" s="314"/>
      <c r="FC477" s="7" t="s">
        <v>1130</v>
      </c>
      <c r="FD477" s="7" t="s">
        <v>3380</v>
      </c>
      <c r="FE477" s="7">
        <f t="shared" si="101"/>
        <v>3468</v>
      </c>
      <c r="FF477" s="72">
        <f t="shared" si="102"/>
        <v>6982</v>
      </c>
      <c r="FG477" t="s">
        <v>3517</v>
      </c>
      <c r="FH477">
        <v>96668452</v>
      </c>
    </row>
    <row r="478" spans="1:164" ht="17.25">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t="s">
        <v>1130</v>
      </c>
      <c r="FD478" s="7" t="s">
        <v>3381</v>
      </c>
      <c r="FE478" s="7">
        <f t="shared" si="101"/>
        <v>4701</v>
      </c>
      <c r="FF478" s="72">
        <f t="shared" si="102"/>
        <v>26733</v>
      </c>
      <c r="FG478" t="s">
        <v>3517</v>
      </c>
      <c r="FH478">
        <v>462726617</v>
      </c>
    </row>
    <row r="479" spans="1:164" ht="17.25">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t="s">
        <v>1130</v>
      </c>
      <c r="FD479" s="7" t="s">
        <v>3382</v>
      </c>
      <c r="FE479" s="7">
        <f t="shared" si="101"/>
        <v>3606</v>
      </c>
      <c r="FF479" s="72">
        <f t="shared" si="102"/>
        <v>14177</v>
      </c>
      <c r="FG479" t="s">
        <v>3517</v>
      </c>
      <c r="FH479">
        <v>461649431</v>
      </c>
    </row>
    <row r="480" spans="1:164" ht="17.25">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t="s">
        <v>1130</v>
      </c>
      <c r="FD480" s="7" t="s">
        <v>3182</v>
      </c>
      <c r="FE480" s="7">
        <f t="shared" si="101"/>
        <v>873</v>
      </c>
      <c r="FF480" s="72">
        <f t="shared" si="102"/>
        <v>7461</v>
      </c>
      <c r="FG480" t="s">
        <v>3517</v>
      </c>
      <c r="FH480">
        <v>460112492</v>
      </c>
    </row>
    <row r="481" spans="1:164" ht="17.25">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t="s">
        <v>1130</v>
      </c>
      <c r="FD481" s="7" t="s">
        <v>3251</v>
      </c>
      <c r="FE481" s="7">
        <f t="shared" si="101"/>
        <v>3362</v>
      </c>
      <c r="FF481" s="72">
        <f t="shared" si="102"/>
        <v>6767</v>
      </c>
      <c r="FG481" t="s">
        <v>3517</v>
      </c>
      <c r="FH481">
        <v>464230553</v>
      </c>
    </row>
    <row r="482" spans="1:164" ht="17.25">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3605</v>
      </c>
      <c r="EY482" s="314">
        <v>46190</v>
      </c>
      <c r="EZ482" s="314"/>
      <c r="FA482" s="183"/>
      <c r="FB482" s="314"/>
      <c r="FC482" s="7" t="s">
        <v>1130</v>
      </c>
      <c r="FD482" s="7" t="s">
        <v>3383</v>
      </c>
      <c r="FE482" s="7">
        <f t="shared" si="101"/>
        <v>2969</v>
      </c>
      <c r="FF482" s="72">
        <f t="shared" si="102"/>
        <v>6000</v>
      </c>
      <c r="FG482" t="s">
        <v>3518</v>
      </c>
      <c r="FH482">
        <v>460543663</v>
      </c>
    </row>
    <row r="483" spans="1:164" ht="17.25">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t="s">
        <v>1130</v>
      </c>
      <c r="FD483" s="7" t="s">
        <v>3384</v>
      </c>
      <c r="FE483" s="7">
        <f t="shared" si="101"/>
        <v>3624</v>
      </c>
      <c r="FF483" s="72">
        <f t="shared" si="102"/>
        <v>14046</v>
      </c>
      <c r="FG483" t="s">
        <v>3517</v>
      </c>
      <c r="FH483">
        <v>459425260</v>
      </c>
    </row>
    <row r="484" spans="1:164" ht="17.25">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t="s">
        <v>1130</v>
      </c>
      <c r="FD484" s="7" t="s">
        <v>3238</v>
      </c>
      <c r="FE484" s="7">
        <f t="shared" si="101"/>
        <v>2450</v>
      </c>
      <c r="FF484" s="72">
        <f t="shared" si="102"/>
        <v>5424</v>
      </c>
      <c r="FG484" t="s">
        <v>3517</v>
      </c>
      <c r="FH484">
        <v>460591015</v>
      </c>
    </row>
    <row r="485" spans="1:164" ht="17.25">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t="s">
        <v>1130</v>
      </c>
      <c r="FD485" s="7" t="s">
        <v>3295</v>
      </c>
      <c r="FE485" s="7">
        <f t="shared" si="101"/>
        <v>4925</v>
      </c>
      <c r="FF485" s="72">
        <f t="shared" si="102"/>
        <v>9932</v>
      </c>
      <c r="FG485" t="s">
        <v>3517</v>
      </c>
      <c r="FH485">
        <v>463788352</v>
      </c>
    </row>
    <row r="486" spans="1:164" ht="17.25">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t="s">
        <v>1130</v>
      </c>
      <c r="FD486" s="7" t="s">
        <v>3275</v>
      </c>
      <c r="FE486" s="7">
        <f t="shared" si="101"/>
        <v>94</v>
      </c>
      <c r="FF486" s="72">
        <f t="shared" si="102"/>
        <v>27093</v>
      </c>
      <c r="FG486" t="s">
        <v>3517</v>
      </c>
      <c r="FH486">
        <v>460198610</v>
      </c>
    </row>
    <row r="487" spans="1:164" ht="17.25">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t="s">
        <v>1130</v>
      </c>
      <c r="FD487" s="7" t="s">
        <v>3343</v>
      </c>
      <c r="FE487" s="7">
        <f t="shared" si="101"/>
        <v>2843</v>
      </c>
      <c r="FF487" s="72">
        <f t="shared" si="102"/>
        <v>5741</v>
      </c>
      <c r="FG487" t="s">
        <v>3517</v>
      </c>
      <c r="FH487">
        <v>460405924</v>
      </c>
    </row>
    <row r="488" spans="1:164" ht="17.25">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3554</v>
      </c>
      <c r="FD488" s="7" t="s">
        <v>3365</v>
      </c>
      <c r="FE488" s="7">
        <f t="shared" si="101"/>
        <v>9716</v>
      </c>
      <c r="FF488" s="72">
        <f t="shared" si="102"/>
        <v>28904</v>
      </c>
      <c r="FG488" t="s">
        <v>3517</v>
      </c>
      <c r="FH488">
        <v>464721019</v>
      </c>
    </row>
    <row r="489" spans="1:164" ht="17.25">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t="s">
        <v>1130</v>
      </c>
      <c r="FD489" s="7" t="s">
        <v>3371</v>
      </c>
      <c r="FE489" s="7">
        <f t="shared" si="101"/>
        <v>4728</v>
      </c>
      <c r="FF489" s="72">
        <f t="shared" si="102"/>
        <v>9709</v>
      </c>
      <c r="FG489" t="s">
        <v>3517</v>
      </c>
      <c r="FH489">
        <v>461914147</v>
      </c>
    </row>
    <row r="490" spans="1:164" ht="17.25">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t="s">
        <v>1130</v>
      </c>
      <c r="FD490" s="7" t="s">
        <v>3342</v>
      </c>
      <c r="FE490" s="7">
        <f t="shared" si="101"/>
        <v>4899</v>
      </c>
      <c r="FF490" s="72">
        <f t="shared" si="102"/>
        <v>9812</v>
      </c>
      <c r="FG490" t="s">
        <v>3517</v>
      </c>
      <c r="FH490">
        <v>461828293</v>
      </c>
    </row>
    <row r="491" spans="1:164" ht="17.25">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t="s">
        <v>1130</v>
      </c>
      <c r="FD491" s="7">
        <v>0</v>
      </c>
      <c r="FE491" s="7">
        <f t="shared" si="101"/>
        <v>1906</v>
      </c>
      <c r="FF491" s="72">
        <f t="shared" si="102"/>
        <v>4768</v>
      </c>
      <c r="FG491" t="s">
        <v>3517</v>
      </c>
      <c r="FH491">
        <v>460557225</v>
      </c>
    </row>
    <row r="492" spans="1:164" ht="17.25">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t="s">
        <v>1130</v>
      </c>
      <c r="FD492" s="7" t="s">
        <v>3385</v>
      </c>
      <c r="FE492" s="7">
        <f t="shared" si="101"/>
        <v>3499</v>
      </c>
      <c r="FF492" s="72">
        <f t="shared" si="102"/>
        <v>11527</v>
      </c>
      <c r="FG492" t="s">
        <v>3517</v>
      </c>
      <c r="FH492">
        <v>461898596</v>
      </c>
    </row>
    <row r="493" spans="1:164" ht="17.25">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t="s">
        <v>1130</v>
      </c>
      <c r="FD493" s="7" t="s">
        <v>3386</v>
      </c>
      <c r="FE493" s="7">
        <f t="shared" si="101"/>
        <v>608</v>
      </c>
      <c r="FF493" s="72">
        <f t="shared" si="102"/>
        <v>16284</v>
      </c>
      <c r="FG493" t="s">
        <v>3517</v>
      </c>
      <c r="FH493">
        <v>459021769</v>
      </c>
    </row>
    <row r="494" spans="1:164" ht="17.25">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t="s">
        <v>1130</v>
      </c>
      <c r="FD494" s="7" t="s">
        <v>3387</v>
      </c>
      <c r="FE494" s="7">
        <f t="shared" si="101"/>
        <v>3813</v>
      </c>
      <c r="FF494" s="72">
        <f t="shared" si="102"/>
        <v>7679</v>
      </c>
      <c r="FG494" t="s">
        <v>3517</v>
      </c>
      <c r="FH494">
        <v>459691612</v>
      </c>
    </row>
    <row r="495" spans="1:164" ht="17.25">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t="s">
        <v>1130</v>
      </c>
      <c r="FD495" s="7" t="s">
        <v>3328</v>
      </c>
      <c r="FE495" s="7">
        <f t="shared" si="101"/>
        <v>3450</v>
      </c>
      <c r="FF495" s="72">
        <f t="shared" si="102"/>
        <v>7393</v>
      </c>
      <c r="FG495" t="s">
        <v>3517</v>
      </c>
      <c r="FH495">
        <v>463845874</v>
      </c>
    </row>
    <row r="496" spans="1:164" ht="17.25">
      <c r="A496" s="72">
        <v>461099948</v>
      </c>
      <c r="B496" s="304" t="s">
        <v>1573</v>
      </c>
      <c r="C496" s="72"/>
      <c r="D496" s="72"/>
      <c r="E496" s="72"/>
      <c r="F496" s="72"/>
      <c r="G496" s="307"/>
      <c r="H496" s="307"/>
      <c r="I496" s="72">
        <v>2409</v>
      </c>
      <c r="J496" s="72">
        <v>2245</v>
      </c>
      <c r="K496" s="258">
        <f t="shared" si="106"/>
        <v>2296</v>
      </c>
      <c r="L496" s="258">
        <f t="shared" si="95"/>
        <v>4764</v>
      </c>
      <c r="M496" s="308">
        <v>1</v>
      </c>
      <c r="N496" s="72" t="s">
        <v>1232</v>
      </c>
      <c r="O496" s="72" t="s">
        <v>1233</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t="s">
        <v>1130</v>
      </c>
      <c r="FD496" s="7" t="s">
        <v>3118</v>
      </c>
      <c r="FE496" s="7">
        <f t="shared" si="101"/>
        <v>2296</v>
      </c>
      <c r="FF496" s="72">
        <f t="shared" si="102"/>
        <v>4764</v>
      </c>
      <c r="FG496" t="s">
        <v>3517</v>
      </c>
      <c r="FH496">
        <v>461099948</v>
      </c>
    </row>
    <row r="497" spans="1:164" ht="17.25">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t="s">
        <v>1130</v>
      </c>
      <c r="FD497" s="7" t="s">
        <v>3388</v>
      </c>
      <c r="FE497" s="7">
        <f t="shared" si="101"/>
        <v>4726</v>
      </c>
      <c r="FF497" s="72">
        <f t="shared" si="102"/>
        <v>14006</v>
      </c>
      <c r="FG497" t="s">
        <v>3517</v>
      </c>
      <c r="FH497">
        <v>461528342</v>
      </c>
    </row>
    <row r="498" spans="1:164" ht="17.25">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t="s">
        <v>1130</v>
      </c>
      <c r="FD498" s="7" t="s">
        <v>3389</v>
      </c>
      <c r="FE498" s="7">
        <f t="shared" si="101"/>
        <v>2949.99</v>
      </c>
      <c r="FF498" s="72">
        <f t="shared" si="102"/>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t="s">
        <v>1130</v>
      </c>
      <c r="FD499" s="7" t="s">
        <v>3213</v>
      </c>
      <c r="FE499" s="7">
        <f t="shared" si="101"/>
        <v>3406</v>
      </c>
      <c r="FF499" s="72">
        <f t="shared" si="102"/>
        <v>7114</v>
      </c>
      <c r="FG499" t="s">
        <v>3517</v>
      </c>
      <c r="FH499">
        <v>459780483</v>
      </c>
    </row>
    <row r="500" spans="1:164" ht="17.25">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t="s">
        <v>1130</v>
      </c>
      <c r="FD500" s="7" t="s">
        <v>3390</v>
      </c>
      <c r="FE500" s="7">
        <f t="shared" si="101"/>
        <v>509</v>
      </c>
      <c r="FF500" s="72">
        <f t="shared" si="102"/>
        <v>9470</v>
      </c>
      <c r="FG500" t="s">
        <v>3517</v>
      </c>
      <c r="FH500">
        <v>461841840</v>
      </c>
    </row>
    <row r="501" spans="1:164" ht="17.25">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1130</v>
      </c>
      <c r="FD501" s="7" t="s">
        <v>3391</v>
      </c>
      <c r="FE501" s="7">
        <f t="shared" si="101"/>
        <v>866</v>
      </c>
      <c r="FF501" s="72">
        <f t="shared" si="102"/>
        <v>23954</v>
      </c>
      <c r="FG501" t="s">
        <v>3517</v>
      </c>
      <c r="FH501">
        <v>139693319</v>
      </c>
    </row>
    <row r="502" spans="1:164" ht="17.25">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t="s">
        <v>1130</v>
      </c>
      <c r="FD502" s="7" t="s">
        <v>3172</v>
      </c>
      <c r="FE502" s="7">
        <f t="shared" si="101"/>
        <v>3072</v>
      </c>
      <c r="FF502" s="72">
        <f t="shared" si="102"/>
        <v>6183</v>
      </c>
      <c r="FG502" t="s">
        <v>3517</v>
      </c>
      <c r="FH502">
        <v>454823699</v>
      </c>
    </row>
    <row r="503" spans="1:164" ht="17.25">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t="s">
        <v>1130</v>
      </c>
      <c r="FD503" s="7" t="s">
        <v>3092</v>
      </c>
      <c r="FE503" s="7">
        <f t="shared" si="101"/>
        <v>41</v>
      </c>
      <c r="FF503" s="72">
        <f t="shared" si="102"/>
        <v>6160</v>
      </c>
      <c r="FG503" t="s">
        <v>3517</v>
      </c>
      <c r="FH503">
        <v>460097350</v>
      </c>
    </row>
    <row r="504" spans="1:164" ht="17.25">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3606</v>
      </c>
      <c r="EY504" s="314">
        <v>46184</v>
      </c>
      <c r="EZ504" s="314"/>
      <c r="FA504" s="183"/>
      <c r="FB504" s="314"/>
      <c r="FC504" s="7" t="s">
        <v>1130</v>
      </c>
      <c r="FD504" s="7" t="s">
        <v>3285</v>
      </c>
      <c r="FE504" s="7">
        <f t="shared" si="101"/>
        <v>5815</v>
      </c>
      <c r="FF504" s="72">
        <f t="shared" si="102"/>
        <v>11702</v>
      </c>
      <c r="FG504" t="s">
        <v>3517</v>
      </c>
      <c r="FH504">
        <v>458762564</v>
      </c>
    </row>
    <row r="505" spans="1:164" ht="17.25">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t="s">
        <v>1130</v>
      </c>
      <c r="FD505" s="7">
        <v>0</v>
      </c>
      <c r="FE505" s="7">
        <f t="shared" si="101"/>
        <v>805</v>
      </c>
      <c r="FF505" s="72">
        <f t="shared" si="102"/>
        <v>23180</v>
      </c>
      <c r="FG505" t="s">
        <v>3517</v>
      </c>
      <c r="FH505">
        <v>458111295</v>
      </c>
    </row>
    <row r="506" spans="1:164" ht="17.25">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t="s">
        <v>1130</v>
      </c>
      <c r="FD506" s="7">
        <v>0</v>
      </c>
      <c r="FE506" s="7">
        <f t="shared" si="101"/>
        <v>3942</v>
      </c>
      <c r="FF506" s="72">
        <f t="shared" si="102"/>
        <v>12612</v>
      </c>
      <c r="FG506" t="s">
        <v>3517</v>
      </c>
      <c r="FH506">
        <v>458645849</v>
      </c>
    </row>
    <row r="507" spans="1:164" ht="17.25">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t="s">
        <v>1130</v>
      </c>
      <c r="FD507" s="7" t="s">
        <v>3392</v>
      </c>
      <c r="FE507" s="7">
        <f t="shared" si="101"/>
        <v>3361</v>
      </c>
      <c r="FF507" s="72">
        <f t="shared" si="102"/>
        <v>7991</v>
      </c>
      <c r="FG507" t="s">
        <v>3517</v>
      </c>
      <c r="FH507">
        <v>459445373</v>
      </c>
    </row>
    <row r="508" spans="1:164" ht="17.25">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3607</v>
      </c>
      <c r="EY508" s="314">
        <v>46185</v>
      </c>
      <c r="EZ508" s="314"/>
      <c r="FA508" s="183"/>
      <c r="FB508" s="314"/>
      <c r="FC508" s="7" t="s">
        <v>1130</v>
      </c>
      <c r="FD508" s="7" t="s">
        <v>3393</v>
      </c>
      <c r="FE508" s="7">
        <f t="shared" si="101"/>
        <v>3796</v>
      </c>
      <c r="FF508" s="72">
        <f t="shared" si="102"/>
        <v>8248</v>
      </c>
      <c r="FG508" t="s">
        <v>3517</v>
      </c>
      <c r="FH508">
        <v>463650409</v>
      </c>
    </row>
    <row r="509" spans="1:164" ht="17.25">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1130</v>
      </c>
      <c r="FD509" s="7" t="s">
        <v>3394</v>
      </c>
      <c r="FE509" s="7">
        <f t="shared" si="101"/>
        <v>322.64999999999964</v>
      </c>
      <c r="FF509" s="72">
        <f t="shared" si="102"/>
        <v>6063.65</v>
      </c>
      <c r="FG509" t="s">
        <v>3517</v>
      </c>
      <c r="FH509">
        <v>460109573</v>
      </c>
    </row>
    <row r="510" spans="1:164" ht="17.25">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t="s">
        <v>1130</v>
      </c>
      <c r="FD510" s="7" t="s">
        <v>3285</v>
      </c>
      <c r="FE510" s="7">
        <f t="shared" si="101"/>
        <v>2284</v>
      </c>
      <c r="FF510" s="72">
        <f t="shared" si="102"/>
        <v>6808</v>
      </c>
      <c r="FG510" t="s">
        <v>3517</v>
      </c>
      <c r="FH510">
        <v>465971898</v>
      </c>
    </row>
    <row r="511" spans="1:164" ht="17.25">
      <c r="A511" s="72">
        <v>464487568</v>
      </c>
      <c r="B511" s="304" t="s">
        <v>436</v>
      </c>
      <c r="C511" s="72" t="s">
        <v>1776</v>
      </c>
      <c r="D511" s="72" t="s">
        <v>3561</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t="s">
        <v>1130</v>
      </c>
      <c r="FD511" s="7" t="s">
        <v>3395</v>
      </c>
      <c r="FE511" s="7">
        <f t="shared" si="101"/>
        <v>2303</v>
      </c>
      <c r="FF511" s="72">
        <f t="shared" si="102"/>
        <v>4854</v>
      </c>
      <c r="FG511" t="s">
        <v>3517</v>
      </c>
      <c r="FH511">
        <v>464487568</v>
      </c>
    </row>
    <row r="512" spans="1:164" ht="17.25">
      <c r="A512" s="72">
        <v>135586566</v>
      </c>
      <c r="B512" s="304" t="s">
        <v>850</v>
      </c>
      <c r="C512" s="72" t="s">
        <v>1776</v>
      </c>
      <c r="D512" s="72" t="s">
        <v>3561</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1"/>
        <v>2307</v>
      </c>
      <c r="FF512" s="72">
        <f t="shared" si="102"/>
        <v>4823</v>
      </c>
      <c r="FG512" t="s">
        <v>3517</v>
      </c>
      <c r="FH512">
        <v>135586566</v>
      </c>
    </row>
    <row r="513" spans="1:164" ht="17.25">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t="s">
        <v>1130</v>
      </c>
      <c r="FD514" s="7" t="s">
        <v>3380</v>
      </c>
      <c r="FE514" s="7">
        <f t="shared" si="114"/>
        <v>2845</v>
      </c>
      <c r="FF514" s="72">
        <f t="shared" si="115"/>
        <v>5736</v>
      </c>
      <c r="FG514" t="s">
        <v>3517</v>
      </c>
      <c r="FH514">
        <v>460138753</v>
      </c>
    </row>
    <row r="515" spans="1:164" ht="17.25">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t="s">
        <v>1130</v>
      </c>
      <c r="FD515" s="7" t="s">
        <v>3180</v>
      </c>
      <c r="FE515" s="7">
        <f t="shared" si="114"/>
        <v>5561</v>
      </c>
      <c r="FF515" s="72">
        <f t="shared" si="115"/>
        <v>11212</v>
      </c>
      <c r="FG515" t="s">
        <v>3517</v>
      </c>
      <c r="FH515">
        <v>466394730</v>
      </c>
    </row>
    <row r="516" spans="1:164" ht="17.25">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3608</v>
      </c>
      <c r="EY516" s="314">
        <v>46184</v>
      </c>
      <c r="EZ516" s="314"/>
      <c r="FA516" s="183"/>
      <c r="FB516" s="314"/>
      <c r="FC516" s="7" t="s">
        <v>1130</v>
      </c>
      <c r="FD516" s="7" t="s">
        <v>3323</v>
      </c>
      <c r="FE516" s="7">
        <f t="shared" si="114"/>
        <v>3406</v>
      </c>
      <c r="FF516" s="72">
        <f t="shared" si="115"/>
        <v>6772</v>
      </c>
      <c r="FG516" t="s">
        <v>3517</v>
      </c>
      <c r="FH516">
        <v>459750261</v>
      </c>
    </row>
    <row r="517" spans="1:164" ht="17.25">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t="s">
        <v>1130</v>
      </c>
      <c r="FD517" s="7" t="s">
        <v>3162</v>
      </c>
      <c r="FE517" s="7">
        <f t="shared" si="114"/>
        <v>3712</v>
      </c>
      <c r="FF517" s="72">
        <f t="shared" si="115"/>
        <v>21536</v>
      </c>
      <c r="FG517" t="s">
        <v>3517</v>
      </c>
      <c r="FH517">
        <v>462901902</v>
      </c>
    </row>
    <row r="518" spans="1:164" ht="17.25">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t="s">
        <v>1130</v>
      </c>
      <c r="FD518" s="7">
        <v>0</v>
      </c>
      <c r="FE518" s="7">
        <f t="shared" si="114"/>
        <v>621</v>
      </c>
      <c r="FF518" s="72">
        <f t="shared" si="115"/>
        <v>3784</v>
      </c>
      <c r="FG518" t="s">
        <v>3517</v>
      </c>
      <c r="FH518">
        <v>459836925</v>
      </c>
    </row>
    <row r="519" spans="1:164" ht="17.25">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1130</v>
      </c>
      <c r="FD519" s="7" t="s">
        <v>3397</v>
      </c>
      <c r="FE519" s="7">
        <f t="shared" si="114"/>
        <v>-29384.809999999998</v>
      </c>
      <c r="FF519" s="72">
        <f t="shared" si="115"/>
        <v>26317.190000000002</v>
      </c>
      <c r="FG519" t="s">
        <v>3517</v>
      </c>
      <c r="FH519">
        <v>126147108</v>
      </c>
    </row>
    <row r="520" spans="1:164" ht="17.25">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t="s">
        <v>1130</v>
      </c>
      <c r="FD520" s="7" t="s">
        <v>3087</v>
      </c>
      <c r="FE520" s="7">
        <f t="shared" si="114"/>
        <v>152</v>
      </c>
      <c r="FF520" s="72">
        <f t="shared" si="115"/>
        <v>6771</v>
      </c>
      <c r="FG520" t="s">
        <v>3517</v>
      </c>
      <c r="FH520">
        <v>459748188</v>
      </c>
    </row>
    <row r="521" spans="1:164" ht="17.25">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t="s">
        <v>1130</v>
      </c>
      <c r="FD521" s="7" t="s">
        <v>3398</v>
      </c>
      <c r="FE521" s="7">
        <f t="shared" si="114"/>
        <v>4574</v>
      </c>
      <c r="FF521" s="72">
        <f t="shared" si="115"/>
        <v>21110</v>
      </c>
      <c r="FG521" t="s">
        <v>3517</v>
      </c>
      <c r="FH521">
        <v>457900568</v>
      </c>
    </row>
    <row r="522" spans="1:164" ht="17.25">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3609</v>
      </c>
      <c r="EY522" s="314">
        <v>46185</v>
      </c>
      <c r="EZ522" s="314"/>
      <c r="FA522" s="183"/>
      <c r="FB522" s="314"/>
      <c r="FC522" s="7" t="s">
        <v>1130</v>
      </c>
      <c r="FD522" s="7" t="s">
        <v>3399</v>
      </c>
      <c r="FE522" s="7">
        <f t="shared" si="114"/>
        <v>4054</v>
      </c>
      <c r="FF522" s="72">
        <f t="shared" si="115"/>
        <v>8170</v>
      </c>
      <c r="FG522" t="s">
        <v>3517</v>
      </c>
      <c r="FH522">
        <v>461914236</v>
      </c>
    </row>
    <row r="523" spans="1:164" ht="17.25">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t="s">
        <v>1130</v>
      </c>
      <c r="FD523" s="7" t="s">
        <v>1250</v>
      </c>
      <c r="FE523" s="7">
        <f t="shared" si="114"/>
        <v>1000</v>
      </c>
      <c r="FF523" s="72">
        <f t="shared" si="115"/>
        <v>2020</v>
      </c>
      <c r="FG523" t="s">
        <v>3517</v>
      </c>
      <c r="FH523">
        <v>467004508</v>
      </c>
    </row>
    <row r="524" spans="1:164" ht="17.25">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t="s">
        <v>1130</v>
      </c>
      <c r="FD524" s="7" t="s">
        <v>3218</v>
      </c>
      <c r="FE524" s="7">
        <f t="shared" si="114"/>
        <v>3212</v>
      </c>
      <c r="FF524" s="72">
        <f t="shared" si="115"/>
        <v>6421</v>
      </c>
      <c r="FG524" t="s">
        <v>3517</v>
      </c>
      <c r="FH524">
        <v>459565125</v>
      </c>
    </row>
    <row r="525" spans="1:164" ht="17.25">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t="s">
        <v>1130</v>
      </c>
      <c r="FD525" s="7" t="s">
        <v>3400</v>
      </c>
      <c r="FE525" s="7">
        <f t="shared" si="114"/>
        <v>5267</v>
      </c>
      <c r="FF525" s="72">
        <f t="shared" si="115"/>
        <v>10517</v>
      </c>
      <c r="FG525" t="s">
        <v>3517</v>
      </c>
      <c r="FH525">
        <v>463286136</v>
      </c>
    </row>
    <row r="526" spans="1:164" ht="17.25">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t="s">
        <v>1130</v>
      </c>
      <c r="FD526" s="7">
        <v>0</v>
      </c>
      <c r="FE526" s="7">
        <f t="shared" si="114"/>
        <v>3896</v>
      </c>
      <c r="FF526" s="72">
        <f t="shared" si="115"/>
        <v>15094</v>
      </c>
      <c r="FG526" t="s">
        <v>3518</v>
      </c>
      <c r="FH526">
        <v>460859858</v>
      </c>
    </row>
    <row r="527" spans="1:164" ht="17.25">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t="s">
        <v>1130</v>
      </c>
      <c r="FD527" s="7" t="s">
        <v>3222</v>
      </c>
      <c r="FE527" s="7">
        <f t="shared" si="114"/>
        <v>5175</v>
      </c>
      <c r="FF527" s="72">
        <f t="shared" si="115"/>
        <v>15442</v>
      </c>
      <c r="FG527" t="s">
        <v>3517</v>
      </c>
      <c r="FH527">
        <v>94397306</v>
      </c>
    </row>
    <row r="528" spans="1:164" ht="17.25">
      <c r="A528" s="72">
        <v>459188219</v>
      </c>
      <c r="B528" s="304" t="s">
        <v>1396</v>
      </c>
      <c r="C528" s="72" t="s">
        <v>1776</v>
      </c>
      <c r="D528" s="72" t="s">
        <v>3560</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t="s">
        <v>1130</v>
      </c>
      <c r="FD528" s="7">
        <v>0</v>
      </c>
      <c r="FE528" s="7">
        <f t="shared" si="114"/>
        <v>3227</v>
      </c>
      <c r="FF528" s="72">
        <f t="shared" si="115"/>
        <v>9248</v>
      </c>
      <c r="FG528" t="s">
        <v>3518</v>
      </c>
      <c r="FH528">
        <v>459188219</v>
      </c>
    </row>
    <row r="529" spans="1:164" ht="17.25">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t="s">
        <v>1130</v>
      </c>
      <c r="FD529" s="7" t="s">
        <v>3091</v>
      </c>
      <c r="FE529" s="7">
        <f t="shared" si="114"/>
        <v>126</v>
      </c>
      <c r="FF529" s="72">
        <f t="shared" si="115"/>
        <v>7776</v>
      </c>
      <c r="FG529" t="s">
        <v>3517</v>
      </c>
      <c r="FH529">
        <v>459074627</v>
      </c>
    </row>
    <row r="530" spans="1:164" ht="17.25">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t="s">
        <v>1130</v>
      </c>
      <c r="FD530" s="7" t="s">
        <v>3356</v>
      </c>
      <c r="FE530" s="7">
        <f t="shared" si="114"/>
        <v>5087</v>
      </c>
      <c r="FF530" s="72">
        <f t="shared" si="115"/>
        <v>10095</v>
      </c>
      <c r="FG530" t="s">
        <v>3517</v>
      </c>
      <c r="FH530">
        <v>463481628</v>
      </c>
    </row>
    <row r="531" spans="1:164" ht="17.25">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3554</v>
      </c>
      <c r="FD531" s="7" t="s">
        <v>3353</v>
      </c>
      <c r="FE531" s="7">
        <f t="shared" si="114"/>
        <v>1317</v>
      </c>
      <c r="FF531" s="72">
        <f t="shared" si="115"/>
        <v>5334</v>
      </c>
      <c r="FG531" t="s">
        <v>3517</v>
      </c>
      <c r="FH531">
        <v>465402369</v>
      </c>
    </row>
    <row r="532" spans="1:164" ht="17.25">
      <c r="A532" s="72">
        <v>458545884</v>
      </c>
      <c r="B532" s="304" t="s">
        <v>609</v>
      </c>
      <c r="C532" s="72" t="s">
        <v>1776</v>
      </c>
      <c r="D532" s="72" t="s">
        <v>3561</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t="s">
        <v>1130</v>
      </c>
      <c r="FD532" s="7" t="s">
        <v>3401</v>
      </c>
      <c r="FE532" s="7">
        <f t="shared" si="114"/>
        <v>3871</v>
      </c>
      <c r="FF532" s="72">
        <f t="shared" si="115"/>
        <v>15527</v>
      </c>
      <c r="FG532" t="s">
        <v>3517</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t="s">
        <v>1130</v>
      </c>
      <c r="FD533" s="7" t="s">
        <v>3402</v>
      </c>
      <c r="FE533" s="7">
        <f t="shared" si="114"/>
        <v>320</v>
      </c>
      <c r="FF533" s="72">
        <f t="shared" si="115"/>
        <v>22112</v>
      </c>
      <c r="FG533" t="s">
        <v>3517</v>
      </c>
      <c r="FH533">
        <v>457308586</v>
      </c>
    </row>
    <row r="534" spans="1:164" ht="17.25">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t="s">
        <v>1130</v>
      </c>
      <c r="FD534" s="7" t="s">
        <v>3403</v>
      </c>
      <c r="FE534" s="7">
        <f t="shared" si="114"/>
        <v>5165</v>
      </c>
      <c r="FF534" s="72">
        <f t="shared" si="115"/>
        <v>20137</v>
      </c>
      <c r="FG534" t="s">
        <v>3517</v>
      </c>
      <c r="FH534">
        <v>462695298</v>
      </c>
    </row>
    <row r="535" spans="1:164" ht="17.25">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t="s">
        <v>1130</v>
      </c>
      <c r="FD535" s="7" t="s">
        <v>3404</v>
      </c>
      <c r="FE535" s="7">
        <f t="shared" si="114"/>
        <v>2305</v>
      </c>
      <c r="FF535" s="72">
        <f t="shared" si="115"/>
        <v>14973</v>
      </c>
      <c r="FG535" t="s">
        <v>3517</v>
      </c>
      <c r="FH535">
        <v>142456496</v>
      </c>
    </row>
    <row r="536" spans="1:164" ht="17.25">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t="s">
        <v>1130</v>
      </c>
      <c r="FD536" s="7" t="s">
        <v>3405</v>
      </c>
      <c r="FE536" s="7">
        <f t="shared" si="114"/>
        <v>2545</v>
      </c>
      <c r="FF536" s="72">
        <f t="shared" si="115"/>
        <v>20861</v>
      </c>
      <c r="FG536" t="s">
        <v>3517</v>
      </c>
      <c r="FH536">
        <v>458063666</v>
      </c>
    </row>
    <row r="537" spans="1:164" ht="17.25">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t="s">
        <v>1130</v>
      </c>
      <c r="FD537" s="7" t="s">
        <v>3406</v>
      </c>
      <c r="FE537" s="7">
        <f t="shared" si="114"/>
        <v>4459</v>
      </c>
      <c r="FF537" s="72">
        <f t="shared" si="115"/>
        <v>9120</v>
      </c>
      <c r="FG537" t="s">
        <v>3517</v>
      </c>
      <c r="FH537">
        <v>458751236</v>
      </c>
    </row>
    <row r="538" spans="1:164" ht="17.25">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t="s">
        <v>1130</v>
      </c>
      <c r="FD538" s="7" t="s">
        <v>3123</v>
      </c>
      <c r="FE538" s="7">
        <f t="shared" si="114"/>
        <v>-6232</v>
      </c>
      <c r="FF538" s="72">
        <f t="shared" si="115"/>
        <v>19976</v>
      </c>
      <c r="FG538" t="s">
        <v>3517</v>
      </c>
      <c r="FH538">
        <v>457133918</v>
      </c>
    </row>
    <row r="539" spans="1:164" ht="17.25">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t="s">
        <v>1130</v>
      </c>
      <c r="FD539" s="7" t="s">
        <v>3055</v>
      </c>
      <c r="FE539" s="7">
        <f t="shared" si="114"/>
        <v>6664</v>
      </c>
      <c r="FF539" s="72">
        <f t="shared" si="115"/>
        <v>20176</v>
      </c>
      <c r="FG539" t="s">
        <v>3517</v>
      </c>
      <c r="FH539">
        <v>129678051</v>
      </c>
    </row>
    <row r="540" spans="1:164" ht="17.25">
      <c r="A540" s="72">
        <v>140932285</v>
      </c>
      <c r="B540" s="304" t="s">
        <v>1381</v>
      </c>
      <c r="C540" s="72"/>
      <c r="D540" s="72"/>
      <c r="E540" s="72"/>
      <c r="F540" s="72"/>
      <c r="G540" s="307"/>
      <c r="H540" s="307"/>
      <c r="I540" s="72">
        <v>4489</v>
      </c>
      <c r="J540" s="72">
        <v>13376</v>
      </c>
      <c r="K540" s="258">
        <f t="shared" si="119"/>
        <v>4715</v>
      </c>
      <c r="L540" s="258">
        <f t="shared" si="109"/>
        <v>18369</v>
      </c>
      <c r="M540" s="316">
        <v>3</v>
      </c>
      <c r="N540" s="72" t="s">
        <v>1232</v>
      </c>
      <c r="O540" s="72" t="s">
        <v>1233</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t="s">
        <v>1130</v>
      </c>
      <c r="FD540" s="7" t="s">
        <v>3407</v>
      </c>
      <c r="FE540" s="7">
        <f t="shared" si="114"/>
        <v>4715</v>
      </c>
      <c r="FF540" s="72">
        <f t="shared" si="115"/>
        <v>18369</v>
      </c>
      <c r="FG540" t="s">
        <v>3517</v>
      </c>
      <c r="FH540">
        <v>140932285</v>
      </c>
    </row>
    <row r="541" spans="1:164" ht="17.25">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t="s">
        <v>1130</v>
      </c>
      <c r="FD541" s="7" t="s">
        <v>3408</v>
      </c>
      <c r="FE541" s="7">
        <f t="shared" si="114"/>
        <v>4842</v>
      </c>
      <c r="FF541" s="72">
        <f t="shared" si="115"/>
        <v>18528</v>
      </c>
      <c r="FG541" t="s">
        <v>3517</v>
      </c>
      <c r="FH541">
        <v>462898516</v>
      </c>
    </row>
    <row r="542" spans="1:164" ht="17.25">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3610</v>
      </c>
      <c r="EY542" s="314">
        <v>46184</v>
      </c>
      <c r="EZ542" s="314"/>
      <c r="FA542" s="183"/>
      <c r="FB542" s="314"/>
      <c r="FC542" s="7" t="s">
        <v>1130</v>
      </c>
      <c r="FD542" s="7" t="s">
        <v>3409</v>
      </c>
      <c r="FE542" s="7">
        <f t="shared" si="114"/>
        <v>2713</v>
      </c>
      <c r="FF542" s="72">
        <f t="shared" si="115"/>
        <v>5486</v>
      </c>
      <c r="FG542" t="s">
        <v>3517</v>
      </c>
      <c r="FH542">
        <v>463989879</v>
      </c>
    </row>
    <row r="543" spans="1:164" ht="17.25">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t="s">
        <v>1130</v>
      </c>
      <c r="FD543" s="7" t="s">
        <v>3410</v>
      </c>
      <c r="FE543" s="7">
        <f t="shared" si="114"/>
        <v>3540</v>
      </c>
      <c r="FF543" s="72">
        <f t="shared" si="115"/>
        <v>10477</v>
      </c>
      <c r="FG543" t="s">
        <v>3517</v>
      </c>
      <c r="FH543">
        <v>458739499</v>
      </c>
    </row>
    <row r="544" spans="1:164" ht="17.25">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t="s">
        <v>1130</v>
      </c>
      <c r="FD544" s="7" t="s">
        <v>3411</v>
      </c>
      <c r="FE544" s="7">
        <f t="shared" si="114"/>
        <v>2058</v>
      </c>
      <c r="FF544" s="72">
        <f t="shared" si="115"/>
        <v>4978</v>
      </c>
      <c r="FG544" t="s">
        <v>3517</v>
      </c>
      <c r="FH544">
        <v>459755661</v>
      </c>
    </row>
    <row r="545" spans="1:164" ht="17.25">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t="s">
        <v>1130</v>
      </c>
      <c r="FD545" s="7" t="s">
        <v>3412</v>
      </c>
      <c r="FE545" s="7">
        <f t="shared" si="114"/>
        <v>4573</v>
      </c>
      <c r="FF545" s="72">
        <f t="shared" si="115"/>
        <v>9150</v>
      </c>
      <c r="FG545" t="s">
        <v>3517</v>
      </c>
      <c r="FH545">
        <v>465002328</v>
      </c>
    </row>
    <row r="546" spans="1:164" ht="17.25">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t="s">
        <v>1130</v>
      </c>
      <c r="FD546" s="7" t="s">
        <v>3413</v>
      </c>
      <c r="FE546" s="7">
        <f t="shared" si="114"/>
        <v>2222</v>
      </c>
      <c r="FF546" s="72">
        <f t="shared" si="115"/>
        <v>13425</v>
      </c>
      <c r="FG546" t="s">
        <v>3517</v>
      </c>
      <c r="FH546">
        <v>460840197</v>
      </c>
    </row>
    <row r="547" spans="1:164" ht="17.25">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t="s">
        <v>1130</v>
      </c>
      <c r="FD547" s="7" t="s">
        <v>3099</v>
      </c>
      <c r="FE547" s="7">
        <f t="shared" si="114"/>
        <v>163</v>
      </c>
      <c r="FF547" s="72">
        <f t="shared" si="115"/>
        <v>6741</v>
      </c>
      <c r="FG547" t="s">
        <v>3517</v>
      </c>
      <c r="FH547">
        <v>459133250</v>
      </c>
    </row>
    <row r="548" spans="1:164" ht="17.25">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t="s">
        <v>1130</v>
      </c>
      <c r="FD548" s="7" t="s">
        <v>3414</v>
      </c>
      <c r="FE548" s="7">
        <f t="shared" si="114"/>
        <v>3734</v>
      </c>
      <c r="FF548" s="72">
        <f t="shared" si="115"/>
        <v>17183</v>
      </c>
      <c r="FG548" t="s">
        <v>3517</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t="s">
        <v>1130</v>
      </c>
      <c r="FD549" s="7" t="s">
        <v>3415</v>
      </c>
      <c r="FE549" s="7">
        <f t="shared" si="114"/>
        <v>3475</v>
      </c>
      <c r="FF549" s="72">
        <f t="shared" si="115"/>
        <v>12591</v>
      </c>
      <c r="FG549" t="s">
        <v>3517</v>
      </c>
      <c r="FH549">
        <v>458430421</v>
      </c>
    </row>
    <row r="550" spans="1:164" ht="17.25">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1130</v>
      </c>
      <c r="FD550" s="7" t="s">
        <v>3416</v>
      </c>
      <c r="FE550" s="7">
        <f t="shared" si="114"/>
        <v>447</v>
      </c>
      <c r="FF550" s="72">
        <f t="shared" si="115"/>
        <v>15467</v>
      </c>
      <c r="FG550" t="s">
        <v>3517</v>
      </c>
      <c r="FH550">
        <v>140151869</v>
      </c>
    </row>
    <row r="551" spans="1:164" ht="17.25">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t="s">
        <v>1130</v>
      </c>
      <c r="FD551" s="7" t="s">
        <v>3295</v>
      </c>
      <c r="FE551" s="7">
        <f t="shared" si="114"/>
        <v>2422</v>
      </c>
      <c r="FF551" s="72">
        <f t="shared" si="115"/>
        <v>4860</v>
      </c>
      <c r="FG551" t="s">
        <v>3517</v>
      </c>
      <c r="FH551">
        <v>465718124</v>
      </c>
    </row>
    <row r="552" spans="1:164" ht="17.25">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t="s">
        <v>1130</v>
      </c>
      <c r="FD552" s="7" t="s">
        <v>3417</v>
      </c>
      <c r="FE552" s="7">
        <f t="shared" si="114"/>
        <v>2740</v>
      </c>
      <c r="FF552" s="72">
        <f t="shared" si="115"/>
        <v>15515</v>
      </c>
      <c r="FG552" t="s">
        <v>3517</v>
      </c>
      <c r="FH552">
        <v>140926524</v>
      </c>
    </row>
    <row r="553" spans="1:164" ht="17.25">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t="s">
        <v>1130</v>
      </c>
      <c r="FD553" s="7" t="s">
        <v>3269</v>
      </c>
      <c r="FE553" s="7">
        <f t="shared" si="114"/>
        <v>5641</v>
      </c>
      <c r="FF553" s="72">
        <f t="shared" si="115"/>
        <v>11311</v>
      </c>
      <c r="FG553" t="s">
        <v>3517</v>
      </c>
      <c r="FH553">
        <v>118808490</v>
      </c>
    </row>
    <row r="554" spans="1:164" ht="17.25">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t="s">
        <v>1130</v>
      </c>
      <c r="FD554" s="7">
        <v>0</v>
      </c>
      <c r="FE554" s="7">
        <f t="shared" si="114"/>
        <v>3713</v>
      </c>
      <c r="FF554" s="72">
        <f t="shared" si="115"/>
        <v>7515</v>
      </c>
      <c r="FG554" t="s">
        <v>3518</v>
      </c>
      <c r="FH554">
        <v>463281065</v>
      </c>
    </row>
    <row r="555" spans="1:164" ht="17.25">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3554</v>
      </c>
      <c r="FD555" s="7" t="s">
        <v>3418</v>
      </c>
      <c r="FE555" s="7">
        <f t="shared" si="114"/>
        <v>2541</v>
      </c>
      <c r="FF555" s="72">
        <f t="shared" si="115"/>
        <v>11449</v>
      </c>
      <c r="FG555" t="s">
        <v>3517</v>
      </c>
      <c r="FH555">
        <v>463254087</v>
      </c>
    </row>
    <row r="556" spans="1:164" ht="17.25">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3610</v>
      </c>
      <c r="EY556" s="314">
        <v>46184</v>
      </c>
      <c r="EZ556" s="314"/>
      <c r="FA556" s="183"/>
      <c r="FB556" s="314"/>
      <c r="FC556" s="7" t="s">
        <v>1130</v>
      </c>
      <c r="FD556" s="7" t="s">
        <v>3419</v>
      </c>
      <c r="FE556" s="7">
        <f t="shared" si="114"/>
        <v>2438</v>
      </c>
      <c r="FF556" s="72">
        <f t="shared" si="115"/>
        <v>5418</v>
      </c>
      <c r="FG556" t="s">
        <v>3517</v>
      </c>
      <c r="FH556">
        <v>459315274</v>
      </c>
    </row>
    <row r="557" spans="1:164" ht="17.25">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t="s">
        <v>1130</v>
      </c>
      <c r="FD557" s="7" t="s">
        <v>3318</v>
      </c>
      <c r="FE557" s="7">
        <f t="shared" si="114"/>
        <v>5558</v>
      </c>
      <c r="FF557" s="72">
        <f t="shared" si="115"/>
        <v>11039</v>
      </c>
      <c r="FG557" t="s">
        <v>3517</v>
      </c>
      <c r="FH557">
        <v>458368125</v>
      </c>
    </row>
    <row r="558" spans="1:164" ht="17.25">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t="s">
        <v>1130</v>
      </c>
      <c r="FD558" s="7" t="s">
        <v>3394</v>
      </c>
      <c r="FE558" s="7">
        <f t="shared" si="114"/>
        <v>1371.19</v>
      </c>
      <c r="FF558" s="72">
        <f t="shared" si="115"/>
        <v>4521.1900000000005</v>
      </c>
      <c r="FG558" t="s">
        <v>3518</v>
      </c>
      <c r="FH558">
        <v>454220390</v>
      </c>
    </row>
    <row r="559" spans="1:164" ht="17.25">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t="s">
        <v>1130</v>
      </c>
      <c r="FD559" s="7">
        <v>0</v>
      </c>
      <c r="FE559" s="7">
        <f t="shared" si="114"/>
        <v>1499</v>
      </c>
      <c r="FF559" s="72">
        <f t="shared" si="115"/>
        <v>4245</v>
      </c>
      <c r="FG559" t="s">
        <v>3517</v>
      </c>
      <c r="FH559">
        <v>467233620</v>
      </c>
    </row>
    <row r="560" spans="1:164" ht="17.25">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t="s">
        <v>1130</v>
      </c>
      <c r="FD560" s="7" t="s">
        <v>3343</v>
      </c>
      <c r="FE560" s="7">
        <f t="shared" si="114"/>
        <v>3508</v>
      </c>
      <c r="FF560" s="72">
        <f t="shared" si="115"/>
        <v>7040</v>
      </c>
      <c r="FG560" t="s">
        <v>3517</v>
      </c>
      <c r="FH560">
        <v>461449931</v>
      </c>
    </row>
    <row r="561" spans="1:164" ht="17.25">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t="s">
        <v>1130</v>
      </c>
      <c r="FD561" s="7" t="s">
        <v>3044</v>
      </c>
      <c r="FE561" s="7">
        <f t="shared" si="114"/>
        <v>2727</v>
      </c>
      <c r="FF561" s="72">
        <f t="shared" si="115"/>
        <v>8051</v>
      </c>
      <c r="FG561" t="s">
        <v>3517</v>
      </c>
      <c r="FH561">
        <v>454109710</v>
      </c>
    </row>
    <row r="562" spans="1:164" ht="17.25">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t="s">
        <v>1130</v>
      </c>
      <c r="FD562" s="7" t="s">
        <v>3201</v>
      </c>
      <c r="FE562" s="7">
        <f t="shared" si="114"/>
        <v>142</v>
      </c>
      <c r="FF562" s="72">
        <f t="shared" si="115"/>
        <v>7075</v>
      </c>
      <c r="FG562" t="s">
        <v>3518</v>
      </c>
      <c r="FH562">
        <v>458642653</v>
      </c>
    </row>
    <row r="563" spans="1:164" ht="17.25">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3555</v>
      </c>
      <c r="FD563" s="7" t="s">
        <v>3420</v>
      </c>
      <c r="FE563" s="7">
        <f t="shared" si="114"/>
        <v>3564</v>
      </c>
      <c r="FF563" s="72">
        <f t="shared" si="115"/>
        <v>10579</v>
      </c>
      <c r="FG563" t="s">
        <v>3517</v>
      </c>
      <c r="FH563">
        <v>458483656</v>
      </c>
    </row>
    <row r="564" spans="1:164" ht="17.25">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t="s">
        <v>1130</v>
      </c>
      <c r="FD564" s="7" t="s">
        <v>3421</v>
      </c>
      <c r="FE564" s="7">
        <f t="shared" si="114"/>
        <v>3505</v>
      </c>
      <c r="FF564" s="72">
        <f t="shared" si="115"/>
        <v>10425</v>
      </c>
      <c r="FG564" t="s">
        <v>3517</v>
      </c>
      <c r="FH564">
        <v>458618433</v>
      </c>
    </row>
    <row r="565" spans="1:164" ht="17.25">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t="s">
        <v>1130</v>
      </c>
      <c r="FD565" s="7" t="s">
        <v>3422</v>
      </c>
      <c r="FE565" s="7">
        <f t="shared" si="114"/>
        <v>3292</v>
      </c>
      <c r="FF565" s="72">
        <f t="shared" si="115"/>
        <v>9802</v>
      </c>
      <c r="FG565" t="s">
        <v>3517</v>
      </c>
      <c r="FH565">
        <v>458385778</v>
      </c>
    </row>
    <row r="566" spans="1:164" ht="17.25">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t="s">
        <v>1130</v>
      </c>
      <c r="FD566" s="7" t="s">
        <v>3327</v>
      </c>
      <c r="FE566" s="7">
        <f t="shared" si="114"/>
        <v>3200</v>
      </c>
      <c r="FF566" s="72">
        <f t="shared" si="115"/>
        <v>9783</v>
      </c>
      <c r="FG566" t="s">
        <v>3517</v>
      </c>
      <c r="FH566">
        <v>458211193</v>
      </c>
    </row>
    <row r="567" spans="1:164" ht="17.25">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3554</v>
      </c>
      <c r="FD567" s="7" t="s">
        <v>3423</v>
      </c>
      <c r="FE567" s="7">
        <f t="shared" si="114"/>
        <v>1703</v>
      </c>
      <c r="FF567" s="72">
        <f t="shared" si="115"/>
        <v>13856</v>
      </c>
      <c r="FG567" t="s">
        <v>3517</v>
      </c>
      <c r="FH567">
        <v>462843811</v>
      </c>
    </row>
    <row r="568" spans="1:164" ht="17.25">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3611</v>
      </c>
      <c r="EY568" s="314">
        <v>46185</v>
      </c>
      <c r="EZ568" s="314"/>
      <c r="FA568" s="183"/>
      <c r="FB568" s="314"/>
      <c r="FC568" s="7" t="s">
        <v>1130</v>
      </c>
      <c r="FD568" s="7" t="s">
        <v>3318</v>
      </c>
      <c r="FE568" s="7">
        <f t="shared" si="114"/>
        <v>2666</v>
      </c>
      <c r="FF568" s="72">
        <f t="shared" si="115"/>
        <v>5956</v>
      </c>
      <c r="FG568" t="s">
        <v>3517</v>
      </c>
      <c r="FH568">
        <v>458849195</v>
      </c>
    </row>
    <row r="569" spans="1:164" ht="17.25">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t="s">
        <v>1130</v>
      </c>
      <c r="FD569" s="7" t="s">
        <v>3424</v>
      </c>
      <c r="FE569" s="7">
        <f t="shared" si="114"/>
        <v>-4064</v>
      </c>
      <c r="FF569" s="72">
        <f t="shared" si="115"/>
        <v>14286</v>
      </c>
      <c r="FG569" t="s">
        <v>3517</v>
      </c>
      <c r="FH569">
        <v>462126435</v>
      </c>
    </row>
    <row r="570" spans="1:164" ht="17.25">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1130</v>
      </c>
      <c r="FD570" s="7" t="s">
        <v>3425</v>
      </c>
      <c r="FE570" s="7">
        <f t="shared" si="114"/>
        <v>3093</v>
      </c>
      <c r="FF570" s="72">
        <f t="shared" si="115"/>
        <v>9278</v>
      </c>
      <c r="FG570" t="s">
        <v>3517</v>
      </c>
      <c r="FH570">
        <v>458203657</v>
      </c>
    </row>
    <row r="571" spans="1:164" ht="17.25">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t="s">
        <v>1130</v>
      </c>
      <c r="FD571" s="7" t="s">
        <v>3426</v>
      </c>
      <c r="FE571" s="7">
        <f t="shared" si="114"/>
        <v>4223</v>
      </c>
      <c r="FF571" s="72">
        <f t="shared" si="115"/>
        <v>8837</v>
      </c>
      <c r="FG571" t="s">
        <v>3517</v>
      </c>
      <c r="FH571">
        <v>129682413</v>
      </c>
    </row>
    <row r="572" spans="1:164" ht="17.25">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t="s">
        <v>1130</v>
      </c>
      <c r="FD572" s="7" t="s">
        <v>3427</v>
      </c>
      <c r="FE572" s="7">
        <f t="shared" si="114"/>
        <v>-4591</v>
      </c>
      <c r="FF572" s="72">
        <f t="shared" si="115"/>
        <v>13104</v>
      </c>
      <c r="FG572" t="s">
        <v>3517</v>
      </c>
      <c r="FH572">
        <v>463865582</v>
      </c>
    </row>
    <row r="573" spans="1:164" ht="17.25">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t="s">
        <v>1130</v>
      </c>
      <c r="FD573" s="7" t="s">
        <v>3308</v>
      </c>
      <c r="FE573" s="7">
        <f t="shared" si="114"/>
        <v>8521</v>
      </c>
      <c r="FF573" s="72">
        <f t="shared" si="115"/>
        <v>17143</v>
      </c>
      <c r="FG573" t="s">
        <v>3517</v>
      </c>
      <c r="FH573">
        <v>464666998</v>
      </c>
    </row>
    <row r="574" spans="1:164" ht="17.25">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t="s">
        <v>1130</v>
      </c>
      <c r="FD574" s="7" t="s">
        <v>3428</v>
      </c>
      <c r="FE574" s="7">
        <f t="shared" si="114"/>
        <v>-13706</v>
      </c>
      <c r="FF574" s="72">
        <f t="shared" si="115"/>
        <v>14084</v>
      </c>
      <c r="FG574" t="s">
        <v>3517</v>
      </c>
      <c r="FH574">
        <v>461320967</v>
      </c>
    </row>
    <row r="575" spans="1:164" ht="17.25">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3612</v>
      </c>
      <c r="EY575" s="314">
        <v>46189</v>
      </c>
      <c r="EZ575" s="314"/>
      <c r="FA575" s="183"/>
      <c r="FB575" s="314"/>
      <c r="FC575" s="7" t="s">
        <v>1130</v>
      </c>
      <c r="FD575" s="7" t="s">
        <v>3058</v>
      </c>
      <c r="FE575" s="7">
        <f t="shared" si="114"/>
        <v>8445</v>
      </c>
      <c r="FF575" s="72">
        <f t="shared" si="115"/>
        <v>16926</v>
      </c>
      <c r="FG575" t="s">
        <v>3518</v>
      </c>
      <c r="FH575">
        <v>457824962</v>
      </c>
    </row>
    <row r="576" spans="1:164" ht="17.25">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14"/>
        <v>2842</v>
      </c>
      <c r="FF576" s="72">
        <f t="shared" si="115"/>
        <v>5691</v>
      </c>
      <c r="FG576" t="s">
        <v>3517</v>
      </c>
      <c r="FH576">
        <v>453843150</v>
      </c>
    </row>
    <row r="577" spans="1:164" ht="17.25">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t="s">
        <v>1130</v>
      </c>
      <c r="FD578" s="7" t="s">
        <v>3430</v>
      </c>
      <c r="FE578" s="7">
        <f t="shared" si="127"/>
        <v>-3372</v>
      </c>
      <c r="FF578" s="72">
        <f t="shared" si="128"/>
        <v>12264</v>
      </c>
      <c r="FG578" t="s">
        <v>3518</v>
      </c>
      <c r="FH578">
        <v>140085711</v>
      </c>
    </row>
    <row r="579" spans="1:164" ht="17.25">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t="s">
        <v>1130</v>
      </c>
      <c r="FD579" s="7" t="s">
        <v>3431</v>
      </c>
      <c r="FE579" s="7">
        <f t="shared" si="127"/>
        <v>-11000</v>
      </c>
      <c r="FF579" s="72">
        <f t="shared" si="128"/>
        <v>12275</v>
      </c>
      <c r="FG579" t="s">
        <v>3517</v>
      </c>
      <c r="FH579">
        <v>458769121</v>
      </c>
    </row>
    <row r="580" spans="1:164" ht="17.25">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3596</v>
      </c>
      <c r="EY580" s="314">
        <v>46188</v>
      </c>
      <c r="EZ580" s="314"/>
      <c r="FA580" s="183"/>
      <c r="FB580" s="314"/>
      <c r="FC580" s="7" t="s">
        <v>3555</v>
      </c>
      <c r="FD580" s="7" t="s">
        <v>1251</v>
      </c>
      <c r="FE580" s="7">
        <f t="shared" si="127"/>
        <v>915</v>
      </c>
      <c r="FF580" s="72">
        <f t="shared" si="128"/>
        <v>1847</v>
      </c>
      <c r="FG580" t="s">
        <v>3517</v>
      </c>
      <c r="FH580">
        <v>465073670</v>
      </c>
    </row>
    <row r="581" spans="1:164" ht="17.25">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t="s">
        <v>1130</v>
      </c>
      <c r="FD581" s="7" t="s">
        <v>3150</v>
      </c>
      <c r="FE581" s="7">
        <f t="shared" si="127"/>
        <v>3986</v>
      </c>
      <c r="FF581" s="72">
        <f t="shared" si="128"/>
        <v>11715</v>
      </c>
      <c r="FG581" t="s">
        <v>3517</v>
      </c>
      <c r="FH581">
        <v>460407116</v>
      </c>
    </row>
    <row r="582" spans="1:164" ht="17.25">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t="s">
        <v>1130</v>
      </c>
      <c r="FD582" s="7" t="s">
        <v>3052</v>
      </c>
      <c r="FE582" s="7">
        <f t="shared" si="127"/>
        <v>3763</v>
      </c>
      <c r="FF582" s="72">
        <f t="shared" si="128"/>
        <v>7686</v>
      </c>
      <c r="FG582" t="s">
        <v>3518</v>
      </c>
      <c r="FH582">
        <v>141806383</v>
      </c>
    </row>
    <row r="583" spans="1:164" ht="17.25">
      <c r="A583" s="72">
        <v>463209020</v>
      </c>
      <c r="B583" s="304" t="s">
        <v>2165</v>
      </c>
      <c r="C583" s="72" t="s">
        <v>1776</v>
      </c>
      <c r="D583" s="72" t="s">
        <v>3561</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3613</v>
      </c>
      <c r="EY583" s="314">
        <v>46184</v>
      </c>
      <c r="EZ583" s="314"/>
      <c r="FA583" s="183"/>
      <c r="FB583" s="314"/>
      <c r="FC583" s="7" t="s">
        <v>1130</v>
      </c>
      <c r="FD583" s="7" t="s">
        <v>3369</v>
      </c>
      <c r="FE583" s="7">
        <f t="shared" si="127"/>
        <v>3877</v>
      </c>
      <c r="FF583" s="72">
        <f t="shared" si="128"/>
        <v>7754</v>
      </c>
      <c r="FG583" t="s">
        <v>3517</v>
      </c>
      <c r="FH583">
        <v>463209020</v>
      </c>
    </row>
    <row r="584" spans="1:164" ht="17.25">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t="s">
        <v>1130</v>
      </c>
      <c r="FD584" s="7" t="s">
        <v>3432</v>
      </c>
      <c r="FE584" s="7">
        <f t="shared" si="127"/>
        <v>4005</v>
      </c>
      <c r="FF584" s="72">
        <f t="shared" si="128"/>
        <v>11745</v>
      </c>
      <c r="FG584" t="s">
        <v>3517</v>
      </c>
      <c r="FH584">
        <v>457860684</v>
      </c>
    </row>
    <row r="585" spans="1:164" ht="17.25">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t="s">
        <v>1130</v>
      </c>
      <c r="FD585" s="7" t="s">
        <v>3433</v>
      </c>
      <c r="FE585" s="7">
        <f t="shared" si="127"/>
        <v>869</v>
      </c>
      <c r="FF585" s="72">
        <f t="shared" si="128"/>
        <v>4238</v>
      </c>
      <c r="FG585" t="s">
        <v>3517</v>
      </c>
      <c r="FH585">
        <v>459019869</v>
      </c>
    </row>
    <row r="586" spans="1:164" ht="17.25">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t="s">
        <v>1130</v>
      </c>
      <c r="FD586" s="7" t="s">
        <v>3434</v>
      </c>
      <c r="FE586" s="7">
        <f t="shared" si="127"/>
        <v>-3814</v>
      </c>
      <c r="FF586" s="72">
        <f t="shared" si="128"/>
        <v>12048</v>
      </c>
      <c r="FG586" t="s">
        <v>3517</v>
      </c>
      <c r="FH586">
        <v>462289057</v>
      </c>
    </row>
    <row r="587" spans="1:164" ht="17.25">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3614</v>
      </c>
      <c r="EY587" s="314">
        <v>46191</v>
      </c>
      <c r="EZ587" s="314"/>
      <c r="FA587" s="183"/>
      <c r="FB587" s="314"/>
      <c r="FC587" s="7" t="s">
        <v>1130</v>
      </c>
      <c r="FD587" s="7" t="s">
        <v>3167</v>
      </c>
      <c r="FE587" s="7">
        <f t="shared" si="127"/>
        <v>3660</v>
      </c>
      <c r="FF587" s="72">
        <f t="shared" si="128"/>
        <v>7414</v>
      </c>
      <c r="FG587" t="s">
        <v>3517</v>
      </c>
      <c r="FH587">
        <v>460946914</v>
      </c>
    </row>
    <row r="588" spans="1:164" ht="17.25">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t="s">
        <v>1130</v>
      </c>
      <c r="FD588" s="7" t="s">
        <v>3162</v>
      </c>
      <c r="FE588" s="7">
        <f t="shared" si="127"/>
        <v>-3322</v>
      </c>
      <c r="FF588" s="72">
        <f t="shared" si="128"/>
        <v>11646</v>
      </c>
      <c r="FG588" t="s">
        <v>3517</v>
      </c>
      <c r="FH588">
        <v>459816044</v>
      </c>
    </row>
    <row r="589" spans="1:164" ht="17.25">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t="s">
        <v>1130</v>
      </c>
      <c r="FD589" s="7" t="s">
        <v>3106</v>
      </c>
      <c r="FE589" s="7">
        <f t="shared" si="127"/>
        <v>1806</v>
      </c>
      <c r="FF589" s="72">
        <f t="shared" si="128"/>
        <v>5653</v>
      </c>
      <c r="FG589" t="s">
        <v>3517</v>
      </c>
      <c r="FH589">
        <v>466444305</v>
      </c>
    </row>
    <row r="590" spans="1:164" ht="17.25">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t="s">
        <v>1130</v>
      </c>
      <c r="FD590" s="7" t="s">
        <v>3344</v>
      </c>
      <c r="FE590" s="7">
        <f t="shared" si="127"/>
        <v>228</v>
      </c>
      <c r="FF590" s="72">
        <f t="shared" si="128"/>
        <v>11324</v>
      </c>
      <c r="FG590" t="s">
        <v>3517</v>
      </c>
      <c r="FH590">
        <v>140231764</v>
      </c>
    </row>
    <row r="591" spans="1:164" ht="17.25">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t="s">
        <v>1130</v>
      </c>
      <c r="FD591" s="7" t="s">
        <v>3260</v>
      </c>
      <c r="FE591" s="7">
        <f t="shared" si="127"/>
        <v>3788</v>
      </c>
      <c r="FF591" s="72">
        <f t="shared" si="128"/>
        <v>7505</v>
      </c>
      <c r="FG591" t="s">
        <v>3517</v>
      </c>
      <c r="FH591">
        <v>458212981</v>
      </c>
    </row>
    <row r="592" spans="1:164" ht="17.25">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3554</v>
      </c>
      <c r="FD592" s="7" t="s">
        <v>3435</v>
      </c>
      <c r="FE592" s="7">
        <f t="shared" si="127"/>
        <v>-2903</v>
      </c>
      <c r="FF592" s="72">
        <f t="shared" si="128"/>
        <v>11644</v>
      </c>
      <c r="FG592" t="s">
        <v>3517</v>
      </c>
      <c r="FH592">
        <v>139827641</v>
      </c>
    </row>
    <row r="593" spans="1:164" ht="17.25">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1</v>
      </c>
      <c r="ES593" s="72">
        <f t="shared" si="125"/>
        <v>1</v>
      </c>
      <c r="ET593" s="72" t="s">
        <v>1114</v>
      </c>
      <c r="EU593" s="7" t="s">
        <v>2906</v>
      </c>
      <c r="EV593" s="7" t="s">
        <v>1111</v>
      </c>
      <c r="EW593" s="7" t="s">
        <v>1830</v>
      </c>
      <c r="EX593" s="183" t="s">
        <v>1945</v>
      </c>
      <c r="EY593" s="314">
        <v>46178</v>
      </c>
      <c r="EZ593" s="314"/>
      <c r="FA593" s="183"/>
      <c r="FB593" s="314"/>
      <c r="FC593" s="7" t="s">
        <v>1130</v>
      </c>
      <c r="FD593" s="7" t="s">
        <v>3436</v>
      </c>
      <c r="FE593" s="7">
        <f t="shared" si="127"/>
        <v>533</v>
      </c>
      <c r="FF593" s="72">
        <f t="shared" si="128"/>
        <v>5573</v>
      </c>
      <c r="FG593" t="s">
        <v>3517</v>
      </c>
      <c r="FH593">
        <v>463791527</v>
      </c>
    </row>
    <row r="594" spans="1:164" ht="17.25">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3615</v>
      </c>
      <c r="EY594" s="314">
        <v>46185</v>
      </c>
      <c r="EZ594" s="314"/>
      <c r="FA594" s="183"/>
      <c r="FB594" s="314"/>
      <c r="FC594" s="7" t="s">
        <v>1130</v>
      </c>
      <c r="FD594" s="7" t="s">
        <v>3201</v>
      </c>
      <c r="FE594" s="7">
        <f t="shared" si="127"/>
        <v>3488</v>
      </c>
      <c r="FF594" s="72">
        <f t="shared" si="128"/>
        <v>7047</v>
      </c>
      <c r="FG594" t="s">
        <v>3517</v>
      </c>
      <c r="FH594">
        <v>458205452</v>
      </c>
    </row>
    <row r="595" spans="1:164" ht="17.25">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t="s">
        <v>1130</v>
      </c>
      <c r="FD595" s="7" t="s">
        <v>3437</v>
      </c>
      <c r="FE595" s="7">
        <f t="shared" si="127"/>
        <v>3616</v>
      </c>
      <c r="FF595" s="72">
        <f t="shared" si="128"/>
        <v>10629</v>
      </c>
      <c r="FG595" t="s">
        <v>3517</v>
      </c>
      <c r="FH595">
        <v>457887935</v>
      </c>
    </row>
    <row r="596" spans="1:164" ht="17.25">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t="s">
        <v>1130</v>
      </c>
      <c r="FD596" s="7" t="s">
        <v>3325</v>
      </c>
      <c r="FE596" s="7">
        <f t="shared" si="127"/>
        <v>6707</v>
      </c>
      <c r="FF596" s="72">
        <f t="shared" si="128"/>
        <v>13656</v>
      </c>
      <c r="FG596" t="s">
        <v>3517</v>
      </c>
      <c r="FH596">
        <v>462502133</v>
      </c>
    </row>
    <row r="597" spans="1:164" ht="17.25">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t="s">
        <v>1130</v>
      </c>
      <c r="FD597" s="7" t="s">
        <v>3242</v>
      </c>
      <c r="FE597" s="7">
        <f t="shared" si="127"/>
        <v>7859</v>
      </c>
      <c r="FF597" s="72">
        <f t="shared" si="128"/>
        <v>15627</v>
      </c>
      <c r="FG597" t="s">
        <v>3517</v>
      </c>
      <c r="FH597">
        <v>463298684</v>
      </c>
    </row>
    <row r="598" spans="1:164" ht="17.25">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t="s">
        <v>1130</v>
      </c>
      <c r="FD598" s="7" t="s">
        <v>3438</v>
      </c>
      <c r="FE598" s="7">
        <f t="shared" si="127"/>
        <v>-6143</v>
      </c>
      <c r="FF598" s="72">
        <f t="shared" si="128"/>
        <v>10477</v>
      </c>
      <c r="FG598" t="s">
        <v>3517</v>
      </c>
      <c r="FH598">
        <v>137632312</v>
      </c>
    </row>
    <row r="599" spans="1:164" ht="17.25">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t="s">
        <v>1130</v>
      </c>
      <c r="FD599" s="7" t="s">
        <v>3173</v>
      </c>
      <c r="FE599" s="7">
        <f t="shared" si="127"/>
        <v>191</v>
      </c>
      <c r="FF599" s="72">
        <f t="shared" si="128"/>
        <v>10059</v>
      </c>
      <c r="FG599" t="s">
        <v>3517</v>
      </c>
      <c r="FH599">
        <v>462636667</v>
      </c>
    </row>
    <row r="600" spans="1:164" ht="17.25">
      <c r="A600" s="72">
        <v>464044897</v>
      </c>
      <c r="B600" s="304" t="s">
        <v>587</v>
      </c>
      <c r="C600" s="72"/>
      <c r="D600" s="72"/>
      <c r="E600" s="72"/>
      <c r="F600" s="72"/>
      <c r="G600" s="307"/>
      <c r="H600" s="307"/>
      <c r="I600" s="72">
        <v>874</v>
      </c>
      <c r="J600" s="72">
        <v>3264</v>
      </c>
      <c r="K600" s="258">
        <f t="shared" si="119"/>
        <v>829</v>
      </c>
      <c r="L600" s="258">
        <f t="shared" si="121"/>
        <v>4389</v>
      </c>
      <c r="M600" s="316">
        <v>4</v>
      </c>
      <c r="N600" s="72" t="s">
        <v>1232</v>
      </c>
      <c r="O600" s="72" t="s">
        <v>1233</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t="s">
        <v>1130</v>
      </c>
      <c r="FD600" s="7" t="s">
        <v>3439</v>
      </c>
      <c r="FE600" s="7">
        <f t="shared" si="127"/>
        <v>829</v>
      </c>
      <c r="FF600" s="72">
        <f t="shared" si="128"/>
        <v>4389</v>
      </c>
      <c r="FG600" t="s">
        <v>3517</v>
      </c>
      <c r="FH600">
        <v>464044897</v>
      </c>
    </row>
    <row r="601" spans="1:164" ht="17.25">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t="s">
        <v>1130</v>
      </c>
      <c r="FD601" s="7" t="s">
        <v>3118</v>
      </c>
      <c r="FE601" s="7">
        <f t="shared" si="127"/>
        <v>2222</v>
      </c>
      <c r="FF601" s="72">
        <f t="shared" si="128"/>
        <v>4468</v>
      </c>
      <c r="FG601" t="s">
        <v>3517</v>
      </c>
      <c r="FH601">
        <v>463361916</v>
      </c>
    </row>
    <row r="602" spans="1:164" ht="17.25">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t="s">
        <v>1130</v>
      </c>
      <c r="FD602" s="7" t="s">
        <v>3285</v>
      </c>
      <c r="FE602" s="7">
        <f t="shared" si="127"/>
        <v>3258</v>
      </c>
      <c r="FF602" s="72">
        <f t="shared" si="128"/>
        <v>6544</v>
      </c>
      <c r="FG602" t="s">
        <v>3517</v>
      </c>
      <c r="FH602">
        <v>458337144</v>
      </c>
    </row>
    <row r="603" spans="1:164" ht="17.25">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t="s">
        <v>1130</v>
      </c>
      <c r="FD603" s="7" t="s">
        <v>3440</v>
      </c>
      <c r="FE603" s="7">
        <f t="shared" si="127"/>
        <v>6450</v>
      </c>
      <c r="FF603" s="72">
        <f t="shared" si="128"/>
        <v>12958</v>
      </c>
      <c r="FG603" t="s">
        <v>3517</v>
      </c>
      <c r="FH603">
        <v>457999507</v>
      </c>
    </row>
    <row r="604" spans="1:164" ht="17.25">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3616</v>
      </c>
      <c r="EY604" s="314">
        <v>46186</v>
      </c>
      <c r="EZ604" s="314"/>
      <c r="FA604" s="183"/>
      <c r="FB604" s="314"/>
      <c r="FC604" s="7" t="s">
        <v>1130</v>
      </c>
      <c r="FD604" s="7" t="s">
        <v>3441</v>
      </c>
      <c r="FE604" s="7">
        <f t="shared" si="127"/>
        <v>45</v>
      </c>
      <c r="FF604" s="72">
        <f t="shared" si="128"/>
        <v>9945</v>
      </c>
      <c r="FG604" t="e">
        <v>#N/A</v>
      </c>
      <c r="FH604" t="e">
        <v>#N/A</v>
      </c>
    </row>
    <row r="605" spans="1:164" ht="17.25">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t="s">
        <v>1130</v>
      </c>
      <c r="FD605" s="7" t="s">
        <v>3442</v>
      </c>
      <c r="FE605" s="7">
        <f t="shared" si="127"/>
        <v>6132</v>
      </c>
      <c r="FF605" s="72">
        <f t="shared" si="128"/>
        <v>12342</v>
      </c>
      <c r="FG605" t="s">
        <v>3517</v>
      </c>
      <c r="FH605">
        <v>458039157</v>
      </c>
    </row>
    <row r="606" spans="1:164" ht="17.25">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t="s">
        <v>1130</v>
      </c>
      <c r="FD606" s="7" t="s">
        <v>3221</v>
      </c>
      <c r="FE606" s="7">
        <f t="shared" si="127"/>
        <v>3161</v>
      </c>
      <c r="FF606" s="72">
        <f t="shared" si="128"/>
        <v>6322</v>
      </c>
      <c r="FG606" t="s">
        <v>3517</v>
      </c>
      <c r="FH606">
        <v>458432366</v>
      </c>
    </row>
    <row r="607" spans="1:164" ht="17.25">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t="s">
        <v>1130</v>
      </c>
      <c r="FD607" s="7" t="s">
        <v>3443</v>
      </c>
      <c r="FE607" s="7">
        <f t="shared" si="127"/>
        <v>-4433</v>
      </c>
      <c r="FF607" s="72">
        <f t="shared" si="128"/>
        <v>9751</v>
      </c>
      <c r="FG607" t="s">
        <v>3517</v>
      </c>
      <c r="FH607">
        <v>139640918</v>
      </c>
    </row>
    <row r="608" spans="1:164" ht="17.25">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t="s">
        <v>1130</v>
      </c>
      <c r="FD608" s="7" t="s">
        <v>3444</v>
      </c>
      <c r="FE608" s="7">
        <f t="shared" si="127"/>
        <v>-87</v>
      </c>
      <c r="FF608" s="72">
        <f t="shared" si="128"/>
        <v>9597</v>
      </c>
      <c r="FG608" t="s">
        <v>3517</v>
      </c>
      <c r="FH608">
        <v>140383146</v>
      </c>
    </row>
    <row r="609" spans="1:164" ht="17.25">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t="s">
        <v>1130</v>
      </c>
      <c r="FD609" s="7" t="s">
        <v>3445</v>
      </c>
      <c r="FE609" s="7">
        <f t="shared" si="127"/>
        <v>-4505</v>
      </c>
      <c r="FF609" s="72">
        <f t="shared" si="128"/>
        <v>8762</v>
      </c>
      <c r="FG609" t="s">
        <v>3517</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t="s">
        <v>1130</v>
      </c>
      <c r="FD610" s="7" t="s">
        <v>3446</v>
      </c>
      <c r="FE610" s="7">
        <f t="shared" si="127"/>
        <v>-760</v>
      </c>
      <c r="FF610" s="72">
        <f t="shared" si="128"/>
        <v>9716</v>
      </c>
      <c r="FG610" t="s">
        <v>3517</v>
      </c>
      <c r="FH610">
        <v>140583201</v>
      </c>
    </row>
    <row r="611" spans="1:164" ht="17.25">
      <c r="A611" s="72">
        <v>140106553</v>
      </c>
      <c r="B611" s="304" t="s">
        <v>399</v>
      </c>
      <c r="C611" s="72" t="s">
        <v>1800</v>
      </c>
      <c r="D611" s="72" t="s">
        <v>3561</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t="s">
        <v>1130</v>
      </c>
      <c r="FD611" s="7" t="s">
        <v>3447</v>
      </c>
      <c r="FE611" s="7">
        <f t="shared" si="127"/>
        <v>-2591</v>
      </c>
      <c r="FF611" s="72">
        <f t="shared" si="128"/>
        <v>9420</v>
      </c>
      <c r="FG611" t="s">
        <v>3517</v>
      </c>
      <c r="FH611">
        <v>140106553</v>
      </c>
    </row>
    <row r="612" spans="1:164" ht="17.25">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t="s">
        <v>1130</v>
      </c>
      <c r="FD612" s="7" t="s">
        <v>3448</v>
      </c>
      <c r="FE612" s="7">
        <f t="shared" si="127"/>
        <v>-5796</v>
      </c>
      <c r="FF612" s="72">
        <f t="shared" si="128"/>
        <v>9486</v>
      </c>
      <c r="FG612" t="s">
        <v>3518</v>
      </c>
      <c r="FH612">
        <v>138346312</v>
      </c>
    </row>
    <row r="613" spans="1:164" ht="17.25">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3555</v>
      </c>
      <c r="FD613" s="7" t="s">
        <v>3449</v>
      </c>
      <c r="FE613" s="7">
        <f t="shared" si="127"/>
        <v>6373</v>
      </c>
      <c r="FF613" s="72">
        <f t="shared" si="128"/>
        <v>12224</v>
      </c>
      <c r="FG613" t="s">
        <v>3517</v>
      </c>
      <c r="FH613">
        <v>463492200</v>
      </c>
    </row>
    <row r="614" spans="1:164" ht="17.25">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t="s">
        <v>1130</v>
      </c>
      <c r="FD614" s="7" t="s">
        <v>3450</v>
      </c>
      <c r="FE614" s="7">
        <f t="shared" si="127"/>
        <v>6084</v>
      </c>
      <c r="FF614" s="72">
        <f t="shared" si="128"/>
        <v>12627</v>
      </c>
      <c r="FG614" t="s">
        <v>3517</v>
      </c>
      <c r="FH614">
        <v>457235804</v>
      </c>
    </row>
    <row r="615" spans="1:164" ht="17.25">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t="s">
        <v>1130</v>
      </c>
      <c r="FD615" s="7" t="s">
        <v>3451</v>
      </c>
      <c r="FE615" s="7">
        <f t="shared" si="127"/>
        <v>-10301</v>
      </c>
      <c r="FF615" s="72">
        <f t="shared" si="128"/>
        <v>9374</v>
      </c>
      <c r="FG615" t="s">
        <v>3517</v>
      </c>
      <c r="FH615">
        <v>137168563</v>
      </c>
    </row>
    <row r="616" spans="1:164" ht="17.25">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t="s">
        <v>1130</v>
      </c>
      <c r="FD616" s="7" t="s">
        <v>3340</v>
      </c>
      <c r="FE616" s="7">
        <f t="shared" si="127"/>
        <v>2773</v>
      </c>
      <c r="FF616" s="72">
        <f t="shared" si="128"/>
        <v>5412</v>
      </c>
      <c r="FG616" t="s">
        <v>3517</v>
      </c>
      <c r="FH616">
        <v>458301374</v>
      </c>
    </row>
    <row r="617" spans="1:164" ht="17.25">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t="s">
        <v>1130</v>
      </c>
      <c r="FD617" s="7" t="s">
        <v>3136</v>
      </c>
      <c r="FE617" s="7">
        <f t="shared" si="127"/>
        <v>5309</v>
      </c>
      <c r="FF617" s="72">
        <f t="shared" si="128"/>
        <v>10609</v>
      </c>
      <c r="FG617" t="s">
        <v>3517</v>
      </c>
      <c r="FH617">
        <v>462480094</v>
      </c>
    </row>
    <row r="618" spans="1:164" ht="17.25">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t="s">
        <v>1130</v>
      </c>
      <c r="FD618" s="7" t="s">
        <v>3063</v>
      </c>
      <c r="FE618" s="7">
        <f t="shared" si="127"/>
        <v>2063</v>
      </c>
      <c r="FF618" s="72">
        <f t="shared" si="128"/>
        <v>8526</v>
      </c>
      <c r="FG618" t="s">
        <v>3517</v>
      </c>
      <c r="FH618">
        <v>460443378</v>
      </c>
    </row>
    <row r="619" spans="1:164" ht="17.25">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t="s">
        <v>1130</v>
      </c>
      <c r="FD619" s="7" t="s">
        <v>3099</v>
      </c>
      <c r="FE619" s="7">
        <f t="shared" si="127"/>
        <v>141</v>
      </c>
      <c r="FF619" s="72">
        <f t="shared" si="128"/>
        <v>5263</v>
      </c>
      <c r="FG619" t="s">
        <v>3517</v>
      </c>
      <c r="FH619">
        <v>458253431</v>
      </c>
    </row>
    <row r="620" spans="1:164" ht="17.25">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t="s">
        <v>1130</v>
      </c>
      <c r="FD620" s="7" t="s">
        <v>3452</v>
      </c>
      <c r="FE620" s="7">
        <f t="shared" si="127"/>
        <v>5066</v>
      </c>
      <c r="FF620" s="72">
        <f t="shared" si="128"/>
        <v>10132</v>
      </c>
      <c r="FG620" t="s">
        <v>3517</v>
      </c>
      <c r="FH620">
        <v>462525757</v>
      </c>
    </row>
    <row r="621" spans="1:164" ht="17.25">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t="s">
        <v>1130</v>
      </c>
      <c r="FD621" s="7" t="s">
        <v>3453</v>
      </c>
      <c r="FE621" s="7">
        <f t="shared" si="127"/>
        <v>5008</v>
      </c>
      <c r="FF621" s="72">
        <f t="shared" si="128"/>
        <v>10016</v>
      </c>
      <c r="FG621" t="s">
        <v>3518</v>
      </c>
      <c r="FH621">
        <v>462832504</v>
      </c>
    </row>
    <row r="622" spans="1:164" ht="17.25">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t="s">
        <v>1130</v>
      </c>
      <c r="FD622" s="7" t="s">
        <v>3454</v>
      </c>
      <c r="FE622" s="7">
        <f t="shared" si="127"/>
        <v>5159.18</v>
      </c>
      <c r="FF622" s="72">
        <f t="shared" si="128"/>
        <v>11039.18</v>
      </c>
      <c r="FG622" t="s">
        <v>3517</v>
      </c>
      <c r="FH622">
        <v>461943547</v>
      </c>
    </row>
    <row r="623" spans="1:164" ht="17.25">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t="s">
        <v>1130</v>
      </c>
      <c r="FD623" s="7" t="s">
        <v>3426</v>
      </c>
      <c r="FE623" s="7">
        <f t="shared" si="127"/>
        <v>-4144</v>
      </c>
      <c r="FF623" s="72">
        <f t="shared" si="128"/>
        <v>9460</v>
      </c>
      <c r="FG623" t="s">
        <v>3517</v>
      </c>
      <c r="FH623">
        <v>140002557</v>
      </c>
    </row>
    <row r="624" spans="1:164" ht="17.25">
      <c r="A624" s="72">
        <v>138395859</v>
      </c>
      <c r="B624" s="304" t="s">
        <v>396</v>
      </c>
      <c r="C624" s="72"/>
      <c r="D624" s="72"/>
      <c r="E624" s="72"/>
      <c r="F624" s="72"/>
      <c r="G624" s="307"/>
      <c r="H624" s="307"/>
      <c r="I624" s="72">
        <v>3573</v>
      </c>
      <c r="J624" s="72">
        <v>4699</v>
      </c>
      <c r="K624" s="258">
        <f t="shared" si="131"/>
        <v>-8488</v>
      </c>
      <c r="L624" s="258">
        <f t="shared" si="121"/>
        <v>9472</v>
      </c>
      <c r="M624" s="316">
        <v>5</v>
      </c>
      <c r="N624" s="72" t="s">
        <v>1232</v>
      </c>
      <c r="O624" s="72" t="s">
        <v>1233</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t="s">
        <v>1130</v>
      </c>
      <c r="FD624" s="7" t="s">
        <v>3455</v>
      </c>
      <c r="FE624" s="7">
        <f t="shared" si="127"/>
        <v>-8488</v>
      </c>
      <c r="FF624" s="72">
        <f t="shared" si="128"/>
        <v>9472</v>
      </c>
      <c r="FG624" t="s">
        <v>3517</v>
      </c>
      <c r="FH624">
        <v>138395859</v>
      </c>
    </row>
    <row r="625" spans="1:164" ht="17.25">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t="s">
        <v>1130</v>
      </c>
      <c r="FD625" s="7" t="s">
        <v>3454</v>
      </c>
      <c r="FE625" s="7">
        <f t="shared" si="127"/>
        <v>4975.01</v>
      </c>
      <c r="FF625" s="72">
        <f t="shared" si="128"/>
        <v>9877.01</v>
      </c>
      <c r="FG625" t="s">
        <v>3517</v>
      </c>
      <c r="FH625">
        <v>461495371</v>
      </c>
    </row>
    <row r="626" spans="1:164" ht="17.25">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t="s">
        <v>1130</v>
      </c>
      <c r="FD626" s="7" t="s">
        <v>3456</v>
      </c>
      <c r="FE626" s="7">
        <f t="shared" si="127"/>
        <v>2075</v>
      </c>
      <c r="FF626" s="72">
        <f t="shared" si="128"/>
        <v>4582</v>
      </c>
      <c r="FG626" t="s">
        <v>3517</v>
      </c>
      <c r="FH626">
        <v>463259758</v>
      </c>
    </row>
    <row r="627" spans="1:164" ht="17.25">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t="s">
        <v>1130</v>
      </c>
      <c r="FD627" s="7" t="s">
        <v>3457</v>
      </c>
      <c r="FE627" s="7">
        <f t="shared" si="127"/>
        <v>411</v>
      </c>
      <c r="FF627" s="72">
        <f t="shared" si="128"/>
        <v>9255</v>
      </c>
      <c r="FG627" t="s">
        <v>3517</v>
      </c>
      <c r="FH627">
        <v>462896762</v>
      </c>
    </row>
    <row r="628" spans="1:164" ht="17.25">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t="s">
        <v>1130</v>
      </c>
      <c r="FD628" s="7" t="s">
        <v>1260</v>
      </c>
      <c r="FE628" s="7">
        <f t="shared" si="127"/>
        <v>1151</v>
      </c>
      <c r="FF628" s="72">
        <f t="shared" si="128"/>
        <v>2292</v>
      </c>
      <c r="FG628" t="s">
        <v>3517</v>
      </c>
      <c r="FH628">
        <v>466623159</v>
      </c>
    </row>
    <row r="629" spans="1:164" ht="17.25">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t="s">
        <v>1130</v>
      </c>
      <c r="FD629" s="7" t="s">
        <v>3458</v>
      </c>
      <c r="FE629" s="7">
        <f t="shared" si="127"/>
        <v>-11303.09</v>
      </c>
      <c r="FF629" s="72">
        <f t="shared" si="128"/>
        <v>7876.91</v>
      </c>
      <c r="FG629" t="s">
        <v>3518</v>
      </c>
      <c r="FH629">
        <v>461449222</v>
      </c>
    </row>
    <row r="630" spans="1:164" ht="17.25">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t="s">
        <v>1130</v>
      </c>
      <c r="FD630" s="7" t="s">
        <v>3459</v>
      </c>
      <c r="FE630" s="7">
        <f t="shared" si="127"/>
        <v>4277</v>
      </c>
      <c r="FF630" s="72">
        <f t="shared" si="128"/>
        <v>8938</v>
      </c>
      <c r="FG630" t="s">
        <v>3517</v>
      </c>
      <c r="FH630">
        <v>460327068</v>
      </c>
    </row>
    <row r="631" spans="1:164" ht="17.25">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t="s">
        <v>1130</v>
      </c>
      <c r="FD631" s="7" t="s">
        <v>3268</v>
      </c>
      <c r="FE631" s="7">
        <f t="shared" si="127"/>
        <v>487</v>
      </c>
      <c r="FF631" s="72">
        <f t="shared" si="128"/>
        <v>8164</v>
      </c>
      <c r="FG631" t="s">
        <v>3517</v>
      </c>
      <c r="FH631">
        <v>460501590</v>
      </c>
    </row>
    <row r="632" spans="1:164" ht="17.25">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t="s">
        <v>1130</v>
      </c>
      <c r="FD632" s="7" t="s">
        <v>3123</v>
      </c>
      <c r="FE632" s="7">
        <f t="shared" si="127"/>
        <v>4679</v>
      </c>
      <c r="FF632" s="72">
        <f t="shared" si="128"/>
        <v>8660</v>
      </c>
      <c r="FG632" t="s">
        <v>3517</v>
      </c>
      <c r="FH632">
        <v>461282227</v>
      </c>
    </row>
    <row r="633" spans="1:164" ht="17.25">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t="s">
        <v>1130</v>
      </c>
      <c r="FD633" s="7" t="s">
        <v>3316</v>
      </c>
      <c r="FE633" s="7">
        <f t="shared" si="127"/>
        <v>2189</v>
      </c>
      <c r="FF633" s="72">
        <f t="shared" si="128"/>
        <v>6486</v>
      </c>
      <c r="FG633" t="s">
        <v>3517</v>
      </c>
      <c r="FH633">
        <v>464698828</v>
      </c>
    </row>
    <row r="634" spans="1:164" ht="17.25">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t="s">
        <v>1130</v>
      </c>
      <c r="FD634" s="7" t="s">
        <v>3460</v>
      </c>
      <c r="FE634" s="7">
        <f t="shared" si="127"/>
        <v>4510</v>
      </c>
      <c r="FF634" s="72">
        <f t="shared" si="128"/>
        <v>8748</v>
      </c>
      <c r="FG634" t="s">
        <v>3517</v>
      </c>
      <c r="FH634">
        <v>462216543</v>
      </c>
    </row>
    <row r="635" spans="1:164" ht="17.25">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3617</v>
      </c>
      <c r="EY635" s="314">
        <v>46188</v>
      </c>
      <c r="EZ635" s="314"/>
      <c r="FA635" s="183"/>
      <c r="FB635" s="314"/>
      <c r="FC635" s="7" t="s">
        <v>1130</v>
      </c>
      <c r="FD635" s="7" t="s">
        <v>3459</v>
      </c>
      <c r="FE635" s="7">
        <f t="shared" si="127"/>
        <v>4063</v>
      </c>
      <c r="FF635" s="72">
        <f t="shared" si="128"/>
        <v>8178</v>
      </c>
      <c r="FG635" t="s">
        <v>3517</v>
      </c>
      <c r="FH635">
        <v>462670629</v>
      </c>
    </row>
    <row r="636" spans="1:164" ht="17.25">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t="s">
        <v>1130</v>
      </c>
      <c r="FD636" s="7" t="s">
        <v>3224</v>
      </c>
      <c r="FE636" s="7">
        <f t="shared" si="127"/>
        <v>-2085</v>
      </c>
      <c r="FF636" s="72">
        <f t="shared" si="128"/>
        <v>7289</v>
      </c>
      <c r="FG636" t="s">
        <v>3517</v>
      </c>
      <c r="FH636">
        <v>140313978</v>
      </c>
    </row>
    <row r="637" spans="1:164" ht="17.25">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t="s">
        <v>1130</v>
      </c>
      <c r="FD637" s="7" t="s">
        <v>3159</v>
      </c>
      <c r="FE637" s="7">
        <f t="shared" si="127"/>
        <v>3994</v>
      </c>
      <c r="FF637" s="72">
        <f t="shared" si="128"/>
        <v>8050</v>
      </c>
      <c r="FG637" t="s">
        <v>3517</v>
      </c>
      <c r="FH637">
        <v>460504076</v>
      </c>
    </row>
    <row r="638" spans="1:164" ht="17.25">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t="s">
        <v>1130</v>
      </c>
      <c r="FD638" s="7" t="s">
        <v>3232</v>
      </c>
      <c r="FE638" s="7">
        <f t="shared" si="127"/>
        <v>3695</v>
      </c>
      <c r="FF638" s="72">
        <f t="shared" si="128"/>
        <v>7434</v>
      </c>
      <c r="FG638" t="s">
        <v>3517</v>
      </c>
      <c r="FH638">
        <v>460451199</v>
      </c>
    </row>
    <row r="639" spans="1:164" ht="17.25">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t="s">
        <v>1130</v>
      </c>
      <c r="FD639" s="7" t="s">
        <v>3461</v>
      </c>
      <c r="FE639" s="7">
        <f t="shared" si="127"/>
        <v>-4501.34</v>
      </c>
      <c r="FF639" s="72">
        <f t="shared" si="128"/>
        <v>6741.66</v>
      </c>
      <c r="FG639" t="s">
        <v>3517</v>
      </c>
      <c r="FH639">
        <v>465617157</v>
      </c>
    </row>
    <row r="640" spans="1:164" ht="17.25">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27"/>
        <v>946</v>
      </c>
      <c r="FF640" s="72">
        <f t="shared" si="128"/>
        <v>2295</v>
      </c>
      <c r="FG640" t="s">
        <v>3518</v>
      </c>
      <c r="FH640">
        <v>466507861</v>
      </c>
    </row>
    <row r="641" spans="1:164" ht="17.25">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t="s">
        <v>1130</v>
      </c>
      <c r="FD642" s="7" t="s">
        <v>3463</v>
      </c>
      <c r="FE642" s="7">
        <f t="shared" si="139"/>
        <v>3782</v>
      </c>
      <c r="FF642" s="72">
        <f t="shared" si="140"/>
        <v>7386</v>
      </c>
      <c r="FG642" t="s">
        <v>3517</v>
      </c>
      <c r="FH642">
        <v>457032374</v>
      </c>
    </row>
    <row r="643" spans="1:164" ht="17.25">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t="s">
        <v>1130</v>
      </c>
      <c r="FD643" s="7" t="s">
        <v>3410</v>
      </c>
      <c r="FE643" s="7">
        <f t="shared" si="139"/>
        <v>3647</v>
      </c>
      <c r="FF643" s="72">
        <f t="shared" si="140"/>
        <v>7247</v>
      </c>
      <c r="FG643" t="s">
        <v>3517</v>
      </c>
      <c r="FH643">
        <v>139178059</v>
      </c>
    </row>
    <row r="644" spans="1:164" ht="17.25">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1130</v>
      </c>
      <c r="FD644" s="7" t="s">
        <v>3464</v>
      </c>
      <c r="FE644" s="7">
        <f t="shared" si="139"/>
        <v>-2119</v>
      </c>
      <c r="FF644" s="72">
        <f t="shared" si="140"/>
        <v>4782</v>
      </c>
      <c r="FG644" t="s">
        <v>3517</v>
      </c>
      <c r="FH644">
        <v>465544507</v>
      </c>
    </row>
    <row r="645" spans="1:164" ht="17.25">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t="s">
        <v>1130</v>
      </c>
      <c r="FD645" s="7" t="s">
        <v>3465</v>
      </c>
      <c r="FE645" s="7">
        <f t="shared" si="139"/>
        <v>3412</v>
      </c>
      <c r="FF645" s="72">
        <f t="shared" si="140"/>
        <v>6780</v>
      </c>
      <c r="FG645" t="s">
        <v>3517</v>
      </c>
      <c r="FH645">
        <v>140403056</v>
      </c>
    </row>
    <row r="646" spans="1:164" ht="17.25">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t="s">
        <v>1130</v>
      </c>
      <c r="FD646" s="7" t="s">
        <v>3317</v>
      </c>
      <c r="FE646" s="7">
        <f t="shared" si="139"/>
        <v>3341</v>
      </c>
      <c r="FF646" s="72">
        <f t="shared" si="140"/>
        <v>6748</v>
      </c>
      <c r="FG646" t="s">
        <v>3517</v>
      </c>
      <c r="FH646">
        <v>457929229</v>
      </c>
    </row>
    <row r="647" spans="1:164" ht="17.25">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t="s">
        <v>1130</v>
      </c>
      <c r="FD647" s="7">
        <v>0</v>
      </c>
      <c r="FE647" s="7">
        <f t="shared" si="139"/>
        <v>3948</v>
      </c>
      <c r="FF647" s="72">
        <f t="shared" si="140"/>
        <v>6474</v>
      </c>
      <c r="FG647" t="s">
        <v>3518</v>
      </c>
      <c r="FH647">
        <v>138970894</v>
      </c>
    </row>
    <row r="648" spans="1:164" ht="17.25">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t="s">
        <v>1130</v>
      </c>
      <c r="FD648" s="7" t="s">
        <v>3466</v>
      </c>
      <c r="FE648" s="7">
        <f t="shared" si="139"/>
        <v>3541.05</v>
      </c>
      <c r="FF648" s="72">
        <f t="shared" si="140"/>
        <v>7023.05</v>
      </c>
      <c r="FG648" t="s">
        <v>3517</v>
      </c>
      <c r="FH648">
        <v>137603871</v>
      </c>
    </row>
    <row r="649" spans="1:164" ht="17.25">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t="s">
        <v>1130</v>
      </c>
      <c r="FD649" s="7" t="s">
        <v>3467</v>
      </c>
      <c r="FE649" s="7">
        <f t="shared" si="139"/>
        <v>3357</v>
      </c>
      <c r="FF649" s="72">
        <f t="shared" si="140"/>
        <v>6494</v>
      </c>
      <c r="FG649" t="s">
        <v>3517</v>
      </c>
      <c r="FH649">
        <v>117460395</v>
      </c>
    </row>
    <row r="650" spans="1:164" ht="17.25">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t="s">
        <v>1130</v>
      </c>
      <c r="FD650" s="7" t="s">
        <v>3410</v>
      </c>
      <c r="FE650" s="7">
        <f t="shared" si="139"/>
        <v>3228</v>
      </c>
      <c r="FF650" s="72">
        <f t="shared" si="140"/>
        <v>7196</v>
      </c>
      <c r="FG650" t="s">
        <v>3517</v>
      </c>
      <c r="FH650">
        <v>140395188</v>
      </c>
    </row>
    <row r="651" spans="1:164" ht="17.25">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t="s">
        <v>1130</v>
      </c>
      <c r="FD651" s="7" t="s">
        <v>3217</v>
      </c>
      <c r="FE651" s="7">
        <f t="shared" si="139"/>
        <v>-1857</v>
      </c>
      <c r="FF651" s="72">
        <f t="shared" si="140"/>
        <v>4516</v>
      </c>
      <c r="FG651" t="s">
        <v>3517</v>
      </c>
      <c r="FH651">
        <v>461809379</v>
      </c>
    </row>
    <row r="652" spans="1:164" ht="17.25">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t="s">
        <v>1130</v>
      </c>
      <c r="FD652" s="7" t="s">
        <v>3468</v>
      </c>
      <c r="FE652" s="7">
        <f t="shared" si="139"/>
        <v>3073</v>
      </c>
      <c r="FF652" s="72">
        <f t="shared" si="140"/>
        <v>6822</v>
      </c>
      <c r="FG652" t="s">
        <v>3517</v>
      </c>
      <c r="FH652">
        <v>457907674</v>
      </c>
    </row>
    <row r="653" spans="1:164" ht="17.25">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t="s">
        <v>1130</v>
      </c>
      <c r="FD653" s="7" t="s">
        <v>3452</v>
      </c>
      <c r="FE653" s="7">
        <f t="shared" si="139"/>
        <v>259</v>
      </c>
      <c r="FF653" s="72">
        <f t="shared" si="140"/>
        <v>5968</v>
      </c>
      <c r="FG653" t="s">
        <v>3518</v>
      </c>
      <c r="FH653">
        <v>458076322</v>
      </c>
    </row>
    <row r="654" spans="1:164" ht="17.25">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t="s">
        <v>1130</v>
      </c>
      <c r="FD654" s="7" t="s">
        <v>3469</v>
      </c>
      <c r="FE654" s="7">
        <f t="shared" si="139"/>
        <v>-1329</v>
      </c>
      <c r="FF654" s="72">
        <f t="shared" si="140"/>
        <v>5323</v>
      </c>
      <c r="FG654" t="s">
        <v>3517</v>
      </c>
      <c r="FH654">
        <v>465932490</v>
      </c>
    </row>
    <row r="655" spans="1:164" ht="17.25">
      <c r="A655" s="72">
        <v>140185045</v>
      </c>
      <c r="B655" s="304" t="s">
        <v>951</v>
      </c>
      <c r="C655" s="72"/>
      <c r="D655" s="72"/>
      <c r="E655" s="72"/>
      <c r="F655" s="72"/>
      <c r="G655" s="307"/>
      <c r="H655" s="307"/>
      <c r="I655" s="72">
        <v>3229</v>
      </c>
      <c r="J655" s="72">
        <v>2885.66</v>
      </c>
      <c r="K655" s="258">
        <f t="shared" si="131"/>
        <v>3055.66</v>
      </c>
      <c r="L655" s="258">
        <f t="shared" si="133"/>
        <v>6377.66</v>
      </c>
      <c r="M655" s="316">
        <v>2</v>
      </c>
      <c r="N655" s="72" t="s">
        <v>1232</v>
      </c>
      <c r="O655" s="72" t="s">
        <v>1233</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4"/>
      <c r="AC655" s="72">
        <v>20</v>
      </c>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t="s">
        <v>1130</v>
      </c>
      <c r="FD655" s="7" t="s">
        <v>3190</v>
      </c>
      <c r="FE655" s="7">
        <f t="shared" si="139"/>
        <v>3055.66</v>
      </c>
      <c r="FF655" s="72">
        <f t="shared" si="140"/>
        <v>6377.66</v>
      </c>
      <c r="FG655" t="s">
        <v>3517</v>
      </c>
      <c r="FH655">
        <v>140185045</v>
      </c>
    </row>
    <row r="656" spans="1:164" ht="17.25">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t="s">
        <v>1130</v>
      </c>
      <c r="FD656" s="7" t="s">
        <v>3470</v>
      </c>
      <c r="FE656" s="7">
        <f t="shared" si="139"/>
        <v>3045</v>
      </c>
      <c r="FF656" s="72">
        <f t="shared" si="140"/>
        <v>6036</v>
      </c>
      <c r="FG656" t="s">
        <v>3517</v>
      </c>
      <c r="FH656">
        <v>140272079</v>
      </c>
    </row>
    <row r="657" spans="1:164" ht="17.25">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t="s">
        <v>1130</v>
      </c>
      <c r="FD657" s="7" t="s">
        <v>3471</v>
      </c>
      <c r="FE657" s="7">
        <f t="shared" si="139"/>
        <v>2893</v>
      </c>
      <c r="FF657" s="72">
        <f t="shared" si="140"/>
        <v>5901</v>
      </c>
      <c r="FG657" t="s">
        <v>3517</v>
      </c>
      <c r="FH657">
        <v>458109013</v>
      </c>
    </row>
    <row r="658" spans="1:164" ht="17.25">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t="s">
        <v>1130</v>
      </c>
      <c r="FD658" s="7">
        <v>0</v>
      </c>
      <c r="FE658" s="7">
        <f t="shared" si="139"/>
        <v>2479</v>
      </c>
      <c r="FF658" s="72">
        <f t="shared" si="140"/>
        <v>4738</v>
      </c>
      <c r="FG658" t="s">
        <v>3518</v>
      </c>
      <c r="FH658">
        <v>465618986</v>
      </c>
    </row>
    <row r="659" spans="1:164" ht="17.25">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t="s">
        <v>1130</v>
      </c>
      <c r="FD659" s="7" t="s">
        <v>3253</v>
      </c>
      <c r="FE659" s="7">
        <f t="shared" si="139"/>
        <v>2866</v>
      </c>
      <c r="FF659" s="72">
        <f t="shared" si="140"/>
        <v>8343</v>
      </c>
      <c r="FG659" t="s">
        <v>3517</v>
      </c>
      <c r="FH659">
        <v>465129468</v>
      </c>
    </row>
    <row r="660" spans="1:164" ht="17.25">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t="s">
        <v>1130</v>
      </c>
      <c r="FD660" s="7" t="s">
        <v>3460</v>
      </c>
      <c r="FE660" s="7">
        <f t="shared" si="139"/>
        <v>2659</v>
      </c>
      <c r="FF660" s="72">
        <f t="shared" si="140"/>
        <v>5901</v>
      </c>
      <c r="FG660" t="s">
        <v>3517</v>
      </c>
      <c r="FH660">
        <v>137873997</v>
      </c>
    </row>
    <row r="661" spans="1:164" ht="17.25">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t="s">
        <v>1130</v>
      </c>
      <c r="FD661" s="7" t="s">
        <v>3139</v>
      </c>
      <c r="FE661" s="7">
        <f t="shared" si="139"/>
        <v>1912</v>
      </c>
      <c r="FF661" s="72">
        <f t="shared" si="140"/>
        <v>5146</v>
      </c>
      <c r="FG661" t="s">
        <v>3517</v>
      </c>
      <c r="FH661">
        <v>458035947</v>
      </c>
    </row>
    <row r="662" spans="1:164" ht="17.25">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t="s">
        <v>1130</v>
      </c>
      <c r="FD662" s="7" t="s">
        <v>3315</v>
      </c>
      <c r="FE662" s="7">
        <f t="shared" si="139"/>
        <v>1923</v>
      </c>
      <c r="FF662" s="72">
        <f t="shared" si="140"/>
        <v>7373</v>
      </c>
      <c r="FG662" t="s">
        <v>3517</v>
      </c>
      <c r="FH662">
        <v>461971285</v>
      </c>
    </row>
    <row r="663" spans="1:164" ht="17.25">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t="s">
        <v>1130</v>
      </c>
      <c r="FD663" s="7" t="s">
        <v>3172</v>
      </c>
      <c r="FE663" s="7">
        <f t="shared" si="139"/>
        <v>440</v>
      </c>
      <c r="FF663" s="72">
        <f t="shared" si="140"/>
        <v>3315</v>
      </c>
      <c r="FG663" t="s">
        <v>3517</v>
      </c>
      <c r="FH663">
        <v>462905638</v>
      </c>
    </row>
    <row r="664" spans="1:164" ht="17.25">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t="s">
        <v>1130</v>
      </c>
      <c r="FD664" s="7" t="s">
        <v>3472</v>
      </c>
      <c r="FE664" s="7">
        <f t="shared" si="139"/>
        <v>1606</v>
      </c>
      <c r="FF664" s="72">
        <f t="shared" si="140"/>
        <v>4884</v>
      </c>
      <c r="FG664" t="s">
        <v>3517</v>
      </c>
      <c r="FH664">
        <v>140624071</v>
      </c>
    </row>
    <row r="665" spans="1:164" ht="17.25">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t="s">
        <v>1130</v>
      </c>
      <c r="FD665" s="7" t="s">
        <v>3393</v>
      </c>
      <c r="FE665" s="7">
        <f t="shared" si="139"/>
        <v>676</v>
      </c>
      <c r="FF665" s="72">
        <f t="shared" si="140"/>
        <v>3697</v>
      </c>
      <c r="FG665" t="s">
        <v>3517</v>
      </c>
      <c r="FH665">
        <v>465414331</v>
      </c>
    </row>
    <row r="666" spans="1:164" ht="17.25">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t="s">
        <v>1130</v>
      </c>
      <c r="FD666" s="7" t="s">
        <v>3473</v>
      </c>
      <c r="FE666" s="7">
        <f t="shared" si="139"/>
        <v>769</v>
      </c>
      <c r="FF666" s="72">
        <f t="shared" si="140"/>
        <v>12512</v>
      </c>
      <c r="FG666" t="s">
        <v>3517</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t="s">
        <v>1130</v>
      </c>
      <c r="FD667" s="7" t="s">
        <v>3219</v>
      </c>
      <c r="FE667" s="7">
        <f t="shared" si="139"/>
        <v>604</v>
      </c>
      <c r="FF667" s="72">
        <f t="shared" si="140"/>
        <v>6063</v>
      </c>
      <c r="FG667" t="s">
        <v>3517</v>
      </c>
      <c r="FH667">
        <v>462177974</v>
      </c>
    </row>
    <row r="668" spans="1:164" ht="17.25">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t="s">
        <v>1130</v>
      </c>
      <c r="FD668" s="7" t="s">
        <v>3123</v>
      </c>
      <c r="FE668" s="7">
        <f t="shared" si="139"/>
        <v>383</v>
      </c>
      <c r="FF668" s="72">
        <f t="shared" si="140"/>
        <v>4227</v>
      </c>
      <c r="FG668" t="s">
        <v>3517</v>
      </c>
      <c r="FH668">
        <v>458535525</v>
      </c>
    </row>
    <row r="669" spans="1:164" ht="17.25">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3555</v>
      </c>
      <c r="FD669" s="7" t="s">
        <v>3125</v>
      </c>
      <c r="FE669" s="7">
        <f t="shared" si="139"/>
        <v>58</v>
      </c>
      <c r="FF669" s="72">
        <f t="shared" si="140"/>
        <v>5642</v>
      </c>
      <c r="FG669" t="s">
        <v>3517</v>
      </c>
      <c r="FH669">
        <v>139918071</v>
      </c>
    </row>
    <row r="670" spans="1:164" ht="17.25">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t="s">
        <v>1130</v>
      </c>
      <c r="FD670" s="7" t="s">
        <v>1252</v>
      </c>
      <c r="FE670" s="7">
        <f t="shared" si="139"/>
        <v>40</v>
      </c>
      <c r="FF670" s="72">
        <f t="shared" si="140"/>
        <v>4020</v>
      </c>
      <c r="FG670" t="s">
        <v>3517</v>
      </c>
      <c r="FH670">
        <v>462460942</v>
      </c>
    </row>
    <row r="671" spans="1:164" ht="17.25">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t="s">
        <v>1130</v>
      </c>
      <c r="FD671" s="7" t="s">
        <v>3474</v>
      </c>
      <c r="FE671" s="7">
        <f t="shared" si="139"/>
        <v>22</v>
      </c>
      <c r="FF671" s="72">
        <f t="shared" si="140"/>
        <v>2361</v>
      </c>
      <c r="FG671" t="s">
        <v>3517</v>
      </c>
      <c r="FH671">
        <v>463886389</v>
      </c>
    </row>
    <row r="672" spans="1:164" ht="17.25">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t="s">
        <v>1130</v>
      </c>
      <c r="FD672" s="7" t="s">
        <v>3369</v>
      </c>
      <c r="FE672" s="7">
        <f t="shared" si="139"/>
        <v>142</v>
      </c>
      <c r="FF672" s="72">
        <f t="shared" si="140"/>
        <v>3334</v>
      </c>
      <c r="FG672" t="s">
        <v>3517</v>
      </c>
      <c r="FH672">
        <v>135390694</v>
      </c>
    </row>
    <row r="673" spans="1:164" ht="17.25">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t="s">
        <v>1130</v>
      </c>
      <c r="FD673" s="7" t="s">
        <v>3262</v>
      </c>
      <c r="FE673" s="7">
        <f t="shared" si="139"/>
        <v>52</v>
      </c>
      <c r="FF673" s="72">
        <f t="shared" si="140"/>
        <v>3029</v>
      </c>
      <c r="FG673" t="s">
        <v>3517</v>
      </c>
      <c r="FH673">
        <v>139133063</v>
      </c>
    </row>
    <row r="674" spans="1:164" ht="17.25">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t="s">
        <v>1130</v>
      </c>
      <c r="FD674" s="7" t="s">
        <v>3475</v>
      </c>
      <c r="FE674" s="7">
        <f t="shared" si="139"/>
        <v>33</v>
      </c>
      <c r="FF674" s="72">
        <f t="shared" si="140"/>
        <v>3609</v>
      </c>
      <c r="FG674" t="s">
        <v>3517</v>
      </c>
      <c r="FH674">
        <v>460094851</v>
      </c>
    </row>
    <row r="675" spans="1:164" ht="17.25">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t="s">
        <v>1130</v>
      </c>
      <c r="FD675" s="7" t="s">
        <v>3476</v>
      </c>
      <c r="FE675" s="7">
        <f t="shared" si="139"/>
        <v>2</v>
      </c>
      <c r="FF675" s="72">
        <f t="shared" si="140"/>
        <v>3003</v>
      </c>
      <c r="FG675" t="s">
        <v>3517</v>
      </c>
      <c r="FH675">
        <v>135404351</v>
      </c>
    </row>
    <row r="676" spans="1:164" ht="17.25">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t="s">
        <v>1130</v>
      </c>
      <c r="FD676" s="7" t="s">
        <v>3244</v>
      </c>
      <c r="FE676" s="7">
        <f t="shared" si="139"/>
        <v>101</v>
      </c>
      <c r="FF676" s="72">
        <f t="shared" si="140"/>
        <v>3737</v>
      </c>
      <c r="FG676" t="s">
        <v>3517</v>
      </c>
      <c r="FH676">
        <v>140151772</v>
      </c>
    </row>
    <row r="677" spans="1:164" ht="17.25">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t="s">
        <v>1130</v>
      </c>
      <c r="FD677" s="7" t="s">
        <v>3380</v>
      </c>
      <c r="FE677" s="7">
        <f t="shared" si="139"/>
        <v>46</v>
      </c>
      <c r="FF677" s="72">
        <f t="shared" si="140"/>
        <v>4577</v>
      </c>
      <c r="FG677" t="s">
        <v>3518</v>
      </c>
      <c r="FH677">
        <v>461261729</v>
      </c>
    </row>
    <row r="678" spans="1:164" ht="17.25">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t="s">
        <v>1130</v>
      </c>
      <c r="FD678" s="7" t="s">
        <v>3477</v>
      </c>
      <c r="FE678" s="7">
        <f t="shared" si="139"/>
        <v>32</v>
      </c>
      <c r="FF678" s="72">
        <f t="shared" si="140"/>
        <v>3423</v>
      </c>
      <c r="FG678" t="s">
        <v>3518</v>
      </c>
      <c r="FH678">
        <v>463177975</v>
      </c>
    </row>
    <row r="679" spans="1:164" ht="17.25">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t="s">
        <v>1130</v>
      </c>
      <c r="FD679" s="7" t="s">
        <v>1260</v>
      </c>
      <c r="FE679" s="7">
        <f t="shared" si="139"/>
        <v>10</v>
      </c>
      <c r="FF679" s="72">
        <f t="shared" si="140"/>
        <v>6159</v>
      </c>
      <c r="FG679" t="s">
        <v>3517</v>
      </c>
      <c r="FH679">
        <v>123556600</v>
      </c>
    </row>
    <row r="680" spans="1:164" ht="17.25">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t="s">
        <v>1130</v>
      </c>
      <c r="FD680" s="7" t="s">
        <v>1243</v>
      </c>
      <c r="FE680" s="7">
        <f t="shared" si="139"/>
        <v>27</v>
      </c>
      <c r="FF680" s="72">
        <f t="shared" si="140"/>
        <v>5805</v>
      </c>
      <c r="FG680" t="s">
        <v>3517</v>
      </c>
      <c r="FH680">
        <v>136841301</v>
      </c>
    </row>
    <row r="681" spans="1:164" ht="17.25">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t="s">
        <v>1130</v>
      </c>
      <c r="FD681" s="7" t="s">
        <v>1249</v>
      </c>
      <c r="FE681" s="7">
        <f t="shared" si="139"/>
        <v>21</v>
      </c>
      <c r="FF681" s="72">
        <f t="shared" si="140"/>
        <v>3555</v>
      </c>
      <c r="FG681" t="s">
        <v>3517</v>
      </c>
      <c r="FH681">
        <v>137201869</v>
      </c>
    </row>
    <row r="682" spans="1:164" ht="17.25">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t="s">
        <v>1130</v>
      </c>
      <c r="FD682" s="7" t="s">
        <v>3276</v>
      </c>
      <c r="FE682" s="7">
        <f t="shared" si="139"/>
        <v>123</v>
      </c>
      <c r="FF682" s="72">
        <f t="shared" si="140"/>
        <v>4666</v>
      </c>
      <c r="FG682" t="s">
        <v>3517</v>
      </c>
      <c r="FH682">
        <v>459302420</v>
      </c>
    </row>
    <row r="683" spans="1:164" ht="17.25">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t="s">
        <v>1130</v>
      </c>
      <c r="FD683" s="7" t="s">
        <v>1240</v>
      </c>
      <c r="FE683" s="7">
        <f t="shared" si="139"/>
        <v>30</v>
      </c>
      <c r="FF683" s="72">
        <f t="shared" si="140"/>
        <v>2721</v>
      </c>
      <c r="FG683" t="s">
        <v>3517</v>
      </c>
      <c r="FH683">
        <v>135144145</v>
      </c>
    </row>
    <row r="684" spans="1:164" ht="17.25">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t="s">
        <v>1130</v>
      </c>
      <c r="FD684" s="7" t="s">
        <v>3478</v>
      </c>
      <c r="FE684" s="7">
        <f t="shared" si="139"/>
        <v>6</v>
      </c>
      <c r="FF684" s="72">
        <f t="shared" si="140"/>
        <v>3625</v>
      </c>
      <c r="FG684" t="s">
        <v>3517</v>
      </c>
      <c r="FH684">
        <v>453957819</v>
      </c>
    </row>
    <row r="685" spans="1:164" ht="17.25">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t="s">
        <v>1130</v>
      </c>
      <c r="FD685" s="7" t="s">
        <v>1248</v>
      </c>
      <c r="FE685" s="7">
        <f t="shared" si="139"/>
        <v>22</v>
      </c>
      <c r="FF685" s="72">
        <f t="shared" si="140"/>
        <v>4443</v>
      </c>
      <c r="FG685" t="s">
        <v>3517</v>
      </c>
      <c r="FH685">
        <v>462178191</v>
      </c>
    </row>
    <row r="686" spans="1:164" ht="17.25">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3618</v>
      </c>
      <c r="EY686" s="314">
        <v>46184</v>
      </c>
      <c r="EZ686" s="314"/>
      <c r="FA686" s="183"/>
      <c r="FB686" s="314"/>
      <c r="FC686" s="7" t="s">
        <v>1130</v>
      </c>
      <c r="FD686" s="7" t="s">
        <v>3116</v>
      </c>
      <c r="FE686" s="7">
        <f t="shared" si="139"/>
        <v>65</v>
      </c>
      <c r="FF686" s="72">
        <f t="shared" si="140"/>
        <v>1507</v>
      </c>
      <c r="FG686" t="s">
        <v>3517</v>
      </c>
      <c r="FH686">
        <v>463322332</v>
      </c>
    </row>
    <row r="687" spans="1:164" ht="17.25">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t="s">
        <v>1130</v>
      </c>
      <c r="FD687" s="7" t="s">
        <v>3478</v>
      </c>
      <c r="FE687" s="7">
        <f t="shared" si="139"/>
        <v>6</v>
      </c>
      <c r="FF687" s="72">
        <f t="shared" si="140"/>
        <v>4580</v>
      </c>
      <c r="FG687" t="s">
        <v>3517</v>
      </c>
      <c r="FH687">
        <v>460241672</v>
      </c>
    </row>
    <row r="688" spans="1:164" ht="17.25">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t="s">
        <v>1130</v>
      </c>
      <c r="FD688" s="7" t="s">
        <v>1252</v>
      </c>
      <c r="FE688" s="7">
        <f t="shared" si="139"/>
        <v>18</v>
      </c>
      <c r="FF688" s="72">
        <f t="shared" si="140"/>
        <v>3377</v>
      </c>
      <c r="FG688" t="s">
        <v>3517</v>
      </c>
      <c r="FH688">
        <v>456338926</v>
      </c>
    </row>
    <row r="689" spans="1:164" ht="17.25">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t="s">
        <v>1130</v>
      </c>
      <c r="FD689" s="7" t="s">
        <v>3479</v>
      </c>
      <c r="FE689" s="7">
        <f t="shared" si="139"/>
        <v>9</v>
      </c>
      <c r="FF689" s="72">
        <f t="shared" si="140"/>
        <v>3787</v>
      </c>
      <c r="FG689" t="s">
        <v>3518</v>
      </c>
      <c r="FH689">
        <v>462011491</v>
      </c>
    </row>
    <row r="690" spans="1:164" ht="17.25">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t="s">
        <v>1130</v>
      </c>
      <c r="FD690" s="7" t="s">
        <v>3480</v>
      </c>
      <c r="FE690" s="7">
        <f t="shared" si="139"/>
        <v>5</v>
      </c>
      <c r="FF690" s="72">
        <f t="shared" si="140"/>
        <v>2799</v>
      </c>
      <c r="FG690" t="s">
        <v>3517</v>
      </c>
      <c r="FH690">
        <v>136892187</v>
      </c>
    </row>
    <row r="691" spans="1:164" ht="17.25">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t="s">
        <v>1130</v>
      </c>
      <c r="FD691" s="7" t="s">
        <v>3481</v>
      </c>
      <c r="FE691" s="7">
        <f t="shared" si="139"/>
        <v>43</v>
      </c>
      <c r="FF691" s="72">
        <f t="shared" si="140"/>
        <v>2683</v>
      </c>
      <c r="FG691" t="s">
        <v>3517</v>
      </c>
      <c r="FH691">
        <v>462252637</v>
      </c>
    </row>
    <row r="692" spans="1:164" ht="17.25">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1130</v>
      </c>
      <c r="FD692" s="7" t="s">
        <v>3197</v>
      </c>
      <c r="FE692" s="7">
        <f t="shared" si="139"/>
        <v>126</v>
      </c>
      <c r="FF692" s="72">
        <f t="shared" si="140"/>
        <v>3632</v>
      </c>
      <c r="FG692" t="s">
        <v>3517</v>
      </c>
      <c r="FH692">
        <v>134196820</v>
      </c>
    </row>
    <row r="693" spans="1:164" ht="17.25">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t="s">
        <v>1130</v>
      </c>
      <c r="FD693" s="7" t="s">
        <v>3478</v>
      </c>
      <c r="FE693" s="7">
        <f t="shared" si="139"/>
        <v>6</v>
      </c>
      <c r="FF693" s="72">
        <f t="shared" si="140"/>
        <v>3446</v>
      </c>
      <c r="FG693" t="s">
        <v>3517</v>
      </c>
      <c r="FH693">
        <v>136056637</v>
      </c>
    </row>
    <row r="694" spans="1:164" ht="17.25">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t="s">
        <v>1130</v>
      </c>
      <c r="FD694" s="7" t="s">
        <v>3123</v>
      </c>
      <c r="FE694" s="7">
        <f t="shared" si="139"/>
        <v>47</v>
      </c>
      <c r="FF694" s="72">
        <f t="shared" si="140"/>
        <v>5449</v>
      </c>
      <c r="FG694" t="s">
        <v>3517</v>
      </c>
      <c r="FH694">
        <v>463281658</v>
      </c>
    </row>
    <row r="695" spans="1:164" ht="17.25">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t="s">
        <v>1130</v>
      </c>
      <c r="FD695" s="7" t="s">
        <v>1245</v>
      </c>
      <c r="FE695" s="7">
        <f t="shared" si="139"/>
        <v>25</v>
      </c>
      <c r="FF695" s="72">
        <f t="shared" si="140"/>
        <v>3294</v>
      </c>
      <c r="FG695" t="s">
        <v>3517</v>
      </c>
      <c r="FH695">
        <v>456772826</v>
      </c>
    </row>
    <row r="696" spans="1:164" ht="17.25">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t="s">
        <v>1130</v>
      </c>
      <c r="FD696" s="7" t="s">
        <v>3482</v>
      </c>
      <c r="FE696" s="7">
        <f t="shared" si="139"/>
        <v>40</v>
      </c>
      <c r="FF696" s="72">
        <f t="shared" si="140"/>
        <v>3334</v>
      </c>
      <c r="FG696" t="s">
        <v>3517</v>
      </c>
      <c r="FH696">
        <v>135236443</v>
      </c>
    </row>
    <row r="697" spans="1:164" ht="17.25">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t="s">
        <v>1130</v>
      </c>
      <c r="FD697" s="7" t="s">
        <v>3478</v>
      </c>
      <c r="FE697" s="7">
        <f t="shared" si="139"/>
        <v>6</v>
      </c>
      <c r="FF697" s="72">
        <f t="shared" si="140"/>
        <v>4351</v>
      </c>
      <c r="FG697" t="s">
        <v>3517</v>
      </c>
      <c r="FH697">
        <v>462075900</v>
      </c>
    </row>
    <row r="698" spans="1:164" ht="17.25">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t="s">
        <v>1130</v>
      </c>
      <c r="FD698" s="7" t="s">
        <v>3483</v>
      </c>
      <c r="FE698" s="7">
        <f t="shared" si="139"/>
        <v>213</v>
      </c>
      <c r="FF698" s="72">
        <f t="shared" si="140"/>
        <v>5767</v>
      </c>
      <c r="FG698" t="s">
        <v>3517</v>
      </c>
      <c r="FH698">
        <v>461562384</v>
      </c>
    </row>
    <row r="699" spans="1:164" ht="17.25">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t="s">
        <v>1130</v>
      </c>
      <c r="FD699" s="7" t="s">
        <v>3159</v>
      </c>
      <c r="FE699" s="7">
        <f t="shared" si="139"/>
        <v>149</v>
      </c>
      <c r="FF699" s="72">
        <f t="shared" si="140"/>
        <v>3398</v>
      </c>
      <c r="FG699" t="s">
        <v>3517</v>
      </c>
      <c r="FH699">
        <v>135424700</v>
      </c>
    </row>
    <row r="700" spans="1:164" ht="17.25">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t="s">
        <v>1130</v>
      </c>
      <c r="FD700" s="7" t="s">
        <v>1247</v>
      </c>
      <c r="FE700" s="7">
        <f t="shared" si="139"/>
        <v>23</v>
      </c>
      <c r="FF700" s="72">
        <f t="shared" si="140"/>
        <v>3817</v>
      </c>
      <c r="FG700" t="s">
        <v>3518</v>
      </c>
      <c r="FH700">
        <v>456721727</v>
      </c>
    </row>
    <row r="701" spans="1:164" ht="17.25">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t="s">
        <v>1130</v>
      </c>
      <c r="FD701" s="7" t="s">
        <v>3484</v>
      </c>
      <c r="FE701" s="7">
        <f t="shared" si="139"/>
        <v>38</v>
      </c>
      <c r="FF701" s="72">
        <f t="shared" si="140"/>
        <v>3075</v>
      </c>
      <c r="FG701" t="s">
        <v>3517</v>
      </c>
      <c r="FH701">
        <v>138861451</v>
      </c>
    </row>
    <row r="702" spans="1:164" ht="17.25">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t="s">
        <v>1130</v>
      </c>
      <c r="FD702" s="7" t="s">
        <v>3485</v>
      </c>
      <c r="FE702" s="7">
        <f t="shared" si="139"/>
        <v>139.58000000000001</v>
      </c>
      <c r="FF702" s="72">
        <f t="shared" si="140"/>
        <v>6115.58</v>
      </c>
      <c r="FG702" t="s">
        <v>3517</v>
      </c>
      <c r="FH702">
        <v>137963404</v>
      </c>
    </row>
    <row r="703" spans="1:164" ht="17.25">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3554</v>
      </c>
      <c r="FD703" s="7" t="s">
        <v>3476</v>
      </c>
      <c r="FE703" s="7">
        <f t="shared" si="139"/>
        <v>2</v>
      </c>
      <c r="FF703" s="72">
        <f t="shared" si="140"/>
        <v>3137</v>
      </c>
      <c r="FG703" t="s">
        <v>3517</v>
      </c>
      <c r="FH703">
        <v>454518679</v>
      </c>
    </row>
    <row r="704" spans="1:164" ht="17.25">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39"/>
        <v>3</v>
      </c>
      <c r="FF704" s="72">
        <f t="shared" si="140"/>
        <v>4995</v>
      </c>
      <c r="FG704" t="s">
        <v>3517</v>
      </c>
      <c r="FH704">
        <v>461234688</v>
      </c>
    </row>
    <row r="705" spans="1:164" ht="17.25">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t="s">
        <v>1130</v>
      </c>
      <c r="FD706" s="7" t="s">
        <v>3486</v>
      </c>
      <c r="FE706" s="7">
        <f t="shared" si="147"/>
        <v>133</v>
      </c>
      <c r="FF706" s="72">
        <f t="shared" si="148"/>
        <v>1801</v>
      </c>
      <c r="FG706" t="s">
        <v>3517</v>
      </c>
      <c r="FH706">
        <v>463182764</v>
      </c>
    </row>
  </sheetData>
  <sortState xmlns:xlrd2="http://schemas.microsoft.com/office/spreadsheetml/2017/richdata2" ref="A2:FF706">
    <sortCondition descending="1" ref="Q2:Q706"/>
  </sortState>
  <conditionalFormatting sqref="A1">
    <cfRule type="duplicateValues" dxfId="14421" priority="14"/>
  </conditionalFormatting>
  <conditionalFormatting sqref="A1:A1048576">
    <cfRule type="duplicateValues" dxfId="14420" priority="13"/>
  </conditionalFormatting>
  <conditionalFormatting sqref="A567:A706">
    <cfRule type="duplicateValues" dxfId="14419" priority="506"/>
  </conditionalFormatting>
  <conditionalFormatting sqref="M2:M706">
    <cfRule type="expression" dxfId="14418" priority="342">
      <formula>AND(LEN(#REF!)&gt;0,#REF!&lt;#REF!,#REF!&gt;=#REF!)</formula>
    </cfRule>
  </conditionalFormatting>
  <conditionalFormatting sqref="M3:M6 M8:M109 M111:M121 M123:M136 M138:M141 M144:M148 M150:M167 M169:M192 M194:M313 M316:M346 M348:M353 M355:M451 M453:M464 M466:M479 M481:M565">
    <cfRule type="expression" dxfId="14417" priority="372">
      <formula>AND(LEN($E4)&gt;0,$E4&lt;$K4,#REF!&gt;=$AM4)</formula>
    </cfRule>
  </conditionalFormatting>
  <conditionalFormatting sqref="M567">
    <cfRule type="expression" dxfId="14416" priority="381">
      <formula>AND(LEN($E568)&gt;0,$E568&lt;$M568,$AP568&gt;=$AO568)</formula>
    </cfRule>
  </conditionalFormatting>
  <conditionalFormatting sqref="M568:M593 M595:M598 M600:M650 M652:M663 M665:M667 M669:M676 M678:M700 M702:M9243">
    <cfRule type="expression" dxfId="14415" priority="376">
      <formula>AND(LEN($E569)&gt;0,$E569&lt;$K569,$AO569&gt;=$AN569)</formula>
    </cfRule>
  </conditionalFormatting>
  <conditionalFormatting sqref="N2:N706">
    <cfRule type="expression" dxfId="14414" priority="377">
      <formula>AND(LEN($E2)&gt;0,$E2&lt;$K2,$AO2&gt;$AN2)</formula>
    </cfRule>
  </conditionalFormatting>
  <conditionalFormatting sqref="N567">
    <cfRule type="expression" dxfId="14413" priority="382">
      <formula>AND(LEN($E568)&gt;0,$E568&lt;$M568,$AP568&gt;=$AO568)</formula>
    </cfRule>
  </conditionalFormatting>
  <conditionalFormatting sqref="N568:N593 N595:N598 N600:N650 N652:N663 N665:N667 N669:N676 N678:N700">
    <cfRule type="expression" dxfId="14412" priority="379">
      <formula>AND(LEN($E569)&gt;0,$E569&lt;$K569,$AO569&gt;=$AN569)</formula>
    </cfRule>
  </conditionalFormatting>
  <conditionalFormatting sqref="N594 N599 N651 N664 N668 N677 N701:N706">
    <cfRule type="expression" dxfId="14411" priority="406">
      <formula>AND(LEN(#REF!)&gt;0,#REF!&lt;#REF!,#REF!&gt;=#REF!)</formula>
    </cfRule>
  </conditionalFormatting>
  <conditionalFormatting sqref="N707:N9243">
    <cfRule type="expression" dxfId="14410"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2026-06-19T13:22:55Z</dcterms:modified>
</cp:coreProperties>
</file>