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04B0F51F-0D86-40D8-A3A3-050CB99D03A8}"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2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83" i="14" l="1"/>
  <c r="E532" i="14"/>
  <c r="E528" i="14"/>
  <c r="E27" i="14"/>
  <c r="E545" i="14"/>
  <c r="E252" i="14"/>
  <c r="E187"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21"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88"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7"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21" i="14"/>
  <c r="AP342" i="14"/>
  <c r="AP400" i="14"/>
  <c r="AP568" i="14"/>
  <c r="AP19" i="14"/>
  <c r="AP394" i="14"/>
  <c r="AP619" i="14"/>
  <c r="AP150" i="14"/>
  <c r="AP207" i="14"/>
  <c r="AP492" i="14"/>
  <c r="AP34" i="14"/>
  <c r="AP183" i="14"/>
  <c r="AP477" i="14"/>
  <c r="AP508" i="14"/>
  <c r="AP211" i="14"/>
  <c r="AP516" i="14"/>
  <c r="AP409"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0"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<sst xmlns="http://schemas.openxmlformats.org/spreadsheetml/2006/main" count="20050" uniqueCount="3627">
  <si>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</si>
  <si>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</si>
  <si>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</si>
  <si>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</si>
  <si>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</si>
  <si>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</si>
  <si>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</si>
  <si>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</si>
  <si>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</si>
  <si>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</si>
  <si>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</si>
  <si>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</si>
  <si>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</si>
  <si>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</si>
  <si>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</si>
  <si>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</si>
  <si>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</si>
  <si>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</si>
  <si>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</si>
  <si>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</si>
  <si>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</si>
  <si>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</si>
  <si>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</si>
  <si>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</si>
  <si>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</si>
  <si>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</si>
  <si>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</si>
  <si>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</si>
  <si>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</si>
  <si>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</si>
  <si>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</si>
  <si>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</si>
  <si>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</si>
  <si>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</si>
  <si>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</si>
  <si>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</si>
  <si>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</si>
  <si>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</si>
  <si>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</si>
  <si>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</si>
  <si>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</si>
  <si>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</si>
  <si>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</si>
  <si>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</si>
  <si>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</si>
  <si>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</si>
  <si>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</si>
  <si>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</si>
  <si>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</si>
  <si>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</si>
  <si>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</si>
  <si>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</si>
  <si>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</si>
  <si>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</si>
  <si>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</si>
  <si>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</si>
  <si>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</si>
  <si>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</si>
  <si>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</si>
  <si>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</si>
  <si>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</si>
  <si>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</si>
  <si>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</si>
  <si>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</si>
  <si>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</si>
  <si>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</si>
  <si>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</si>
  <si>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</si>
  <si>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</si>
  <si>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</si>
  <si>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</si>
  <si>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</si>
  <si>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</si>
  <si>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</si>
  <si>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</si>
  <si>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</si>
  <si>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</si>
  <si>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</si>
  <si>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</si>
  <si>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</si>
  <si>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</si>
  <si>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</si>
  <si>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</si>
  <si>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</si>
  <si>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</si>
  <si>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</si>
  <si>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</si>
  <si>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</si>
  <si>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</si>
  <si>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</si>
  <si>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</si>
  <si>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</si>
  <si>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</si>
  <si>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</si>
  <si>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</si>
  <si>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</si>
  <si>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</si>
  <si>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</si>
  <si>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</si>
  <si>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</si>
  <si>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</si>
  <si>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</si>
  <si>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</si>
  <si>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</si>
  <si>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</si>
  <si>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</si>
  <si>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</si>
  <si>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</si>
  <si>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</si>
  <si>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</si>
  <si>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</si>
  <si>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</si>
  <si>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</si>
  <si>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</si>
  <si>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</si>
  <si>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</si>
  <si>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</si>
  <si>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</si>
  <si>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</si>
  <si>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</si>
  <si>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</si>
  <si>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</si>
  <si>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</si>
  <si>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</si>
  <si>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</si>
  <si>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</si>
  <si>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</si>
  <si>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</si>
  <si>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</si>
  <si>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</si>
  <si>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</si>
  <si>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</si>
  <si>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</si>
  <si>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</si>
  <si>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</si>
  <si>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</si>
  <si>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</si>
  <si>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</si>
  <si>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</si>
  <si>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</si>
  <si>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</si>
  <si>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</si>
  <si>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</si>
  <si>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</si>
  <si>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</si>
  <si>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</si>
  <si>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</si>
  <si>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</si>
  <si>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</si>
  <si>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</si>
  <si>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</si>
  <si>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</si>
  <si>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</si>
  <si>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</si>
  <si>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</si>
  <si>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</si>
  <si>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</si>
  <si>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</si>
  <si>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</si>
  <si>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</si>
  <si>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</si>
  <si>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</si>
  <si>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</si>
  <si>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</si>
  <si>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</si>
  <si>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</si>
  <si>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</si>
  <si>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</si>
  <si>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</si>
  <si>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</si>
  <si>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</si>
  <si>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</si>
  <si>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</si>
  <si>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</si>
  <si>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</si>
  <si>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</si>
  <si>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</si>
  <si>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</si>
  <si>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</si>
  <si>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</si>
  <si>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</si>
  <si>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</si>
  <si>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</si>
  <si>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</si>
  <si>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</si>
  <si>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</si>
  <si>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</si>
  <si>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</si>
  <si>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</si>
  <si>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</si>
  <si>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</si>
  <si>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</si>
  <si>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</si>
  <si>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</si>
  <si>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</si>
  <si>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</si>
  <si>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</si>
  <si>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</si>
  <si>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</si>
  <si>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</si>
  <si>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</si>
  <si>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</si>
  <si>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</si>
  <si>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</si>
  <si>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</si>
  <si>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</si>
  <si>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</si>
  <si>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</si>
  <si>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</si>
  <si>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</si>
  <si>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</si>
  <si>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</si>
  <si>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</si>
  <si>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</si>
  <si>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</si>
  <si>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</si>
  <si>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</si>
  <si>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</si>
  <si>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</si>
  <si>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</si>
  <si>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</si>
  <si>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</si>
  <si>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</si>
  <si>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</si>
  <si>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</si>
  <si>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</si>
  <si>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</si>
  <si>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</si>
  <si>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</si>
  <si>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</si>
  <si>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</si>
  <si>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</si>
  <si>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</si>
  <si>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</si>
  <si>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</si>
  <si>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</si>
  <si>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</si>
  <si>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</si>
  <si>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</si>
  <si>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</si>
  <si>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</si>
  <si>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</si>
  <si>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</si>
  <si>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</si>
  <si>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</si>
  <si>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</si>
  <si>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</si>
  <si>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</si>
  <si>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</si>
  <si>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</si>
  <si>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</si>
  <si>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</si>
  <si>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</si>
  <si>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</si>
  <si>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</si>
  <si>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</si>
  <si>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</si>
  <si>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</si>
  <si>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</si>
  <si>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</si>
  <si>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</si>
  <si>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</si>
  <si>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</si>
  <si>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</si>
  <si>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</si>
  <si>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</si>
  <si>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</si>
  <si>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</si>
  <si>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</si>
  <si>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</si>
  <si>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</si>
  <si>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</si>
  <si>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</si>
  <si>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</si>
  <si>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</si>
  <si>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</si>
  <si>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</si>
  <si>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</si>
  <si>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</si>
  <si>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</si>
  <si>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</si>
  <si>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</si>
  <si>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</si>
  <si>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</si>
  <si>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</si>
  <si>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</si>
  <si>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</si>
  <si>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</si>
  <si>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</si>
  <si>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</si>
  <si>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</si>
  <si>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</si>
  <si>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</si>
  <si>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</si>
  <si>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</si>
  <si>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</si>
  <si>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</si>
  <si>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</si>
  <si>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</si>
  <si>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</si>
  <si>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</si>
  <si>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</si>
  <si>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</si>
  <si>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</si>
  <si>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</si>
  <si>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</si>
  <si>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</si>
  <si>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</si>
  <si>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</si>
  <si>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</si>
  <si>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</si>
  <si>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</si>
  <si>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</si>
  <si>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</si>
  <si>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</si>
  <si>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</si>
  <si>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</si>
  <si>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</si>
  <si>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</si>
  <si>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</si>
  <si>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</si>
  <si>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</si>
  <si>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</si>
  <si>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</si>
  <si>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</si>
  <si>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</si>
  <si>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</si>
  <si>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</si>
  <si>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</si>
  <si>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</si>
  <si>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</si>
  <si>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</si>
  <si>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</si>
  <si>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</si>
  <si>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</si>
  <si>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</si>
  <si>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</si>
  <si>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</si>
  <si>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</si>
  <si>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</si>
  <si>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</si>
  <si>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</si>
  <si>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</si>
  <si>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</si>
  <si>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</si>
  <si>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</si>
  <si>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</si>
  <si>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</si>
  <si>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</si>
  <si>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</si>
  <si>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</si>
  <si>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</si>
  <si>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</si>
  <si>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</si>
  <si>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</si>
  <si>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</si>
  <si>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</si>
  <si>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</si>
  <si>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</si>
  <si>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</si>
  <si>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</si>
  <si>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</si>
  <si>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</si>
  <si>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</si>
  <si>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</si>
  <si>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</si>
  <si>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</si>
  <si>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</si>
  <si>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</si>
  <si>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</si>
  <si>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</si>
  <si>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</si>
  <si>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</si>
  <si>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</si>
  <si>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</si>
  <si>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</si>
  <si>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</si>
  <si>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</si>
  <si>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</si>
  <si>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</si>
  <si>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</si>
  <si>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</si>
  <si>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</si>
  <si>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</si>
  <si>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</si>
  <si>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</si>
  <si>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</si>
  <si>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</si>
  <si>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</si>
  <si>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</si>
  <si>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</si>
  <si>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</si>
  <si>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</si>
  <si>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</si>
  <si>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</si>
  <si>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</si>
  <si>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</si>
  <si>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</si>
  <si>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</si>
  <si>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</si>
  <si>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</si>
  <si>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</si>
  <si>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</si>
  <si>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</si>
  <si>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</si>
  <si>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</si>
  <si>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</si>
  <si>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</si>
  <si>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</si>
  <si>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</si>
  <si>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</si>
  <si>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</si>
  <si>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</si>
  <si>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</si>
  <si>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</si>
  <si>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</si>
  <si>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</si>
  <si>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</si>
  <si>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</si>
  <si>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</si>
  <si>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</si>
  <si>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</si>
  <si>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</si>
  <si>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</si>
  <si>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</si>
  <si>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</si>
  <si>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</si>
  <si>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</si>
  <si>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</si>
  <si>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</si>
  <si>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</si>
  <si>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</si>
  <si>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</si>
  <si>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</si>
  <si>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</si>
  <si>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</si>
  <si>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</si>
  <si>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</si>
  <si>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</si>
  <si>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</si>
  <si>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</si>
  <si>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</si>
  <si>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</si>
  <si>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</si>
  <si>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</si>
  <si>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</si>
  <si>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</si>
  <si>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</si>
  <si>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</si>
  <si>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</si>
  <si>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</si>
  <si>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</si>
  <si>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</si>
  <si>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</si>
  <si>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</si>
  <si>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</si>
  <si>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</si>
  <si>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</si>
  <si>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</si>
  <si>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</si>
  <si>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</si>
  <si>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</si>
  <si>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</si>
  <si>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</si>
  <si>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</si>
  <si>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</si>
  <si>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</si>
  <si>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</si>
  <si>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</si>
  <si>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</si>
  <si>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</si>
  <si>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</si>
  <si>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</si>
  <si>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</si>
  <si>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</si>
  <si>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</si>
  <si>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</si>
  <si>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</si>
  <si>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</si>
  <si>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</si>
  <si>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</si>
  <si>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</si>
  <si>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</si>
  <si>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</si>
  <si>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</si>
  <si>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</si>
  <si>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</si>
  <si>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</si>
  <si>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</si>
  <si>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</si>
  <si>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</si>
  <si>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</si>
  <si>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</si>
  <si>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</si>
  <si>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</si>
  <si>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</si>
  <si>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</si>
  <si>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</si>
  <si>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</si>
  <si>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</si>
  <si>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</si>
  <si>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</si>
  <si>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</si>
  <si>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</si>
  <si>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</si>
  <si>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</si>
  <si>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</si>
  <si>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</si>
  <si>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</si>
  <si>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</si>
  <si>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</si>
  <si>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</si>
  <si>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</si>
  <si>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</si>
  <si>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</si>
  <si>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</si>
  <si>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</si>
  <si>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</si>
  <si>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</si>
  <si>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</si>
  <si>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</si>
  <si>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</si>
  <si>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</si>
  <si>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</si>
  <si>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</si>
  <si>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</si>
  <si>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</si>
  <si>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</si>
  <si>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</si>
  <si>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</si>
  <si>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</si>
  <si>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</si>
  <si>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</si>
  <si>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</si>
  <si>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</si>
  <si>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</si>
  <si>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</si>
  <si>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</si>
  <si>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</si>
  <si>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</si>
  <si>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</si>
  <si>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</si>
  <si>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</si>
  <si>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</si>
  <si>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</si>
  <si>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</si>
  <si>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</si>
  <si>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</si>
  <si>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</si>
  <si>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</si>
  <si>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</si>
  <si>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</si>
  <si>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</si>
  <si>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</si>
  <si>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</si>
  <si>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</si>
  <si>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</si>
  <si>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</si>
  <si>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</si>
  <si>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</si>
  <si>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</si>
  <si>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</si>
  <si>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</si>
  <si>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</si>
  <si>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</si>
  <si>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</si>
  <si>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</si>
  <si>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</si>
  <si>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</si>
  <si>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</si>
  <si>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</si>
  <si>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</si>
  <si>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</si>
  <si>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</si>
  <si>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</si>
  <si>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</si>
  <si>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</si>
  <si>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</si>
  <si>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</si>
  <si>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</si>
  <si>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</si>
  <si>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</si>
  <si>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</si>
  <si>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</si>
  <si>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</si>
  <si>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</si>
  <si>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</si>
  <si>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</si>
  <si>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</si>
  <si>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</si>
  <si>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</si>
  <si>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</si>
  <si>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</si>
  <si>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</si>
  <si>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</si>
  <si>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</si>
  <si>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</si>
  <si>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</si>
  <si>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</si>
  <si>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</si>
  <si>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</si>
  <si>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</si>
  <si>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</si>
  <si>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</si>
  <si>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</si>
  <si>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</si>
  <si>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</si>
  <si>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</si>
  <si>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</si>
  <si>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</si>
  <si>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</si>
  <si>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</si>
  <si>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</si>
  <si>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</si>
  <si>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</si>
  <si>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</si>
  <si>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</si>
  <si>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</si>
  <si>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</si>
  <si>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</si>
  <si>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</si>
  <si>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</si>
  <si>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</si>
  <si>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</si>
  <si>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</si>
  <si>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</si>
  <si>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</si>
  <si>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</si>
  <si>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</si>
  <si>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</si>
  <si>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</si>
  <si>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</si>
  <si>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</si>
  <si>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</si>
  <si>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</si>
  <si>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</si>
  <si>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</si>
  <si>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</si>
  <si>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</si>
  <si>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</si>
  <si>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</si>
  <si>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</si>
  <si>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</si>
  <si>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</si>
  <si>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</si>
  <si>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</si>
  <si>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</si>
  <si>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</si>
  <si>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</si>
  <si>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</si>
  <si>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</si>
  <si>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</si>
  <si>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</si>
  <si>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</si>
  <si>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</si>
  <si>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</si>
  <si>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</si>
  <si>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</si>
  <si>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</si>
  <si>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</si>
  <si>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</si>
  <si>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</si>
  <si>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</si>
  <si>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</si>
  <si>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</si>
  <si>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</si>
  <si>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</si>
  <si>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</si>
  <si>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</si>
  <si>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</si>
  <si>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</si>
  <si>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</si>
  <si>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</si>
  <si>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</si>
  <si>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</si>
  <si>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</si>
  <si>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</si>
  <si>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</si>
  <si>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</si>
  <si>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</si>
  <si>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</si>
  <si>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</si>
  <si>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</si>
  <si>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</si>
  <si>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</si>
  <si>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</si>
  <si>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</si>
  <si>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</si>
  <si>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</si>
  <si>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</si>
  <si>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</si>
  <si>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</si>
  <si>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</si>
  <si>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</si>
  <si>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</si>
  <si>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</si>
  <si>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</si>
  <si>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</si>
  <si>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</si>
  <si>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</si>
  <si>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</si>
  <si>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</si>
  <si>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</si>
  <si>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</si>
  <si>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</si>
  <si>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</si>
  <si>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</si>
  <si>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</si>
  <si>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</si>
  <si>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</si>
  <si>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</si>
  <si>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</si>
  <si>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</si>
  <si>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</si>
  <si>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</si>
  <si>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</si>
  <si>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</si>
  <si>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</si>
  <si>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</si>
  <si>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</si>
  <si>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</si>
  <si>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</si>
  <si>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</si>
  <si>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</si>
  <si>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</si>
  <si>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</si>
  <si>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</si>
  <si>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</si>
  <si>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</si>
  <si>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</si>
  <si>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</si>
  <si>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</si>
  <si>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</si>
  <si>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</si>
  <si>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</si>
  <si>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</si>
  <si>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</si>
  <si>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</si>
  <si>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</si>
  <si>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</si>
  <si>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</si>
  <si>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</si>
  <si>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</si>
  <si>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</si>
  <si>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</si>
  <si>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</si>
  <si>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</si>
  <si>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</si>
  <si>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</si>
  <si>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</si>
  <si>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</si>
  <si>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</si>
  <si>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</si>
  <si>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</si>
  <si>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</si>
  <si>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</si>
  <si>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</si>
  <si>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</si>
  <si>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</si>
  <si>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</si>
  <si>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</si>
  <si>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</si>
  <si>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</si>
  <si>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</si>
  <si>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</si>
  <si>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</si>
  <si>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</si>
  <si>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</si>
  <si>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</si>
  <si>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</si>
  <si>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</si>
  <si>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</si>
  <si>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</si>
  <si>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</si>
  <si>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</si>
  <si>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</si>
  <si>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</si>
  <si>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</si>
  <si>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</si>
  <si>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</si>
  <si>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</si>
  <si>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</si>
  <si>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</si>
  <si>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</si>
  <si>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</si>
  <si>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</si>
  <si>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</si>
  <si>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</si>
  <si>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</si>
  <si>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</si>
  <si>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</si>
  <si>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</si>
  <si>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</si>
  <si>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</si>
  <si>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</si>
  <si>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</si>
  <si>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</si>
  <si>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</si>
  <si>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</si>
  <si>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</si>
  <si>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</si>
  <si>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</si>
  <si>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</si>
  <si>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</si>
  <si>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</si>
  <si>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</si>
  <si>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</si>
  <si>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</si>
  <si>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</si>
  <si>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</si>
  <si>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</si>
  <si>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</si>
  <si>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</si>
  <si>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</si>
  <si>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</si>
  <si>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</si>
  <si>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</si>
  <si>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</si>
  <si>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</si>
  <si>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</si>
  <si>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</si>
  <si>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</si>
  <si>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</si>
  <si>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</si>
  <si>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</si>
  <si>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</si>
  <si>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</si>
  <si>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</si>
  <si>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</si>
  <si>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</si>
  <si>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</si>
  <si>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</si>
  <si>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</si>
  <si>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</si>
  <si>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</si>
  <si>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</si>
  <si>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</si>
  <si>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</si>
  <si>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</si>
  <si>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</si>
  <si>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</si>
  <si>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</si>
  <si>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</si>
  <si>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</si>
  <si>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</si>
  <si>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</si>
  <si>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</si>
  <si>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</si>
  <si>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</si>
  <si>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</si>
  <si>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</si>
  <si>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</si>
  <si>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</si>
  <si>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</si>
  <si>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</si>
  <si>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</si>
  <si>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</si>
  <si>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</si>
  <si>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</si>
  <si>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</si>
  <si>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</si>
  <si>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</si>
  <si>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</si>
  <si>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</si>
  <si>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</si>
  <si>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</si>
  <si>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</si>
  <si>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</si>
  <si>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</si>
  <si>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</si>
  <si>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</si>
  <si>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</si>
  <si>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</si>
  <si>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</si>
  <si>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</si>
  <si>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</si>
  <si>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</si>
  <si>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</si>
  <si>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</si>
  <si>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</si>
  <si>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</si>
  <si>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</si>
  <si>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</si>
  <si>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</si>
  <si>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</si>
  <si>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</si>
  <si>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</si>
  <si>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</si>
  <si>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</si>
  <si>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</si>
  <si>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</si>
  <si>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</si>
  <si>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</si>
  <si>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</si>
  <si>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</si>
  <si>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</si>
  <si>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</si>
  <si>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</si>
  <si>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</si>
  <si>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</si>
  <si>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</si>
  <si>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</si>
  <si>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</si>
  <si>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</si>
  <si>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</si>
  <si>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</si>
  <si>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</si>
  <si>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</si>
  <si>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</si>
  <si>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</si>
  <si>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</si>
  <si>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</si>
  <si>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</si>
  <si>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</si>
  <si>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</si>
  <si>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</si>
  <si>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</si>
  <si>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</si>
  <si>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</si>
  <si>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</si>
  <si>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</si>
  <si>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</si>
  <si>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</si>
  <si>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</si>
  <si>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</si>
  <si>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</si>
  <si>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</si>
  <si>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</si>
  <si>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</si>
  <si>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</si>
  <si>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</si>
  <si>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</si>
  <si>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</si>
  <si>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</si>
  <si>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</si>
  <si>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</si>
  <si>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</si>
  <si>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</si>
  <si>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</si>
  <si>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</si>
  <si>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</si>
  <si>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</si>
  <si>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</si>
  <si>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</si>
  <si>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</si>
  <si>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</si>
  <si>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</si>
  <si>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</si>
  <si>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</si>
  <si>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</si>
  <si>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</si>
  <si>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</si>
  <si>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</si>
  <si>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</si>
  <si>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</si>
  <si>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</si>
  <si>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</si>
  <si>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</si>
  <si>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</si>
  <si>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</si>
  <si>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</si>
  <si>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</si>
  <si>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</si>
  <si>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</si>
  <si>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</si>
  <si>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</si>
  <si>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</si>
  <si>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</si>
  <si>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</si>
  <si>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</si>
  <si>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</si>
  <si>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</si>
  <si>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</si>
  <si>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</si>
  <si>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</si>
  <si>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</si>
  <si>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</si>
  <si>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</si>
  <si>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</si>
  <si>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</si>
  <si>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</si>
  <si>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</si>
  <si>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</si>
  <si>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</si>
  <si>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</si>
  <si>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</si>
  <si>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</si>
  <si>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</si>
  <si>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</si>
  <si>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</si>
  <si>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</si>
  <si>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</si>
  <si>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</si>
  <si>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</si>
  <si>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</si>
  <si>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</si>
  <si>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</si>
  <si>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</si>
  <si>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</si>
  <si>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</si>
  <si>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</si>
  <si>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</si>
  <si>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</si>
  <si>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</si>
  <si>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</si>
  <si>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</si>
  <si>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</si>
  <si>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</si>
  <si>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</si>
  <si>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</si>
  <si>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</si>
  <si>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</si>
  <si>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</si>
  <si>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</si>
  <si>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</si>
  <si>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</si>
  <si>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</si>
  <si>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</si>
  <si>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</si>
  <si>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</si>
  <si>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</si>
  <si>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</si>
  <si>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</si>
  <si>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</si>
  <si>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</si>
  <si>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</si>
  <si>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</si>
  <si>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</si>
  <si>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</si>
  <si>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</si>
  <si>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</si>
  <si>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</si>
  <si>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</si>
  <si>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</si>
  <si>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</si>
  <si>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</si>
  <si>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</si>
  <si>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</si>
  <si>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</si>
  <si>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</si>
  <si>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</si>
  <si>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</si>
  <si>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</si>
  <si>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</si>
  <si>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</si>
  <si>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</si>
  <si>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</si>
  <si>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</si>
  <si>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</si>
  <si>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</si>
  <si>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</si>
  <si>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</si>
  <si>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</si>
  <si>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</si>
  <si>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</si>
  <si>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</si>
  <si>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</si>
  <si>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</si>
  <si>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</si>
  <si>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</si>
  <si>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</si>
  <si>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</si>
  <si>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</si>
  <si>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</si>
  <si>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</si>
  <si>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</si>
  <si>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</si>
  <si>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</si>
  <si>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</si>
  <si>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</si>
  <si>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</si>
  <si>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</si>
  <si>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</si>
  <si>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</si>
  <si>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</si>
  <si>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</si>
  <si>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</si>
  <si>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</si>
  <si>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</si>
  <si>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</si>
  <si>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</si>
  <si>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</si>
  <si>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</si>
  <si>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</si>
  <si>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</si>
  <si>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</si>
  <si>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</si>
  <si>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</si>
  <si>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</si>
  <si>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</si>
  <si>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</si>
  <si>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</si>
  <si>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</si>
  <si>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</si>
  <si>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</si>
  <si>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</si>
  <si>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</si>
  <si>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</si>
  <si>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</si>
  <si>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</si>
  <si>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</si>
  <si>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</si>
  <si>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</si>
  <si>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</si>
  <si>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</si>
  <si>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</si>
  <si>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</si>
  <si>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</si>
  <si>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</si>
  <si>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</si>
  <si>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</si>
  <si>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</si>
  <si>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</si>
  <si>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</si>
  <si>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</si>
  <si>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</si>
  <si>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</si>
  <si>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</si>
  <si>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</si>
  <si>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</si>
  <si>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</si>
  <si>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</si>
  <si>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</si>
  <si>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</si>
  <si>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</si>
  <si>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</si>
  <si>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</si>
  <si>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</si>
  <si>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</si>
  <si>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</si>
  <si>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</si>
  <si>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</si>
  <si>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</si>
  <si>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</si>
  <si>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</si>
  <si>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</si>
  <si>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</si>
  <si>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</si>
  <si>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</si>
  <si>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</si>
  <si>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</si>
  <si>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</si>
  <si>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</si>
  <si>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</si>
  <si>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</si>
  <si>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</si>
  <si>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</si>
  <si>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</si>
  <si>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</si>
  <si>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</si>
  <si>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</si>
  <si>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</si>
  <si>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</si>
  <si>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</si>
  <si>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</si>
  <si>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</si>
  <si>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</si>
  <si>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</si>
  <si>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</si>
  <si>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</si>
  <si>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</si>
  <si>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</si>
  <si>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</si>
  <si>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</si>
  <si>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</si>
  <si>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</si>
  <si>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</si>
  <si>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</si>
  <si>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</si>
  <si>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</si>
  <si>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</si>
  <si>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</si>
  <si>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</si>
  <si>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</si>
  <si>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</si>
  <si>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</si>
  <si>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</si>
  <si>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</si>
  <si>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</si>
  <si>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</si>
  <si>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</si>
  <si>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</si>
  <si>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</si>
  <si>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</si>
  <si>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</si>
  <si>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</si>
  <si>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</si>
  <si>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</si>
  <si>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</si>
  <si>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</si>
  <si>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</si>
  <si>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</si>
  <si>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</si>
  <si>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</si>
  <si>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</si>
  <si>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</si>
  <si>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</si>
  <si>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</si>
  <si>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</si>
  <si>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</si>
  <si>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</si>
  <si>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</si>
  <si>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</si>
  <si>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</si>
  <si>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</si>
  <si>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</si>
  <si>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</si>
  <si>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</si>
  <si>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</si>
  <si>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</si>
  <si>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</si>
  <si>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</si>
  <si>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</si>
  <si>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</si>
  <si>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</si>
  <si>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</si>
  <si>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</si>
  <si>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</si>
  <si>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</si>
  <si>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</si>
  <si>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</si>
  <si>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</si>
  <si>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</si>
  <si>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</si>
  <si>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</si>
  <si>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</si>
  <si>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</si>
  <si>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</si>
  <si>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</si>
  <si>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</si>
  <si>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</si>
  <si>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</si>
  <si>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</si>
  <si>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</si>
  <si>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</si>
  <si>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</si>
  <si>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</si>
  <si>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</si>
  <si>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</si>
  <si>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</si>
  <si>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</si>
  <si>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</si>
  <si>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</si>
  <si>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</si>
  <si>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</si>
  <si>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</si>
  <si>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</si>
  <si>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</si>
  <si>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</si>
  <si>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</si>
  <si>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</si>
  <si>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</si>
  <si>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</si>
  <si>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</si>
  <si>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</si>
  <si>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</si>
  <si>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</si>
  <si>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</si>
  <si>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</si>
  <si>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</si>
  <si>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</si>
  <si>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</si>
  <si>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</si>
  <si>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</si>
  <si>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</si>
  <si>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</si>
  <si>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</si>
  <si>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</si>
  <si>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</si>
  <si>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</si>
  <si>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</si>
  <si>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</si>
  <si>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</si>
  <si>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</si>
  <si>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</si>
  <si>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</si>
  <si>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</si>
  <si>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</si>
  <si>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</si>
  <si>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</si>
  <si>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</si>
  <si>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</si>
  <si>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</si>
  <si>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</si>
  <si>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</si>
  <si>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</si>
  <si>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</si>
  <si>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</si>
  <si>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</si>
  <si>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</si>
  <si>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</si>
  <si>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</si>
  <si>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</si>
  <si>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</si>
  <si>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</si>
  <si>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</si>
  <si>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</si>
  <si>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</si>
  <si>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</si>
  <si>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</si>
  <si>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</si>
  <si>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</si>
  <si>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</si>
  <si>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</si>
  <si>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</si>
  <si>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</si>
  <si>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</si>
  <si>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</si>
  <si>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</si>
  <si>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</si>
  <si>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</si>
  <si>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</si>
  <si>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</si>
  <si>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</si>
  <si>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</si>
  <si>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</si>
  <si>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</si>
  <si>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</si>
  <si>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</si>
  <si>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</si>
  <si>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</si>
  <si>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</si>
  <si>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</si>
  <si>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</si>
  <si>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</si>
  <si>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</si>
  <si>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</si>
  <si>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</si>
  <si>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</si>
  <si>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</si>
  <si>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</si>
  <si>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</si>
  <si>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</si>
  <si>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</si>
  <si>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</si>
  <si>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</si>
  <si>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</si>
  <si>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</si>
  <si>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</si>
  <si>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</si>
  <si>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</si>
  <si>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</si>
  <si>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</si>
  <si>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</si>
  <si>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</si>
  <si>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</si>
  <si>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</si>
  <si>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</si>
  <si>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</si>
  <si>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</si>
  <si>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</si>
  <si>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</si>
  <si>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</si>
  <si>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</si>
  <si>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</si>
  <si>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</si>
  <si>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</si>
  <si>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</si>
  <si>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</si>
  <si>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</si>
  <si>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</si>
  <si>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</si>
  <si>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</si>
  <si>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</si>
  <si>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</si>
  <si>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</si>
  <si>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</si>
  <si>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</si>
  <si>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</si>
  <si>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</si>
  <si>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</si>
  <si>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</si>
  <si>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</si>
  <si>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</si>
  <si>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</si>
  <si>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</si>
  <si>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</si>
  <si>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</si>
  <si>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</si>
  <si>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</si>
  <si>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</si>
  <si>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</si>
  <si>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</si>
  <si>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</si>
  <si>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</si>
  <si>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</si>
  <si>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</si>
  <si>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</si>
  <si>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</si>
  <si>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</si>
  <si>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</si>
  <si>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</si>
  <si>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</si>
  <si>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</si>
  <si>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</si>
  <si>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</si>
  <si>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</si>
  <si>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</si>
  <si>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</si>
  <si>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</si>
  <si>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</si>
  <si>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</si>
  <si>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</si>
  <si>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</si>
  <si>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</si>
  <si>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</si>
  <si>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</si>
  <si>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</si>
  <si>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</si>
  <si>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</si>
  <si>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</si>
  <si>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</si>
  <si>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</si>
  <si>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</si>
  <si>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</si>
  <si>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</si>
  <si>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</si>
  <si>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</si>
  <si>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</si>
  <si>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</si>
  <si>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</si>
  <si>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</si>
  <si>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</si>
  <si>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</si>
  <si>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</si>
  <si>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</si>
  <si>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</si>
  <si>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</si>
  <si>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</si>
  <si>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</si>
  <si>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</si>
  <si>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</si>
  <si>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</si>
  <si>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</si>
  <si>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</si>
  <si>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</si>
  <si>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</si>
  <si>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</si>
  <si>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</si>
  <si>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</si>
  <si>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</si>
  <si>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</si>
  <si>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</si>
  <si>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</si>
  <si>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</si>
  <si>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</si>
  <si>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</si>
  <si>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</si>
  <si>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</si>
  <si>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</si>
  <si>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</si>
  <si>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</si>
  <si>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</si>
  <si>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</si>
  <si>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</si>
  <si>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</si>
  <si>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</si>
  <si>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</si>
  <si>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</si>
  <si>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</si>
  <si>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</si>
  <si>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</si>
  <si>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</si>
  <si>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</si>
  <si>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</si>
  <si>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</si>
  <si>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</si>
  <si>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</si>
  <si>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</si>
  <si>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</si>
  <si>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</si>
  <si>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</si>
  <si>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</si>
  <si>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</si>
  <si>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</si>
  <si>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</si>
  <si>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</si>
  <si>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</si>
  <si>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</si>
  <si>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</si>
  <si>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</si>
  <si>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</si>
  <si>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</si>
  <si>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</si>
  <si>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</si>
  <si>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</si>
  <si>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</si>
  <si>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</si>
  <si>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</si>
  <si>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</si>
  <si>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</si>
  <si>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</si>
  <si>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</si>
  <si>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</si>
  <si>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</si>
  <si>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</si>
  <si>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</si>
  <si>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</si>
  <si>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</si>
  <si>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</si>
  <si>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</si>
  <si>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</si>
  <si>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</si>
  <si>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</si>
  <si>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</si>
  <si>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</si>
  <si>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</si>
  <si>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</si>
  <si>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</si>
  <si>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</si>
  <si>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</si>
  <si>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</si>
  <si>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</si>
  <si>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</si>
  <si>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</si>
  <si>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</si>
  <si>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</si>
  <si>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</si>
  <si>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</si>
  <si>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</si>
  <si>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</si>
  <si>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</si>
  <si>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</si>
  <si>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</si>
  <si>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</si>
  <si>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</si>
  <si>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</si>
  <si>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</si>
  <si>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</si>
  <si>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</si>
  <si>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</si>
  <si>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</si>
  <si>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</si>
  <si>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</si>
  <si>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</si>
  <si>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</si>
  <si>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</si>
  <si>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</si>
  <si>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</si>
  <si>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</si>
  <si>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</si>
  <si>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</si>
  <si>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</si>
  <si>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</si>
  <si>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</si>
  <si>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</si>
  <si>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</si>
  <si>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</si>
  <si>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</si>
  <si>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</si>
  <si>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</si>
  <si>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</si>
  <si>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</si>
  <si>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</si>
  <si>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</si>
  <si>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</si>
  <si>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</si>
  <si>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</si>
  <si>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</si>
  <si>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</si>
  <si>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</si>
  <si>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</si>
  <si>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</si>
  <si>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</si>
  <si>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</si>
  <si>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</si>
  <si>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</si>
  <si>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</si>
  <si>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</si>
  <si>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</si>
  <si>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</si>
  <si>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</si>
  <si>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</si>
  <si>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</si>
  <si>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</si>
  <si>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</si>
  <si>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</si>
  <si>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</si>
  <si>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</si>
  <si>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</si>
  <si>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</si>
  <si>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</si>
  <si>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</si>
  <si>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</si>
  <si>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</si>
  <si>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</si>
  <si>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</si>
  <si>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</si>
  <si>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</si>
  <si>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</si>
  <si>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</si>
  <si>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</si>
  <si>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</si>
  <si>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</si>
  <si>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</si>
  <si>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</si>
  <si>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</si>
  <si>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</si>
  <si>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</si>
  <si>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</si>
  <si>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</si>
  <si>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</si>
  <si>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</si>
  <si>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</si>
  <si>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</si>
  <si>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</si>
  <si>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</si>
  <si>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</si>
  <si>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</si>
  <si>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</si>
  <si>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</si>
  <si>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</si>
  <si>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</si>
  <si>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</si>
  <si>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</si>
  <si>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</si>
  <si>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</si>
  <si>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</si>
  <si>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</si>
  <si>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</si>
  <si>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</si>
  <si>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</si>
  <si>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</si>
  <si>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</si>
  <si>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</si>
  <si>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</si>
  <si>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</si>
  <si>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</si>
  <si>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</si>
  <si>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</si>
  <si>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</si>
  <si>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</si>
  <si>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</si>
  <si>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</si>
  <si>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</si>
  <si>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</si>
  <si>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</si>
  <si>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</si>
  <si>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</si>
  <si>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</si>
  <si>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</si>
  <si>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</si>
  <si>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</si>
  <si>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</si>
  <si>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</si>
  <si>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</si>
  <si>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</si>
  <si>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</si>
  <si>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</si>
  <si>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</si>
  <si>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</si>
  <si>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</si>
  <si>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</si>
  <si>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</si>
  <si>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</si>
  <si>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</si>
  <si>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</si>
  <si>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</si>
  <si>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</si>
  <si>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</si>
  <si>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</si>
  <si>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</si>
  <si>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</si>
  <si>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</si>
  <si>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</si>
  <si>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</si>
  <si>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</si>
  <si>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</si>
  <si>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</si>
  <si>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</si>
  <si>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</si>
  <si>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</si>
  <si>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</si>
  <si>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</si>
  <si>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</si>
  <si>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</si>
  <si>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</si>
  <si>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</si>
  <si>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</si>
  <si>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</si>
  <si>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</si>
  <si>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</si>
  <si>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</si>
  <si>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</si>
  <si>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</si>
  <si>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</si>
  <si>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</si>
  <si>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</si>
  <si>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</si>
  <si>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</si>
  <si>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</si>
  <si>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</si>
  <si>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</si>
  <si>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</si>
  <si>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</si>
  <si>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</si>
  <si>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</si>
  <si>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</si>
  <si>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</si>
  <si>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</si>
  <si>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</si>
  <si>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</si>
  <si>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</si>
  <si>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</si>
  <si>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</si>
  <si>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</si>
  <si>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</si>
  <si>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</si>
  <si>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</si>
  <si>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</si>
  <si>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</si>
  <si>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</si>
  <si>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</si>
  <si>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</si>
  <si>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</si>
  <si>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</si>
  <si>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</si>
  <si>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</si>
  <si>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</si>
  <si>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</si>
  <si>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</si>
  <si>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</si>
  <si>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</si>
  <si>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</si>
  <si>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</si>
  <si>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</si>
  <si>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</si>
  <si>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</si>
  <si>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</si>
  <si>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</si>
  <si>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</si>
  <si>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</si>
  <si>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</si>
  <si>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</si>
  <si>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</si>
  <si>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</si>
  <si>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</si>
  <si>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</si>
  <si>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</si>
  <si>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</si>
  <si>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</si>
  <si>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</si>
  <si>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</si>
  <si>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</si>
  <si>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</si>
  <si>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</si>
  <si>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</si>
  <si>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</si>
  <si>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</si>
  <si>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</si>
  <si>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</si>
  <si>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</si>
  <si>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</si>
  <si>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</si>
  <si>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</si>
  <si>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</si>
  <si>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</si>
  <si>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</si>
  <si>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</si>
  <si>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</si>
  <si>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</si>
  <si>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</si>
  <si>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</si>
  <si>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</si>
  <si>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</si>
  <si>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</si>
  <si>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</si>
  <si>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</si>
  <si>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</si>
  <si>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</si>
  <si>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</si>
  <si>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</si>
  <si>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</si>
  <si>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</si>
  <si>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</si>
  <si>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</si>
  <si>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</si>
  <si>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</si>
  <si>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</si>
  <si>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</si>
  <si>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</si>
  <si>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</si>
  <si>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</si>
  <si>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</si>
  <si>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</si>
  <si>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</si>
  <si>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</si>
  <si>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</si>
  <si>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</si>
  <si>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</si>
  <si>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</si>
  <si>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</si>
  <si>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</si>
  <si>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</si>
  <si>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</si>
  <si>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</si>
  <si>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</si>
  <si>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</si>
  <si>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</si>
  <si>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</si>
  <si>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</si>
  <si>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</si>
  <si>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</si>
  <si>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</si>
  <si>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</si>
  <si>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</si>
  <si>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</si>
  <si>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</si>
  <si>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</si>
  <si>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</si>
  <si>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</si>
  <si>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</si>
  <si>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</si>
  <si>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</si>
  <si>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</si>
  <si>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</si>
  <si>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</si>
  <si>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</si>
  <si>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</si>
  <si>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</si>
  <si>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</si>
  <si>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</si>
  <si>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</si>
  <si>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</si>
  <si>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</si>
  <si>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</si>
  <si>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</si>
  <si>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</si>
  <si>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</si>
  <si>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</si>
  <si>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</si>
  <si>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</si>
  <si>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</si>
  <si>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</si>
  <si>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</si>
  <si>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</si>
  <si>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</si>
  <si>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</si>
  <si>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</si>
  <si>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</si>
  <si>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</si>
  <si>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</si>
  <si>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</si>
  <si>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</si>
  <si>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</si>
  <si>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</si>
  <si>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</si>
  <si>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</si>
  <si>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</si>
  <si>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</si>
  <si>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</si>
  <si>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</si>
  <si>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</si>
  <si>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</si>
  <si>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</si>
  <si>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</si>
  <si>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</si>
  <si>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</si>
  <si>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</si>
  <si>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</si>
  <si>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</si>
  <si>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</si>
  <si>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</si>
  <si>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</si>
  <si>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</si>
  <si>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</si>
  <si>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</si>
  <si>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</si>
  <si>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</si>
  <si>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</si>
  <si>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</si>
  <si>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</si>
  <si>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</si>
  <si>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</si>
  <si>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</si>
  <si>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</si>
  <si>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</si>
  <si>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</si>
  <si>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</si>
  <si>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</si>
  <si>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</si>
  <si>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</si>
  <si>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</si>
  <si>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</si>
  <si>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</si>
  <si>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</si>
  <si>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</si>
  <si>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</si>
  <si>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</si>
  <si>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</si>
  <si>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</si>
  <si>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</si>
  <si>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</si>
  <si>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</si>
  <si>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</si>
  <si>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</si>
  <si>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</si>
  <si>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</si>
  <si>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</si>
  <si>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</si>
  <si>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</si>
  <si>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</si>
  <si>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</si>
  <si>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</si>
  <si>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</si>
  <si>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</si>
  <si>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</si>
  <si>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</si>
  <si>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</si>
  <si>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</si>
  <si>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</si>
  <si>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</si>
  <si>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</si>
  <si>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</si>
  <si>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</si>
  <si>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</si>
  <si>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</si>
  <si>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</si>
  <si>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</si>
  <si>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</si>
  <si>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</si>
  <si>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</si>
  <si>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</si>
  <si>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</si>
  <si>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</si>
  <si>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</si>
  <si>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</si>
  <si>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</si>
  <si>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</si>
  <si>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</si>
  <si>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</si>
  <si>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</si>
  <si>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</si>
  <si>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</si>
  <si>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</si>
  <si>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</si>
  <si>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</si>
  <si>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</si>
  <si>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</si>
  <si>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</si>
  <si>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</si>
  <si>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</si>
  <si>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</si>
  <si>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</si>
  <si>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</si>
  <si>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</si>
  <si>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</si>
  <si>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</si>
  <si>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</si>
  <si>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</si>
  <si>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</si>
  <si>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</si>
  <si>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</si>
  <si>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</si>
  <si>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</si>
  <si>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</si>
  <si>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</si>
  <si>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</si>
  <si>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</si>
  <si>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</si>
  <si>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</si>
  <si>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</si>
  <si>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</si>
  <si>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</si>
  <si>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</si>
  <si>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</si>
  <si>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</si>
  <si>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</si>
  <si>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</si>
  <si>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</si>
  <si>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</si>
  <si>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</si>
  <si>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</si>
  <si>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</si>
  <si>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</si>
  <si>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</si>
  <si>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</si>
  <si>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</si>
  <si>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</si>
  <si>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</si>
  <si>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</si>
  <si>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</si>
  <si>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</si>
  <si>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</si>
  <si>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</si>
  <si>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</si>
  <si>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</si>
  <si>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</si>
  <si>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</si>
  <si>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</si>
  <si>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</si>
  <si>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</si>
  <si>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</si>
  <si>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</si>
  <si>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</si>
  <si>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</si>
  <si>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</si>
  <si>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</si>
  <si>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</si>
  <si>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</si>
  <si>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</si>
  <si>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</si>
  <si>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</si>
  <si>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</si>
  <si>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</si>
  <si>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</si>
  <si>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</si>
  <si>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</si>
  <si>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</si>
  <si>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</si>
  <si>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</si>
  <si>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</si>
  <si>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</si>
  <si>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</si>
  <si>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</si>
  <si>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</si>
  <si>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</si>
  <si>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</si>
  <si>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</si>
  <si>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</si>
  <si>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</si>
  <si>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</si>
  <si>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</si>
  <si>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</si>
  <si>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</si>
  <si>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</si>
  <si>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</si>
  <si>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</si>
  <si>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</si>
  <si>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</si>
  <si>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</si>
  <si>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</si>
  <si>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</si>
  <si>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</si>
  <si>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</si>
  <si>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</si>
  <si>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</si>
  <si>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</si>
  <si>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</si>
  <si>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</si>
  <si>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</si>
  <si>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</si>
  <si>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</si>
  <si>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</si>
  <si>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</si>
  <si>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</si>
  <si>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</si>
  <si>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</si>
  <si>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</si>
  <si>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</si>
  <si>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</si>
  <si>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</si>
  <si>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</si>
  <si>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</si>
  <si>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</si>
  <si>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</si>
  <si>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</si>
  <si>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</si>
  <si>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</si>
  <si>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</si>
  <si>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</si>
  <si>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</si>
  <si>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</si>
  <si>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</si>
  <si>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</si>
  <si>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</si>
  <si>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</si>
  <si>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</si>
  <si>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</si>
  <si>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</si>
  <si>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</si>
  <si>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</si>
  <si>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</si>
  <si>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</si>
  <si>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</si>
  <si>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</si>
  <si>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</si>
  <si>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</si>
  <si>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</si>
  <si>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</si>
  <si>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</si>
  <si>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</si>
  <si>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</si>
  <si>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</si>
  <si>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</si>
  <si>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</si>
  <si>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</si>
  <si>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</si>
  <si>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</si>
  <si>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</si>
  <si>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</si>
  <si>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</si>
  <si>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</si>
  <si>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</si>
  <si>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</si>
  <si>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</si>
  <si>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</si>
  <si>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</si>
  <si>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</si>
  <si>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</si>
  <si>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</si>
  <si>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</si>
  <si>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</si>
  <si>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</si>
  <si>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</si>
  <si>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</si>
  <si>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</si>
  <si>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</si>
  <si>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</si>
  <si>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</si>
  <si>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</si>
  <si>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</si>
  <si>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</si>
  <si>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</si>
  <si>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</si>
  <si>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</si>
  <si>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</si>
  <si>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</si>
  <si>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</si>
  <si>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</si>
  <si>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</si>
  <si>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</si>
  <si>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</si>
  <si>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</si>
  <si>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</si>
  <si>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</si>
  <si>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</si>
  <si>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</si>
  <si>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</si>
  <si>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</si>
  <si>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</si>
  <si>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</si>
  <si>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</si>
  <si>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</si>
  <si>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</si>
  <si>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</si>
  <si>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</si>
  <si>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</si>
  <si>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</si>
  <si>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</si>
  <si>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</si>
  <si>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</si>
  <si>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</si>
  <si>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</si>
  <si>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</si>
  <si>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</si>
  <si>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</si>
  <si>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</si>
  <si>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</si>
  <si>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</si>
  <si>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</si>
  <si>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</si>
  <si>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</si>
  <si>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</si>
  <si>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</si>
  <si>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</si>
  <si>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</si>
  <si>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</si>
  <si>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</si>
  <si>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</si>
  <si>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</si>
  <si>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</si>
  <si>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</si>
  <si>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</si>
  <si>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</si>
  <si>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</si>
  <si>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</si>
  <si>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</si>
  <si>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</si>
  <si>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</si>
  <si>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</si>
  <si>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</si>
  <si>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</si>
  <si>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</si>
  <si>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</si>
  <si>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</si>
  <si>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</si>
  <si>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</si>
  <si>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</si>
  <si>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</si>
  <si>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</si>
  <si>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</si>
  <si>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</si>
  <si>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</si>
  <si>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</si>
  <si>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</si>
  <si>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</si>
  <si>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</si>
  <si>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</si>
  <si>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</si>
  <si>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</si>
  <si>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</si>
  <si>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</si>
  <si>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</si>
  <si>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</si>
  <si>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</si>
  <si>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</si>
  <si>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</si>
  <si>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</si>
  <si>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</si>
  <si>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</si>
  <si>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</si>
  <si>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</si>
  <si>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</si>
  <si>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</si>
  <si>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</si>
  <si>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</si>
  <si>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</si>
  <si>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</si>
  <si>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</si>
  <si>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</si>
  <si>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</si>
  <si>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</si>
  <si>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</si>
  <si>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</si>
  <si>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</si>
  <si>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</si>
  <si>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</si>
  <si>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</si>
  <si>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</si>
  <si>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</si>
  <si>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</si>
  <si>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</si>
  <si>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</si>
  <si>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</si>
  <si>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</si>
  <si>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</si>
  <si>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</si>
  <si>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</si>
  <si>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</si>
  <si>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</si>
  <si>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</si>
  <si>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</si>
  <si>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</si>
  <si>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</si>
  <si>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</si>
  <si>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</si>
  <si>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</si>
  <si>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</si>
  <si>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</si>
  <si>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</si>
  <si>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</si>
  <si>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</si>
  <si>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</si>
  <si>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</si>
  <si>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</si>
  <si>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</si>
  <si>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</si>
  <si>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</si>
  <si>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</si>
  <si>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</si>
  <si>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</si>
  <si>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</si>
  <si>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</si>
  <si>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</si>
  <si>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</si>
  <si>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</si>
  <si>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</si>
  <si>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</si>
  <si>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</si>
  <si>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</si>
  <si>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</si>
  <si>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</si>
  <si>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</si>
  <si>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</si>
  <si>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</si>
  <si>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</si>
  <si>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</si>
  <si>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</si>
  <si>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</si>
  <si>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</si>
  <si>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</si>
  <si>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</si>
  <si>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</si>
  <si>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</si>
  <si>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</si>
  <si>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</si>
  <si>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</si>
  <si>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</si>
  <si>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</si>
  <si>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</si>
  <si>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</si>
  <si>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</si>
  <si>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</si>
  <si>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</si>
  <si>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</si>
  <si>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</si>
  <si>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</si>
  <si>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</si>
  <si>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</si>
  <si>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</si>
  <si>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</si>
  <si>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</si>
  <si>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</si>
  <si>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</si>
  <si>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</si>
  <si>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</si>
  <si>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</si>
  <si>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</si>
  <si>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</si>
  <si>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</si>
  <si>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</si>
  <si>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</si>
  <si>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</si>
  <si>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</si>
  <si>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</si>
  <si>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</si>
  <si>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</si>
  <si>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</si>
  <si>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</si>
  <si>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</si>
  <si>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</si>
  <si>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</si>
  <si>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</si>
  <si>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</si>
  <si>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</si>
  <si>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</si>
  <si>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</si>
  <si>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</si>
  <si>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</si>
  <si>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</si>
  <si>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</si>
  <si>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</si>
  <si>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</si>
  <si>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</si>
  <si>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</si>
  <si>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</si>
  <si>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</si>
  <si>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</si>
  <si>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</si>
  <si>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</si>
  <si>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</si>
  <si>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</si>
  <si>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</si>
  <si>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</si>
  <si>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</si>
  <si>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</si>
  <si>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</si>
  <si>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</si>
  <si>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</si>
  <si>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</si>
  <si>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</si>
  <si>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</si>
  <si>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</si>
  <si>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</si>
  <si>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</si>
  <si>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</si>
  <si>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</si>
  <si>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</si>
  <si>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</si>
  <si>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</si>
  <si>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</si>
  <si>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</si>
  <si>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</si>
  <si>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</si>
  <si>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</si>
  <si>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</si>
  <si>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</si>
  <si>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</si>
  <si>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</si>
  <si>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</si>
  <si>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</si>
  <si>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</si>
  <si>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</si>
  <si>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</si>
  <si>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</si>
  <si>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</si>
  <si>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</si>
  <si>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</si>
  <si>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</si>
  <si>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</si>
  <si>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</si>
  <si>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</si>
  <si>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</si>
  <si>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</si>
  <si>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</si>
  <si>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</si>
  <si>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</si>
  <si>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</si>
  <si>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</si>
  <si>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</si>
  <si>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</si>
  <si>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</si>
  <si>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</si>
  <si>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</si>
  <si>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</si>
  <si>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</si>
  <si>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</si>
  <si>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</si>
  <si>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</si>
  <si>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</si>
  <si>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</si>
  <si>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</si>
  <si>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</si>
  <si>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</si>
  <si>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</si>
  <si>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</si>
  <si>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</si>
  <si>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</si>
  <si>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</si>
  <si>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</si>
  <si>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</si>
  <si>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</si>
  <si>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</si>
  <si>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</si>
  <si>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</si>
  <si>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</si>
  <si>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</si>
  <si>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</si>
  <si>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</si>
  <si>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</si>
  <si>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</si>
  <si>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</si>
  <si>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</si>
  <si>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</si>
  <si>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</si>
  <si>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</si>
  <si>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</si>
  <si>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</si>
  <si>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</si>
  <si>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</si>
  <si>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</si>
  <si>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</si>
  <si>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</si>
  <si>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</si>
  <si>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</si>
  <si>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</si>
  <si>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</si>
  <si>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</si>
  <si>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</si>
  <si>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</si>
  <si>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</si>
  <si>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</si>
  <si>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</si>
  <si>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</si>
  <si>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</si>
  <si>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</si>
  <si>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</si>
  <si>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</si>
  <si>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</si>
  <si>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</si>
  <si>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</si>
  <si>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</si>
  <si>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</si>
  <si>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</si>
  <si>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</si>
  <si>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</si>
  <si>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</si>
  <si>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</si>
  <si>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</si>
  <si>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</si>
  <si>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</si>
  <si>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</si>
  <si>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</si>
  <si>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</si>
  <si>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</si>
  <si>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</si>
  <si>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</si>
  <si>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</si>
  <si>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</si>
  <si>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</si>
  <si>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</si>
  <si>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</si>
  <si>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</si>
  <si>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</si>
  <si>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</si>
  <si>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</si>
  <si>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</si>
  <si>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</si>
  <si>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</si>
  <si>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</si>
  <si>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</si>
  <si>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</si>
  <si>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</si>
  <si>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</si>
  <si>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</si>
  <si>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</si>
  <si>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</si>
  <si>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</si>
  <si>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</si>
  <si>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</si>
  <si>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</si>
  <si>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</si>
  <si>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</si>
  <si>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</si>
  <si>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</si>
  <si>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</si>
  <si>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</si>
  <si>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</si>
  <si>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</si>
  <si>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</si>
  <si>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</si>
  <si>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</si>
  <si>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</si>
  <si>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</si>
  <si>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</si>
  <si>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</si>
  <si>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</si>
  <si>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</si>
  <si>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</si>
  <si>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</si>
  <si>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</si>
  <si>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</si>
  <si>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</si>
  <si>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</si>
  <si>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</si>
  <si>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</si>
  <si>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</si>
  <si>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</si>
  <si>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</si>
  <si>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</si>
  <si>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</si>
  <si>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</si>
  <si>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</si>
  <si>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</si>
  <si>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</si>
  <si>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</si>
  <si>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</si>
  <si>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</si>
  <si>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</si>
  <si>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</si>
  <si>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</si>
  <si>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</si>
  <si>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</si>
  <si>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</si>
  <si>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</si>
  <si>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</si>
  <si>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</si>
  <si>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</si>
  <si>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</si>
  <si>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</si>
  <si>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</si>
  <si>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</si>
  <si>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</si>
  <si>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</si>
  <si>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</si>
  <si>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</si>
  <si>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</si>
  <si>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</si>
  <si>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</si>
  <si>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</si>
  <si>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</si>
  <si>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</si>
  <si>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</si>
  <si>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</si>
  <si>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</si>
  <si>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</si>
  <si>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</si>
  <si>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</si>
  <si>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</si>
  <si>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</si>
  <si>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</si>
  <si>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</si>
  <si>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</si>
  <si>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</si>
  <si>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</si>
  <si>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</si>
  <si>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</si>
  <si>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</si>
  <si>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</si>
  <si>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</si>
  <si>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</si>
  <si>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</si>
  <si>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</si>
  <si>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</si>
  <si>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</si>
  <si>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</si>
  <si>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</si>
  <si>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</si>
  <si>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</si>
  <si>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</si>
  <si>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</si>
  <si>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</si>
  <si>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</si>
  <si>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</si>
  <si>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</si>
  <si>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</si>
  <si>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</si>
  <si>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</si>
  <si>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</si>
  <si>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</si>
  <si>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</si>
  <si>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</si>
  <si>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</si>
  <si>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</si>
  <si>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</si>
  <si>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</si>
  <si>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</si>
  <si>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</si>
  <si>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</si>
  <si>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</si>
  <si>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</si>
  <si>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</si>
  <si>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</si>
  <si>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</si>
  <si>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</si>
  <si>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</si>
  <si>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</si>
  <si>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</si>
  <si>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</si>
  <si>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</si>
  <si>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</si>
  <si>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</si>
  <si>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</si>
  <si>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</si>
  <si>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</si>
  <si>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</si>
  <si>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</si>
  <si>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</si>
  <si>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</si>
  <si>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</si>
  <si>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</si>
  <si>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</si>
  <si>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</si>
  <si>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</si>
  <si>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</si>
  <si>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</si>
  <si>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</si>
  <si>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</si>
  <si>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</si>
  <si>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</si>
  <si>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</si>
  <si>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</si>
  <si>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</si>
  <si>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</si>
  <si>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</si>
  <si>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</si>
  <si>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</si>
  <si>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</si>
  <si>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</si>
  <si>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</si>
  <si>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</si>
  <si>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</si>
  <si>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</si>
  <si>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</si>
  <si>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</si>
  <si>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</si>
  <si>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</si>
  <si>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</si>
  <si>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</si>
  <si>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</si>
  <si>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</si>
  <si>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</si>
  <si>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</si>
  <si>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</si>
  <si>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</si>
  <si>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</si>
  <si>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</si>
  <si>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</si>
  <si>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</si>
  <si>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</si>
  <si>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</si>
  <si>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</si>
  <si>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</si>
  <si>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</si>
  <si>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</si>
  <si>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</si>
  <si>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</si>
  <si>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</si>
  <si>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</si>
  <si>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</si>
  <si>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</si>
  <si>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</si>
  <si>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</si>
  <si>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</si>
  <si>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</si>
  <si>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</si>
  <si>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</si>
  <si>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</si>
  <si>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</si>
  <si>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</si>
  <si>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</si>
  <si>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</si>
  <si>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</si>
  <si>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</si>
  <si>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</si>
  <si>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</si>
  <si>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</si>
  <si>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</si>
  <si>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</si>
  <si>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</si>
  <si>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</si>
  <si>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</si>
  <si>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</si>
  <si>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</si>
  <si>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</si>
  <si>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</si>
  <si>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</si>
  <si>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</si>
  <si>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</si>
  <si>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</si>
  <si>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</si>
  <si>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</si>
  <si>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</si>
  <si>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</si>
  <si>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</si>
  <si>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</si>
  <si>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</si>
  <si>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</si>
  <si>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</si>
  <si>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</si>
  <si>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</si>
  <si>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</si>
  <si>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</si>
  <si>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</si>
  <si>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</si>
  <si>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</si>
  <si>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</si>
  <si>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</si>
  <si>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</si>
  <si>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</si>
  <si>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</si>
  <si>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</si>
  <si>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</si>
  <si>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</si>
  <si>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</si>
  <si>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</si>
  <si>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</si>
  <si>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</si>
  <si>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</si>
  <si>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</si>
  <si>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</si>
  <si>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</si>
  <si>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</si>
  <si>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</si>
  <si>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</si>
  <si>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</si>
  <si>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</si>
  <si>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</si>
  <si>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</si>
  <si>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</si>
  <si>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</si>
  <si>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</si>
  <si>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</si>
  <si>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</si>
  <si>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</si>
  <si>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</si>
  <si>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</si>
  <si>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</si>
  <si>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</si>
  <si>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</si>
  <si>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</si>
  <si>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</si>
  <si>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</si>
  <si>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</si>
  <si>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</si>
  <si>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</si>
  <si>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</si>
  <si>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</si>
  <si>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</si>
  <si>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</si>
  <si>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</si>
  <si>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</si>
  <si>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</si>
  <si>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</si>
  <si>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</si>
  <si>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</si>
  <si>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</si>
  <si>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</si>
  <si>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</si>
  <si>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</si>
  <si>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</si>
  <si>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</si>
  <si>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</si>
  <si>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</si>
  <si>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</si>
  <si>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</si>
  <si>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</si>
  <si>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</si>
  <si>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</si>
  <si>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</si>
  <si>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</si>
  <si>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</si>
  <si>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</si>
  <si>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</si>
  <si>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</si>
  <si>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</si>
  <si>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</si>
  <si>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</si>
  <si>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</si>
  <si>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</si>
  <si>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</si>
  <si>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</si>
  <si>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</si>
  <si>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</si>
  <si>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</si>
  <si>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</si>
  <si>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</si>
  <si>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</si>
  <si>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</si>
  <si>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</si>
  <si>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</si>
  <si>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</si>
  <si>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</si>
  <si>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</si>
  <si>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</si>
  <si>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</si>
  <si>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</si>
  <si>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</si>
  <si>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</si>
  <si>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</si>
  <si>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</si>
  <si>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</si>
  <si>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</si>
  <si>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</si>
  <si>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</si>
  <si>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</si>
  <si>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</si>
  <si>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</si>
  <si>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</si>
  <si>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</si>
  <si>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</si>
  <si>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</si>
  <si>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</si>
  <si>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</si>
  <si>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</si>
  <si>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</si>
  <si>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</si>
  <si>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</si>
  <si>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</si>
  <si>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</si>
  <si>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</si>
  <si>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</si>
  <si>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</si>
  <si>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</si>
  <si>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</si>
  <si>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</si>
  <si>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</si>
  <si>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</si>
  <si>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</si>
  <si>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</si>
  <si>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</si>
  <si>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</si>
  <si>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</si>
  <si>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</si>
  <si>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</si>
  <si>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</si>
  <si>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</si>
  <si>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</si>
  <si>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</si>
  <si>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</si>
  <si>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</si>
  <si>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</si>
  <si>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</si>
  <si>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</si>
  <si>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</si>
  <si>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</si>
  <si>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</si>
  <si>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</si>
  <si>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</si>
  <si>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</si>
  <si>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</si>
  <si>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</si>
  <si>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</si>
  <si>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</si>
  <si>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</si>
  <si>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</si>
  <si>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</si>
  <si>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</si>
  <si>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</si>
  <si>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</si>
  <si>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</si>
  <si>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</si>
  <si>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</si>
  <si>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</si>
  <si>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</si>
  <si>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</si>
  <si>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</si>
  <si>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</si>
  <si>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</si>
  <si>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</si>
  <si>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</si>
  <si>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</si>
  <si>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</si>
  <si>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</si>
  <si>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</si>
  <si>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</si>
  <si>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</si>
  <si>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</si>
  <si>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</si>
  <si>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</si>
  <si>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</si>
  <si>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</si>
  <si>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</si>
  <si>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</si>
  <si>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</si>
  <si>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</si>
  <si>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</si>
  <si>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</si>
  <si>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</si>
  <si>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</si>
  <si>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</si>
  <si>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</si>
  <si>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</si>
  <si>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</si>
  <si>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</si>
  <si>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</si>
  <si>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</si>
  <si>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</si>
  <si>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</si>
  <si>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</si>
  <si>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</si>
  <si>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</si>
  <si>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</si>
  <si>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</si>
  <si>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</si>
  <si>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</si>
  <si>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</si>
  <si>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</si>
  <si>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</si>
  <si>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</si>
  <si>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</si>
  <si>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</si>
  <si>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</si>
  <si>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</si>
  <si>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</si>
  <si>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</si>
  <si>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</si>
  <si>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</si>
  <si>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</si>
  <si>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</si>
  <si>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</si>
  <si>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</si>
  <si>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</si>
  <si>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</si>
  <si>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</si>
  <si>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</si>
  <si>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</si>
  <si>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</si>
  <si>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</si>
  <si>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</si>
  <si>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</si>
  <si>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</si>
  <si>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</si>
  <si>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</si>
  <si>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</si>
  <si>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</si>
  <si>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</si>
  <si>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</si>
  <si>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</si>
  <si>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</si>
  <si>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</si>
  <si>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</si>
  <si>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</si>
  <si>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</si>
  <si>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</si>
  <si>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</si>
  <si>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</si>
  <si>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</si>
  <si>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</si>
  <si>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</si>
  <si>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</si>
  <si>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</si>
  <si>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</si>
  <si>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</si>
  <si>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</si>
  <si>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</si>
  <si>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</si>
  <si>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</si>
  <si>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</si>
  <si>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</si>
  <si>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</si>
  <si>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</si>
  <si>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</si>
  <si>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</si>
  <si>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</si>
  <si>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</si>
  <si>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</si>
  <si>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</si>
  <si>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</si>
  <si>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</si>
  <si>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</si>
  <si>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</si>
  <si>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</si>
  <si>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</si>
  <si>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</si>
  <si>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</si>
  <si>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</si>
  <si>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</si>
  <si>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</si>
  <si>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</si>
  <si>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</si>
  <si>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</si>
  <si>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</si>
  <si>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</si>
  <si>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</si>
  <si>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</si>
  <si>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</si>
  <si>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</si>
  <si>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</si>
  <si>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</si>
  <si>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</si>
  <si>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</si>
  <si>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</si>
  <si>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</si>
  <si>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</si>
  <si>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</si>
  <si>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</si>
  <si>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</si>
  <si>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</si>
  <si>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</si>
  <si>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</si>
  <si>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</si>
  <si>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</si>
  <si>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</si>
  <si>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</si>
  <si>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</si>
  <si>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</si>
  <si>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</si>
  <si>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</si>
  <si>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</si>
  <si>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</si>
  <si>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</si>
  <si>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</si>
  <si>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</si>
  <si>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</si>
  <si>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</si>
  <si>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</si>
  <si>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</si>
  <si>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</si>
  <si>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</si>
  <si>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</si>
  <si>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</si>
  <si>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door lock</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</si>
  <si>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</si>
  <si>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</si>
  <si>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</si>
  <si>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</si>
  <si>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</si>
  <si>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</si>
  <si>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</si>
  <si>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</si>
  <si>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</si>
  <si>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</si>
  <si>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</si>
  <si>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</si>
  <si>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</si>
  <si>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</si>
  <si>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</si>
  <si>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</si>
  <si>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</si>
  <si>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</si>
  <si>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</si>
  <si>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</si>
  <si>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</si>
  <si>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</si>
  <si>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</si>
  <si>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</si>
  <si>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</si>
  <si>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</si>
  <si>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</si>
  <si>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</si>
  <si>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</si>
  <si>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</si>
  <si>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</si>
  <si>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</si>
  <si>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</si>
  <si>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</si>
  <si>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</si>
  <si>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</si>
  <si>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</si>
  <si>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</si>
  <si>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</si>
  <si>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</si>
  <si>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</si>
  <si>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</si>
  <si>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</si>
  <si>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</si>
  <si>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</si>
  <si>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</si>
  <si>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</si>
  <si>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</si>
  <si>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</si>
  <si>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</si>
  <si>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</si>
  <si>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</si>
  <si>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</si>
  <si>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</si>
  <si>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</si>
  <si>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</si>
  <si>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</si>
  <si>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</si>
  <si>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</si>
  <si>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</si>
  <si>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</si>
  <si>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</si>
  <si>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</si>
  <si>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</si>
  <si>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</si>
  <si>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</si>
  <si>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</si>
  <si>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</si>
  <si>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</si>
  <si>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</si>
  <si>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</si>
  <si>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</si>
  <si>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</si>
  <si>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</si>
  <si>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</si>
  <si>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</si>
  <si>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</si>
  <si>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</si>
  <si>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</si>
  <si>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</si>
  <si>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</si>
  <si>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</si>
  <si>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</si>
  <si>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</si>
  <si>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</si>
  <si>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</si>
  <si>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</si>
  <si>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</si>
  <si>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</si>
  <si>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</si>
  <si>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</si>
  <si>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</si>
  <si>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</si>
  <si>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</si>
  <si>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</si>
  <si>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</si>
  <si>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</si>
  <si>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</si>
  <si>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</si>
  <si>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</si>
  <si>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</si>
  <si>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</si>
  <si>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</si>
  <si>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</si>
  <si>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</si>
  <si>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</si>
  <si>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</si>
  <si>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</si>
  <si>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</si>
  <si>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</si>
  <si>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</si>
  <si>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</si>
  <si>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</si>
  <si>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</si>
  <si>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</si>
  <si>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</si>
  <si>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</si>
  <si>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</si>
  <si>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</si>
  <si>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</si>
  <si>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</si>
  <si>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</si>
  <si>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</si>
  <si>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</si>
  <si>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</si>
  <si>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</si>
  <si>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</si>
  <si>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</si>
  <si>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</si>
  <si>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</si>
  <si>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</si>
  <si>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</si>
  <si>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</si>
  <si>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</si>
  <si>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</si>
  <si>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</si>
  <si>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</si>
  <si>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</si>
  <si>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</si>
  <si>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</si>
  <si>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</si>
  <si>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</si>
  <si>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</si>
  <si>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</si>
  <si>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</si>
  <si>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</si>
  <si>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</si>
  <si>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</si>
  <si>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</si>
  <si>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</si>
  <si>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</si>
  <si>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</si>
  <si>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</si>
  <si>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</si>
  <si>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</si>
  <si>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</si>
  <si>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</si>
  <si>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</si>
  <si>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</si>
  <si>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</si>
  <si>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</si>
  <si>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</si>
  <si>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</si>
  <si>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</si>
  <si>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</si>
  <si>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</si>
  <si>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</si>
  <si>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</si>
  <si>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</si>
  <si>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</si>
  <si>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</si>
  <si>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</si>
  <si>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</si>
  <si>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</si>
  <si>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</si>
  <si>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</si>
  <si>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</si>
  <si>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</si>
  <si>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</si>
  <si>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</si>
  <si>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</si>
  <si>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</si>
  <si>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</si>
  <si>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</si>
  <si>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</si>
  <si>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</si>
  <si>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</si>
  <si>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</si>
  <si>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</si>
  <si>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</si>
  <si>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</si>
  <si>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</si>
  <si>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</si>
  <si>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</si>
  <si>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</si>
  <si>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</si>
  <si>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</si>
  <si>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</si>
  <si>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</si>
  <si>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</si>
  <si>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</si>
  <si>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</si>
  <si>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</si>
  <si>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</si>
  <si>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</si>
  <si>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</si>
  <si>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</si>
  <si>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</si>
  <si>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</si>
  <si>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</si>
  <si>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</si>
  <si>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</si>
  <si>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</si>
  <si>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</si>
  <si>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</si>
  <si>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</si>
  <si>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</si>
  <si>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</si>
  <si>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</si>
  <si>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</si>
  <si>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</si>
  <si>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</si>
  <si>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</si>
  <si>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</si>
  <si>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</si>
  <si>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</si>
  <si>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</si>
  <si>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</si>
  <si>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</si>
  <si>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</si>
  <si>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</si>
  <si>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</si>
  <si>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</si>
  <si>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</si>
  <si>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</si>
  <si>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</si>
  <si>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</si>
  <si>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</si>
  <si>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</si>
  <si>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</si>
  <si>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</si>
  <si>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</si>
  <si>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</si>
  <si>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</si>
  <si>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</si>
  <si>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</si>
  <si>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</si>
  <si>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</si>
  <si>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</si>
  <si>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</si>
  <si>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</si>
  <si>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</si>
  <si>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</si>
  <si>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</si>
  <si>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</si>
  <si>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</si>
  <si>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</si>
  <si>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</si>
  <si>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</si>
  <si>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</si>
  <si>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</si>
  <si>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</si>
  <si>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</si>
  <si>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</si>
  <si>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</si>
  <si>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</si>
  <si>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</si>
  <si>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</si>
  <si>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</si>
  <si>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</si>
  <si>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</si>
  <si>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</si>
  <si>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</si>
  <si>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</si>
  <si>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</si>
  <si>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</si>
  <si>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</si>
  <si>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</si>
  <si>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</si>
  <si>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</si>
  <si>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</si>
  <si>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</si>
  <si>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</si>
  <si>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</si>
  <si>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</si>
  <si>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</si>
  <si>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</si>
  <si>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</si>
  <si>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</si>
  <si>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</si>
  <si>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</si>
  <si>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</si>
  <si>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</si>
  <si>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</si>
  <si>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</si>
  <si>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</si>
  <si>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</si>
  <si>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</si>
  <si>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</si>
  <si>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</si>
  <si>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</si>
  <si>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</si>
  <si>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</si>
  <si>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</si>
  <si>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</si>
  <si>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</si>
  <si>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</si>
  <si>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</si>
  <si>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</si>
  <si>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</si>
  <si>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</si>
  <si>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</si>
  <si>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</si>
  <si>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</si>
  <si>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</si>
  <si>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</si>
  <si>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</si>
  <si>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</si>
  <si>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</si>
  <si>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</si>
  <si>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</si>
  <si>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</si>
  <si>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</si>
  <si>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</si>
  <si>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</si>
  <si>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</si>
  <si>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</si>
  <si>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</si>
  <si>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</si>
  <si>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</si>
  <si>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</si>
  <si>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</si>
  <si>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</si>
  <si>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</si>
  <si>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</si>
  <si>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</si>
  <si>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</si>
  <si>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</si>
  <si>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</si>
  <si>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</si>
  <si>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</si>
  <si>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</si>
  <si>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</si>
  <si>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</si>
  <si>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</si>
  <si>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</si>
  <si>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</si>
  <si>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</si>
  <si>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</si>
  <si>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</si>
  <si>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</si>
  <si>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</si>
  <si>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</si>
  <si>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</si>
  <si>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</si>
  <si>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</si>
  <si>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</si>
  <si>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</si>
  <si>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</si>
  <si>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</si>
  <si>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</si>
  <si>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</si>
  <si>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</si>
  <si>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</si>
  <si>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</si>
  <si>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</si>
  <si>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</si>
  <si>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</si>
  <si>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</si>
  <si>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</si>
  <si>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</si>
  <si>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</si>
  <si>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</si>
  <si>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</si>
  <si>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</si>
  <si>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</si>
  <si>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</si>
  <si>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</si>
  <si>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</si>
  <si>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</si>
  <si>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</si>
  <si>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</si>
  <si>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</si>
  <si>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</si>
  <si>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</si>
  <si>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</si>
  <si>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</si>
  <si>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</si>
  <si>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</si>
  <si>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</si>
  <si>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</si>
  <si>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</si>
  <si>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</si>
  <si>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</si>
  <si>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</si>
  <si>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</si>
  <si>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</si>
  <si>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</si>
  <si>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</si>
  <si>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</si>
  <si>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</si>
  <si>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</si>
  <si>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</si>
  <si>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</si>
  <si>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</si>
  <si>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</si>
  <si>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</si>
  <si>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</si>
  <si>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</si>
  <si>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</si>
  <si>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</si>
  <si>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</si>
  <si>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</si>
  <si>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</si>
  <si>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</si>
  <si>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</si>
  <si>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</si>
  <si>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</si>
  <si>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</si>
  <si>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</si>
  <si>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</si>
  <si>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</si>
  <si>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</si>
  <si>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</si>
  <si>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</si>
  <si>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</si>
  <si>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</si>
  <si>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</si>
  <si>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</si>
  <si>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</si>
  <si>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</si>
  <si>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</si>
  <si>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</si>
  <si>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</si>
  <si>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</si>
  <si>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</si>
  <si>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</si>
  <si>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</si>
  <si>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</si>
  <si>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</si>
  <si>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</si>
  <si>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</si>
  <si>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</si>
  <si>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</si>
  <si>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</si>
  <si>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</si>
  <si>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</si>
  <si>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</si>
  <si>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</si>
  <si>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</si>
  <si>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</si>
  <si>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</si>
  <si>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</si>
  <si>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</si>
  <si>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</si>
  <si>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</si>
  <si>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</si>
  <si>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</si>
  <si>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</si>
  <si>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</si>
  <si>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</si>
  <si>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</si>
  <si>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</si>
  <si>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</si>
  <si>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</si>
  <si>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</si>
  <si>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</si>
  <si>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</si>
  <si>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</si>
  <si>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</si>
  <si>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</si>
  <si>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</si>
  <si>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</si>
  <si>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</si>
  <si>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</si>
  <si>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</si>
  <si>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</si>
  <si>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</si>
  <si>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</si>
  <si>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</si>
  <si>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</si>
  <si>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</si>
  <si>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</si>
  <si>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</si>
  <si>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</si>
  <si>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</si>
  <si>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</si>
  <si>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</si>
  <si>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</si>
  <si>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</si>
  <si>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</si>
  <si>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</si>
  <si>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</si>
  <si>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</si>
  <si>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</si>
  <si>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</si>
  <si>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</si>
  <si>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</si>
  <si>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LCMB</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</si>
  <si>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</si>
  <si>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</si>
  <si>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</si>
  <si>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</si>
  <si>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</si>
  <si>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</si>
  <si>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</si>
  <si>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</si>
  <si>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</si>
  <si>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</si>
  <si>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</si>
  <si>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</si>
  <si>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</si>
  <si>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</si>
  <si>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</si>
  <si>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</si>
  <si>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</si>
  <si>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</si>
  <si>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</si>
  <si>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</si>
  <si>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</si>
  <si>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</si>
  <si>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</si>
  <si>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</si>
  <si>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</si>
  <si>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</si>
  <si>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</si>
  <si>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</si>
  <si>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</si>
  <si>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</si>
  <si>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</si>
  <si>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</si>
  <si>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</si>
  <si>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</si>
  <si>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</si>
  <si>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</si>
  <si>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</si>
  <si>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</si>
  <si>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</si>
  <si>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</si>
  <si>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</si>
  <si>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</si>
  <si>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</si>
  <si>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</si>
  <si>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</si>
  <si>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</si>
  <si>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</si>
  <si>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</si>
  <si>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</si>
  <si>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</si>
  <si>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</si>
  <si>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</si>
  <si>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</si>
  <si>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</si>
  <si>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</si>
  <si>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</si>
  <si>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</si>
  <si>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</si>
  <si>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</si>
  <si>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</si>
  <si>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</si>
  <si>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</si>
  <si>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</si>
  <si>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</si>
  <si>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</si>
  <si>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</si>
  <si>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</si>
  <si>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</si>
  <si>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</si>
  <si>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</si>
  <si>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</si>
  <si>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</si>
  <si>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</si>
  <si>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</si>
  <si>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</si>
  <si>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</si>
  <si>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</si>
  <si>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</si>
  <si>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</si>
  <si>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</si>
  <si>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</si>
  <si>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</si>
  <si>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</si>
  <si>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</si>
  <si>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</si>
  <si>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</si>
  <si>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</si>
  <si>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</si>
  <si>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</si>
  <si>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</si>
  <si>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</si>
  <si>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</si>
  <si>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</si>
  <si>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</si>
  <si>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</si>
  <si>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</si>
  <si>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</si>
  <si>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</si>
  <si>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</si>
  <si>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</si>
  <si>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</si>
  <si>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left msg with relative</t>
  </si>
  <si>
    <t>Customer expire deadth certificate not provided</t>
  </si>
  <si>
    <t>BKT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</si>
</sst>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8">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9816">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7995370370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5">
        <s v="16.06.26"/>
        <m/>
        <s v="12.06.26"/>
        <s v="03.06.26"/>
        <s v="08.06.26"/>
        <s v="11.06.26"/>
        <s v="05.06.26"/>
        <s v="12.06.26 17.06.26"/>
        <s v="13.06.26"/>
        <s v="06.06.26"/>
        <s v="10.06.26 13.06.26"/>
        <s v="18.06.26"/>
        <s v="09.06.26"/>
        <s v="17.06.26"/>
        <s v="02.06.26"/>
        <s v="01.06.26"/>
        <s v="04.06.26"/>
        <s v="10.06.26"/>
        <s v="15.06.26"/>
        <s v="09.06.26 11.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m/>
    <n v="7774"/>
    <n v="7774"/>
    <n v="7795"/>
    <n v="15548"/>
    <x v="0"/>
    <x v="1"/>
    <x v="1"/>
    <x v="2"/>
    <n v="219574"/>
    <n v="21"/>
    <n v="0"/>
    <n v="900"/>
    <s v="-"/>
    <n v="0.33087796628569105"/>
    <n v="1.2015781283532204E-2"/>
    <x v="0"/>
    <s v="PTP"/>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m/>
    <x v="1"/>
    <m/>
    <m/>
    <m/>
    <m/>
    <n v="9542"/>
    <n v="8572"/>
    <n v="8691"/>
    <n v="18435"/>
    <x v="0"/>
    <x v="1"/>
    <x v="1"/>
    <x v="4"/>
    <n v="211818"/>
    <n v="119"/>
    <n v="0"/>
    <n v="3600"/>
    <s v="30.05.26"/>
    <n v="0.29440439019438158"/>
    <n v="1.1591348519930522E-2"/>
    <x v="0"/>
    <s v="PTP"/>
    <s v="PTP"/>
    <s v="PTP"/>
    <m/>
    <m/>
    <s v="CAVNA"/>
    <m/>
    <s v="-"/>
    <s v="-"/>
    <s v="CHAKAN"/>
    <s v="-"/>
    <s v="-"/>
    <s v="-"/>
    <n v="12291"/>
    <n v="211818"/>
    <n v="27"/>
    <n v="43"/>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2"/>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15"/>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3"/>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4"/>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0"/>
    <s v="PTP"/>
    <s v="PAID"/>
    <s v="PTP"/>
    <m/>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5"/>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6"/>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7"/>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8"/>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5"/>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9"/>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5"/>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0"/>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11"/>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8"/>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6"/>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8"/>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5"/>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1"/>
    <s v="KIV"/>
    <s v="-"/>
    <s v="KIV"/>
    <s v="door lock"/>
    <m/>
    <s v="CNAVN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6"/>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3"/>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4"/>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2"/>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m/>
    <x v="1"/>
    <m/>
    <m/>
    <m/>
    <m/>
    <n v="6768"/>
    <n v="6682"/>
    <n v="6767"/>
    <n v="13651"/>
    <x v="0"/>
    <x v="1"/>
    <x v="1"/>
    <x v="5"/>
    <n v="86690.67"/>
    <n v="85"/>
    <n v="0"/>
    <n v="4745"/>
    <s v="18.05.26"/>
    <n v="0.17549872509836276"/>
    <n v="4.7439866743916254E-3"/>
    <x v="1"/>
    <s v="BPTP"/>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m/>
    <x v="1"/>
    <m/>
    <m/>
    <m/>
    <m/>
    <n v="4575"/>
    <n v="4521"/>
    <n v="4650"/>
    <n v="9355"/>
    <x v="0"/>
    <x v="1"/>
    <x v="1"/>
    <x v="4"/>
    <n v="84844"/>
    <n v="129"/>
    <n v="0"/>
    <n v="3600"/>
    <s v="30.05.26"/>
    <n v="0.11792409559929802"/>
    <n v="4.6429310720759575E-3"/>
    <x v="1"/>
    <s v="KIV"/>
    <s v="BPTP"/>
    <s v="KIV"/>
    <s v="Financail problem"/>
    <m/>
    <m/>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4"/>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6"/>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3"/>
    <n v="3635"/>
    <m/>
    <m/>
    <m/>
    <n v="3143"/>
    <n v="3143"/>
    <n v="3185"/>
    <n v="2702"/>
    <x v="0"/>
    <x v="0"/>
    <x v="0"/>
    <x v="4"/>
    <n v="78292"/>
    <n v="42"/>
    <n v="0"/>
    <n v="450"/>
    <s v="-"/>
    <n v="0.10881751558931971"/>
    <n v="4.284384982968399E-3"/>
    <x v="0"/>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9"/>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2"/>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9"/>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4"/>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2"/>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5"/>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9"/>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2"/>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2"/>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0"/>
    <n v="4000"/>
    <m/>
    <m/>
    <m/>
    <n v="6063"/>
    <n v="5910"/>
    <n v="6040"/>
    <n v="8196"/>
    <x v="0"/>
    <x v="1"/>
    <x v="1"/>
    <x v="17"/>
    <n v="66645.679999999993"/>
    <n v="130"/>
    <n v="0"/>
    <n v="5351"/>
    <s v="09.05.26"/>
    <n v="0.11187154937199735"/>
    <n v="3.6470616483384936E-3"/>
    <x v="0"/>
    <s v="PTP"/>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0"/>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0"/>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5"/>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6"/>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4"/>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2"/>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0"/>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6"/>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2"/>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3"/>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3"/>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NC"/>
    <s v="NC"/>
    <s v="NC"/>
    <s v="Shifted"/>
    <m/>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3"/>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1"/>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5"/>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11"/>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4"/>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9"/>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KIV"/>
    <s v="NC"/>
    <s v="KIV"/>
    <s v="door lock"/>
    <m/>
    <m/>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5"/>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4"/>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8"/>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5"/>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3"/>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2"/>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4"/>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2"/>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6"/>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1"/>
    <s v="LCMB"/>
    <s v="-"/>
    <s v="LCMB"/>
    <s v="left msg with relative"/>
    <m/>
    <s v="CAVNA"/>
    <m/>
    <m/>
    <m/>
    <s v="CHAKAN"/>
    <m/>
    <m/>
    <m/>
    <n v="4706"/>
    <n v="42826.720000000001"/>
    <n v="26"/>
    <n v="42"/>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11"/>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2"/>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2"/>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8"/>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m/>
    <x v="1"/>
    <m/>
    <m/>
    <m/>
    <m/>
    <n v="2431"/>
    <n v="2195"/>
    <n v="2258"/>
    <n v="4743"/>
    <x v="0"/>
    <x v="1"/>
    <x v="1"/>
    <x v="13"/>
    <n v="39766.080000000002"/>
    <n v="63"/>
    <n v="0"/>
    <n v="5886"/>
    <s v="22.05.26"/>
    <n v="3.9298150632712199E-2"/>
    <n v="2.1761252233117052E-3"/>
    <x v="0"/>
    <s v="PTP"/>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5"/>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4"/>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6"/>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3"/>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2"/>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8"/>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m/>
    <s v="CAVA"/>
    <m/>
    <m/>
    <m/>
    <s v="DEHU"/>
    <m/>
    <m/>
    <m/>
    <n v="5557"/>
    <n v="27526"/>
    <n v="27"/>
    <n v="43"/>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11"/>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KIV"/>
    <s v="PAID"/>
    <s v="KIV"/>
    <s v="door lock"/>
    <m/>
    <m/>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m/>
    <s v="CAVA"/>
    <m/>
    <s v="-"/>
    <s v="-"/>
    <s v="CHAKAN"/>
    <s v="-"/>
    <s v="-"/>
    <s v="-"/>
    <n v="2679"/>
    <n v="23731.38"/>
    <n v="27"/>
    <n v="43"/>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3"/>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8"/>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NC"/>
    <s v="NC"/>
    <s v="NC"/>
    <s v="Shifted"/>
    <m/>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0"/>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9"/>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11"/>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5"/>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4"/>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9"/>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5"/>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4"/>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4"/>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4"/>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8"/>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5"/>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11"/>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5"/>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5"/>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8"/>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2"/>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3"/>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5"/>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11"/>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PTP"/>
    <s v="PAID"/>
    <s v="PTP"/>
    <m/>
    <m/>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2"/>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3"/>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4"/>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8"/>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9"/>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5"/>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8"/>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n v="25"/>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m/>
    <x v="1"/>
    <m/>
    <m/>
    <m/>
    <m/>
    <n v="3806"/>
    <n v="3806"/>
    <n v="3877"/>
    <n v="7754"/>
    <x v="0"/>
    <x v="1"/>
    <x v="1"/>
    <x v="1"/>
    <n v="7400"/>
    <n v="71"/>
    <n v="0"/>
    <n v="900"/>
    <s v="-"/>
    <n v="3.0028172796925582E-3"/>
    <n v="4.0495132164162563E-4"/>
    <x v="1"/>
    <s v="NC"/>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8"/>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8"/>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5"/>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3"/>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11"/>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6"/>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3"/>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4"/>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6"/>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0"/>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OS"/>
    <s v="OS"/>
    <s v="OS"/>
    <s v="Customer at village"/>
    <m/>
    <s v="CNAVN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2"/>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3"/>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4"/>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9"/>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575">
      <pivotArea outline="0" collapsedLevelsAreSubtotals="1" fieldPosition="0"/>
    </format>
    <format dxfId="3574">
      <pivotArea dataOnly="0" labelOnly="1" grandCol="1" outline="0" fieldPosition="0"/>
    </format>
    <format dxfId="3573">
      <pivotArea outline="0" collapsedLevelsAreSubtotals="1" fieldPosition="0"/>
    </format>
    <format dxfId="3572">
      <pivotArea dataOnly="0" labelOnly="1" grandCol="1" outline="0" fieldPosition="0"/>
    </format>
    <format dxfId="3571">
      <pivotArea dataOnly="0" labelOnly="1" grandRow="1" outline="0" fieldPosition="0"/>
    </format>
    <format dxfId="3570">
      <pivotArea dataOnly="0" labelOnly="1" grandCol="1" outline="0" fieldPosition="0"/>
    </format>
    <format dxfId="3569">
      <pivotArea dataOnly="0" labelOnly="1" grandCol="1" outline="0" fieldPosition="0"/>
    </format>
    <format dxfId="3568">
      <pivotArea dataOnly="0" labelOnly="1" outline="0" fieldPosition="0">
        <references count="1">
          <reference field="14" count="0"/>
        </references>
      </pivotArea>
    </format>
    <format dxfId="3567">
      <pivotArea dataOnly="0" labelOnly="1" grandCol="1" outline="0" fieldPosition="0"/>
    </format>
    <format dxfId="3566">
      <pivotArea dataOnly="0" labelOnly="1" outline="0" fieldPosition="0">
        <references count="1">
          <reference field="14" count="0"/>
        </references>
      </pivotArea>
    </format>
    <format dxfId="3565">
      <pivotArea dataOnly="0" labelOnly="1" grandCol="1" outline="0" fieldPosition="0"/>
    </format>
    <format dxfId="3564">
      <pivotArea grandRow="1" outline="0" collapsedLevelsAreSubtotals="1" fieldPosition="0"/>
    </format>
    <format dxfId="3563">
      <pivotArea dataOnly="0" labelOnly="1" grandRow="1" outline="0" fieldPosition="0"/>
    </format>
    <format dxfId="3562">
      <pivotArea dataOnly="0" labelOnly="1" grandRow="1" outline="0" fieldPosition="0"/>
    </format>
    <format dxfId="3561">
      <pivotArea grandRow="1" outline="0" collapsedLevelsAreSubtotals="1" fieldPosition="0"/>
    </format>
    <format dxfId="3560">
      <pivotArea dataOnly="0" labelOnly="1" grandRow="1" outline="0" fieldPosition="0"/>
    </format>
    <format dxfId="3559">
      <pivotArea grandRow="1" outline="0" collapsedLevelsAreSubtotals="1" fieldPosition="0"/>
    </format>
    <format dxfId="3558">
      <pivotArea dataOnly="0" labelOnly="1" grandRow="1" outline="0" fieldPosition="0"/>
    </format>
    <format dxfId="3557">
      <pivotArea grandRow="1" outline="0" collapsedLevelsAreSubtotals="1" fieldPosition="0"/>
    </format>
    <format dxfId="3556">
      <pivotArea grandRow="1" outline="0" collapsedLevelsAreSubtotals="1" fieldPosition="0"/>
    </format>
    <format dxfId="3555">
      <pivotArea dataOnly="0" labelOnly="1" grandRow="1" outline="0" fieldPosition="0"/>
    </format>
    <format dxfId="3554">
      <pivotArea dataOnly="0" labelOnly="1" grandRow="1" outline="0" fieldPosition="0"/>
    </format>
    <format dxfId="3553">
      <pivotArea dataOnly="0" labelOnly="1" grandRow="1" outline="0" fieldPosition="0"/>
    </format>
    <format dxfId="3552">
      <pivotArea dataOnly="0" labelOnly="1" grandRow="1" outline="0" fieldPosition="0"/>
    </format>
    <format dxfId="3551">
      <pivotArea grandRow="1" outline="0" collapsedLevelsAreSubtotals="1" fieldPosition="0"/>
    </format>
    <format dxfId="3550">
      <pivotArea dataOnly="0" labelOnly="1" grandRow="1" outline="0" fieldPosition="0"/>
    </format>
    <format dxfId="3549">
      <pivotArea dataOnly="0" labelOnly="1" outline="0" fieldPosition="0">
        <references count="1">
          <reference field="14" count="0"/>
        </references>
      </pivotArea>
    </format>
    <format dxfId="3548">
      <pivotArea dataOnly="0" labelOnly="1" grandCol="1" outline="0" fieldPosition="0"/>
    </format>
    <format dxfId="3547">
      <pivotArea grandRow="1" outline="0" collapsedLevelsAreSubtotals="1" fieldPosition="0"/>
    </format>
    <format dxfId="3546">
      <pivotArea dataOnly="0" labelOnly="1" grandRow="1" outline="0" fieldPosition="0"/>
    </format>
    <format dxfId="3545">
      <pivotArea grandRow="1" outline="0" collapsedLevelsAreSubtotals="1" fieldPosition="0"/>
    </format>
    <format dxfId="3544">
      <pivotArea dataOnly="0" labelOnly="1" grandRow="1" outline="0" fieldPosition="0"/>
    </format>
    <format dxfId="3543">
      <pivotArea dataOnly="0" labelOnly="1" outline="0" fieldPosition="0">
        <references count="1">
          <reference field="14" count="0"/>
        </references>
      </pivotArea>
    </format>
    <format dxfId="3542">
      <pivotArea dataOnly="0" labelOnly="1" grandCol="1" outline="0" fieldPosition="0"/>
    </format>
    <format dxfId="3541">
      <pivotArea dataOnly="0" labelOnly="1" grandCol="1" outline="0" fieldPosition="0"/>
    </format>
    <format dxfId="3540">
      <pivotArea grandRow="1" grandCol="1" outline="0" collapsedLevelsAreSubtotals="1" fieldPosition="0"/>
    </format>
    <format dxfId="3539">
      <pivotArea dataOnly="0" labelOnly="1" outline="0" fieldPosition="0">
        <references count="1">
          <reference field="14" count="0"/>
        </references>
      </pivotArea>
    </format>
    <format dxfId="3538">
      <pivotArea dataOnly="0" labelOnly="1" grandCol="1" outline="0" fieldPosition="0"/>
    </format>
    <format dxfId="3537">
      <pivotArea dataOnly="0" labelOnly="1" outline="0" fieldPosition="0">
        <references count="1">
          <reference field="14" count="0"/>
        </references>
      </pivotArea>
    </format>
    <format dxfId="3536">
      <pivotArea dataOnly="0" labelOnly="1" grandCol="1" outline="0" fieldPosition="0"/>
    </format>
    <format dxfId="3535">
      <pivotArea grandRow="1" outline="0" collapsedLevelsAreSubtotals="1" fieldPosition="0"/>
    </format>
    <format dxfId="3534">
      <pivotArea grandRow="1" outline="0" collapsedLevelsAreSubtotals="1" fieldPosition="0"/>
    </format>
    <format dxfId="3533">
      <pivotArea type="origin" dataOnly="0" labelOnly="1" outline="0" fieldPosition="0"/>
    </format>
    <format dxfId="3532">
      <pivotArea type="origin" dataOnly="0" labelOnly="1" outline="0" fieldPosition="0"/>
    </format>
    <format dxfId="3531">
      <pivotArea type="origin" dataOnly="0" labelOnly="1" outline="0" fieldPosition="0"/>
    </format>
    <format dxfId="3530">
      <pivotArea dataOnly="0" labelOnly="1" outline="0" fieldPosition="0">
        <references count="1">
          <reference field="14" count="0"/>
        </references>
      </pivotArea>
    </format>
    <format dxfId="3529">
      <pivotArea type="topRight" dataOnly="0" labelOnly="1" outline="0" fieldPosition="0"/>
    </format>
    <format dxfId="3528">
      <pivotArea outline="0" collapsedLevelsAreSubtotals="1" fieldPosition="0"/>
    </format>
    <format dxfId="3527">
      <pivotArea dataOnly="0" labelOnly="1" grandRow="1" outline="0" fieldPosition="0"/>
    </format>
    <format dxfId="3526">
      <pivotArea dataOnly="0" labelOnly="1" outline="0" fieldPosition="0">
        <references count="1">
          <reference field="14" count="0"/>
        </references>
      </pivotArea>
    </format>
    <format dxfId="3525">
      <pivotArea dataOnly="0" labelOnly="1" grandCol="1" outline="0" fieldPosition="0"/>
    </format>
    <format dxfId="3524">
      <pivotArea dataOnly="0" labelOnly="1" outline="0" fieldPosition="0">
        <references count="1">
          <reference field="14" count="0"/>
        </references>
      </pivotArea>
    </format>
    <format dxfId="3523">
      <pivotArea dataOnly="0" labelOnly="1" grandCol="1" outline="0" fieldPosition="0"/>
    </format>
    <format dxfId="3522">
      <pivotArea grandRow="1" outline="0" collapsedLevelsAreSubtotals="1" fieldPosition="0"/>
    </format>
    <format dxfId="3521">
      <pivotArea dataOnly="0" labelOnly="1" grandRow="1" outline="0" fieldPosition="0"/>
    </format>
    <format dxfId="3520">
      <pivotArea outline="0" collapsedLevelsAreSubtotals="1" fieldPosition="0"/>
    </format>
    <format dxfId="3519">
      <pivotArea dataOnly="0" labelOnly="1" grandRow="1" outline="0" fieldPosition="0"/>
    </format>
    <format dxfId="3518">
      <pivotArea dataOnly="0" labelOnly="1" outline="0" fieldPosition="0">
        <references count="1">
          <reference field="14" count="0"/>
        </references>
      </pivotArea>
    </format>
    <format dxfId="3517">
      <pivotArea dataOnly="0" labelOnly="1" grandCol="1" outline="0" fieldPosition="0"/>
    </format>
    <format dxfId="3516">
      <pivotArea grandRow="1" outline="0" collapsedLevelsAreSubtotals="1" fieldPosition="0"/>
    </format>
    <format dxfId="3515">
      <pivotArea dataOnly="0" labelOnly="1" grandRow="1" outline="0" fieldPosition="0"/>
    </format>
    <format dxfId="3514">
      <pivotArea grandRow="1" outline="0" collapsedLevelsAreSubtotals="1" fieldPosition="0"/>
    </format>
    <format dxfId="3513">
      <pivotArea dataOnly="0" labelOnly="1" grandRow="1" outline="0" fieldPosition="0"/>
    </format>
    <format dxfId="3512">
      <pivotArea dataOnly="0" labelOnly="1" outline="0" fieldPosition="0">
        <references count="1">
          <reference field="14" count="0"/>
        </references>
      </pivotArea>
    </format>
    <format dxfId="3511">
      <pivotArea dataOnly="0" labelOnly="1" grandCol="1" outline="0" fieldPosition="0"/>
    </format>
    <format dxfId="3510">
      <pivotArea grandRow="1" outline="0" collapsedLevelsAreSubtotals="1" fieldPosition="0"/>
    </format>
    <format dxfId="3509">
      <pivotArea dataOnly="0" labelOnly="1" grandRow="1" outline="0" fieldPosition="0"/>
    </format>
    <format dxfId="3508">
      <pivotArea dataOnly="0" labelOnly="1" outline="0" fieldPosition="0">
        <references count="1">
          <reference field="14" count="0"/>
        </references>
      </pivotArea>
    </format>
    <format dxfId="3507">
      <pivotArea dataOnly="0" labelOnly="1" grandCol="1" outline="0" fieldPosition="0"/>
    </format>
    <format dxfId="3506">
      <pivotArea grandRow="1" outline="0" collapsedLevelsAreSubtotals="1" fieldPosition="0"/>
    </format>
    <format dxfId="3505">
      <pivotArea dataOnly="0" labelOnly="1" grandRow="1" outline="0" fieldPosition="0"/>
    </format>
    <format dxfId="3504">
      <pivotArea outline="0" collapsedLevelsAreSubtotals="1" fieldPosition="0"/>
    </format>
    <format dxfId="3503">
      <pivotArea dataOnly="0" labelOnly="1" grandRow="1" outline="0" fieldPosition="0"/>
    </format>
    <format dxfId="3502">
      <pivotArea dataOnly="0" labelOnly="1" outline="0" fieldPosition="0">
        <references count="1">
          <reference field="14" count="0"/>
        </references>
      </pivotArea>
    </format>
    <format dxfId="3501">
      <pivotArea dataOnly="0" labelOnly="1" grandCol="1" outline="0" fieldPosition="0"/>
    </format>
    <format dxfId="3500">
      <pivotArea field="12" type="button" dataOnly="0" labelOnly="1" outline="0"/>
    </format>
    <format dxfId="3499">
      <pivotArea type="origin" dataOnly="0" labelOnly="1" outline="0" fieldPosition="0"/>
    </format>
    <format dxfId="3498">
      <pivotArea dataOnly="0" labelOnly="1" grandRow="1" outline="0" fieldPosition="0"/>
    </format>
    <format dxfId="3497">
      <pivotArea field="12" type="button" dataOnly="0" labelOnly="1" outline="0"/>
    </format>
    <format dxfId="3496">
      <pivotArea type="origin" dataOnly="0" labelOnly="1" outline="0" fieldPosition="0"/>
    </format>
    <format dxfId="3495">
      <pivotArea dataOnly="0" labelOnly="1" grandRow="1" outline="0" fieldPosition="0"/>
    </format>
    <format dxfId="3494">
      <pivotArea field="12" type="button" dataOnly="0" labelOnly="1" outline="0"/>
    </format>
    <format dxfId="3493">
      <pivotArea type="origin" dataOnly="0" labelOnly="1" outline="0" fieldPosition="0"/>
    </format>
    <format dxfId="3492">
      <pivotArea dataOnly="0" labelOnly="1" grandRow="1" outline="0" fieldPosition="0"/>
    </format>
    <format dxfId="3491">
      <pivotArea field="12" type="button" dataOnly="0" labelOnly="1" outline="0"/>
    </format>
    <format dxfId="3490">
      <pivotArea type="origin" dataOnly="0" labelOnly="1" outline="0" fieldPosition="0"/>
    </format>
    <format dxfId="3489">
      <pivotArea dataOnly="0" labelOnly="1" grandRow="1" outline="0" fieldPosition="0"/>
    </format>
    <format dxfId="3488">
      <pivotArea grandRow="1" outline="0" collapsedLevelsAreSubtotals="1" fieldPosition="0"/>
    </format>
    <format dxfId="3487">
      <pivotArea dataOnly="0" labelOnly="1" grandRow="1" outline="0" fieldPosition="0"/>
    </format>
    <format dxfId="3486">
      <pivotArea grandRow="1" outline="0" collapsedLevelsAreSubtotals="1" fieldPosition="0"/>
    </format>
    <format dxfId="3485">
      <pivotArea dataOnly="0" labelOnly="1" grandRow="1" outline="0" fieldPosition="0"/>
    </format>
    <format dxfId="3484">
      <pivotArea outline="0" collapsedLevelsAreSubtotals="1" fieldPosition="0"/>
    </format>
    <format dxfId="3483">
      <pivotArea dataOnly="0" labelOnly="1" grandRow="1" outline="0" fieldPosition="0"/>
    </format>
    <format dxfId="3482">
      <pivotArea outline="0" collapsedLevelsAreSubtotals="1" fieldPosition="0"/>
    </format>
    <format dxfId="3481">
      <pivotArea dataOnly="0" labelOnly="1" grandRow="1" outline="0" fieldPosition="0"/>
    </format>
    <format dxfId="3480">
      <pivotArea dataOnly="0" labelOnly="1" outline="0" fieldPosition="0">
        <references count="1">
          <reference field="14" count="0"/>
        </references>
      </pivotArea>
    </format>
    <format dxfId="3479">
      <pivotArea dataOnly="0" labelOnly="1" grandCol="1" outline="0" fieldPosition="0"/>
    </format>
    <format dxfId="3478">
      <pivotArea dataOnly="0" labelOnly="1" outline="0" fieldPosition="0">
        <references count="1">
          <reference field="14" count="0"/>
        </references>
      </pivotArea>
    </format>
    <format dxfId="3477">
      <pivotArea dataOnly="0" labelOnly="1" grandCol="1" outline="0" fieldPosition="0"/>
    </format>
    <format dxfId="3476">
      <pivotArea outline="0" fieldPosition="0">
        <references count="1">
          <reference field="14" count="0" selected="0"/>
        </references>
      </pivotArea>
    </format>
    <format dxfId="3475">
      <pivotArea dataOnly="0" labelOnly="1" grandRow="1" outline="0" fieldPosition="0"/>
    </format>
    <format dxfId="3474">
      <pivotArea dataOnly="0" labelOnly="1" outline="0" fieldPosition="0">
        <references count="1">
          <reference field="14" count="0"/>
        </references>
      </pivotArea>
    </format>
    <format dxfId="3473">
      <pivotArea grandRow="1" outline="0" collapsedLevelsAreSubtotals="1" fieldPosition="0"/>
    </format>
    <format dxfId="3472">
      <pivotArea dataOnly="0" labelOnly="1" grandRow="1" outline="0" fieldPosition="0"/>
    </format>
    <format dxfId="3471">
      <pivotArea outline="0" collapsedLevelsAreSubtotals="1" fieldPosition="0"/>
    </format>
    <format dxfId="3470">
      <pivotArea dataOnly="0" labelOnly="1" grandRow="1" outline="0" fieldPosition="0"/>
    </format>
    <format dxfId="3469">
      <pivotArea dataOnly="0" labelOnly="1" outline="0" fieldPosition="0">
        <references count="1">
          <reference field="14" count="0"/>
        </references>
      </pivotArea>
    </format>
    <format dxfId="3468">
      <pivotArea dataOnly="0" labelOnly="1" grandCol="1" outline="0" fieldPosition="0"/>
    </format>
    <format dxfId="3467">
      <pivotArea outline="0" collapsedLevelsAreSubtotals="1" fieldPosition="0"/>
    </format>
    <format dxfId="3466">
      <pivotArea dataOnly="0" labelOnly="1" grandRow="1" outline="0" fieldPosition="0"/>
    </format>
    <format dxfId="3465">
      <pivotArea dataOnly="0" labelOnly="1" outline="0" fieldPosition="0">
        <references count="1">
          <reference field="14" count="0"/>
        </references>
      </pivotArea>
    </format>
    <format dxfId="3464">
      <pivotArea dataOnly="0" labelOnly="1" grandCol="1" outline="0" fieldPosition="0"/>
    </format>
    <format dxfId="3463">
      <pivotArea outline="0" collapsedLevelsAreSubtotals="1" fieldPosition="0"/>
    </format>
    <format dxfId="3462">
      <pivotArea dataOnly="0" labelOnly="1" grandRow="1" outline="0" fieldPosition="0"/>
    </format>
    <format dxfId="3461">
      <pivotArea dataOnly="0" labelOnly="1" outline="0" fieldPosition="0">
        <references count="1">
          <reference field="14" count="0"/>
        </references>
      </pivotArea>
    </format>
    <format dxfId="3460">
      <pivotArea dataOnly="0" labelOnly="1" grandCol="1" outline="0" fieldPosition="0"/>
    </format>
    <format dxfId="3459">
      <pivotArea dataOnly="0" labelOnly="1" outline="0" fieldPosition="0">
        <references count="1">
          <reference field="14" count="0"/>
        </references>
      </pivotArea>
    </format>
    <format dxfId="3458">
      <pivotArea dataOnly="0" labelOnly="1" grandCol="1" outline="0" fieldPosition="0"/>
    </format>
    <format dxfId="3457">
      <pivotArea grandRow="1" outline="0" collapsedLevelsAreSubtotals="1" fieldPosition="0"/>
    </format>
    <format dxfId="3456">
      <pivotArea dataOnly="0" labelOnly="1" grandRow="1" outline="0" fieldPosition="0"/>
    </format>
    <format dxfId="3455">
      <pivotArea outline="0" collapsedLevelsAreSubtotals="1" fieldPosition="0"/>
    </format>
    <format dxfId="3454">
      <pivotArea dataOnly="0" labelOnly="1" grandRow="1" outline="0" fieldPosition="0"/>
    </format>
    <format dxfId="3453">
      <pivotArea dataOnly="0" labelOnly="1" outline="0" fieldPosition="0">
        <references count="1">
          <reference field="14" count="0"/>
        </references>
      </pivotArea>
    </format>
    <format dxfId="3452">
      <pivotArea dataOnly="0" labelOnly="1" grandCol="1" outline="0" fieldPosition="0"/>
    </format>
    <format dxfId="3451">
      <pivotArea outline="0" collapsedLevelsAreSubtotals="1" fieldPosition="0"/>
    </format>
    <format dxfId="3450">
      <pivotArea field="15" type="button" dataOnly="0" labelOnly="1" outline="0" axis="axisRow" fieldPosition="0"/>
    </format>
    <format dxfId="3449">
      <pivotArea dataOnly="0" labelOnly="1" outline="0" fieldPosition="0">
        <references count="1">
          <reference field="15" count="0"/>
        </references>
      </pivotArea>
    </format>
    <format dxfId="3448">
      <pivotArea dataOnly="0" labelOnly="1" grandRow="1" outline="0" fieldPosition="0"/>
    </format>
    <format dxfId="3447">
      <pivotArea dataOnly="0" labelOnly="1" outline="0" fieldPosition="0">
        <references count="1">
          <reference field="14" count="0"/>
        </references>
      </pivotArea>
    </format>
    <format dxfId="3446">
      <pivotArea dataOnly="0" labelOnly="1" grandCol="1" outline="0" fieldPosition="0"/>
    </format>
    <format dxfId="3445">
      <pivotArea outline="0" collapsedLevelsAreSubtotals="1" fieldPosition="0"/>
    </format>
    <format dxfId="3444">
      <pivotArea field="15" type="button" dataOnly="0" labelOnly="1" outline="0" axis="axisRow" fieldPosition="0"/>
    </format>
    <format dxfId="3443">
      <pivotArea dataOnly="0" labelOnly="1" outline="0" fieldPosition="0">
        <references count="1">
          <reference field="15" count="0"/>
        </references>
      </pivotArea>
    </format>
    <format dxfId="3442">
      <pivotArea dataOnly="0" labelOnly="1" grandRow="1" outline="0" fieldPosition="0"/>
    </format>
    <format dxfId="3441">
      <pivotArea dataOnly="0" labelOnly="1" outline="0" fieldPosition="0">
        <references count="1">
          <reference field="14" count="0"/>
        </references>
      </pivotArea>
    </format>
    <format dxfId="3440">
      <pivotArea dataOnly="0" labelOnly="1" grandCol="1" outline="0" fieldPosition="0"/>
    </format>
    <format dxfId="3439">
      <pivotArea outline="0" collapsedLevelsAreSubtotals="1" fieldPosition="0"/>
    </format>
    <format dxfId="3438">
      <pivotArea field="15" type="button" dataOnly="0" labelOnly="1" outline="0" axis="axisRow" fieldPosition="0"/>
    </format>
    <format dxfId="3437">
      <pivotArea dataOnly="0" labelOnly="1" outline="0" fieldPosition="0">
        <references count="1">
          <reference field="15" count="0"/>
        </references>
      </pivotArea>
    </format>
    <format dxfId="3436">
      <pivotArea dataOnly="0" labelOnly="1" grandRow="1" outline="0" fieldPosition="0"/>
    </format>
    <format dxfId="3435">
      <pivotArea dataOnly="0" labelOnly="1" outline="0" fieldPosition="0">
        <references count="1">
          <reference field="14" count="0"/>
        </references>
      </pivotArea>
    </format>
    <format dxfId="3434">
      <pivotArea dataOnly="0" labelOnly="1" grandCol="1" outline="0" fieldPosition="0"/>
    </format>
    <format dxfId="3433">
      <pivotArea outline="0" collapsedLevelsAreSubtotals="1" fieldPosition="0"/>
    </format>
    <format dxfId="3432">
      <pivotArea field="15" type="button" dataOnly="0" labelOnly="1" outline="0" axis="axisRow" fieldPosition="0"/>
    </format>
    <format dxfId="3431">
      <pivotArea dataOnly="0" labelOnly="1" outline="0" fieldPosition="0">
        <references count="1">
          <reference field="15" count="0"/>
        </references>
      </pivotArea>
    </format>
    <format dxfId="3430">
      <pivotArea dataOnly="0" labelOnly="1" grandRow="1" outline="0" fieldPosition="0"/>
    </format>
    <format dxfId="3429">
      <pivotArea dataOnly="0" labelOnly="1" outline="0" fieldPosition="0">
        <references count="1">
          <reference field="14" count="0"/>
        </references>
      </pivotArea>
    </format>
    <format dxfId="3428">
      <pivotArea dataOnly="0" labelOnly="1" grandCol="1" outline="0" fieldPosition="0"/>
    </format>
    <format dxfId="3427">
      <pivotArea grandRow="1" outline="0" collapsedLevelsAreSubtotals="1" fieldPosition="0"/>
    </format>
    <format dxfId="3426">
      <pivotArea dataOnly="0" labelOnly="1" grandRow="1" outline="0" fieldPosition="0"/>
    </format>
    <format dxfId="3425">
      <pivotArea grandRow="1" outline="0" collapsedLevelsAreSubtotals="1" fieldPosition="0"/>
    </format>
    <format dxfId="3424">
      <pivotArea dataOnly="0" labelOnly="1" grandRow="1" outline="0" fieldPosition="0"/>
    </format>
    <format dxfId="3423">
      <pivotArea outline="0" collapsedLevelsAreSubtotals="1" fieldPosition="0"/>
    </format>
    <format dxfId="3422">
      <pivotArea dataOnly="0" labelOnly="1" outline="0" fieldPosition="0">
        <references count="1">
          <reference field="14" count="0"/>
        </references>
      </pivotArea>
    </format>
    <format dxfId="3421">
      <pivotArea dataOnly="0" labelOnly="1" grandCol="1" outline="0" fieldPosition="0"/>
    </format>
    <format dxfId="3420">
      <pivotArea outline="0" collapsedLevelsAreSubtotals="1" fieldPosition="0"/>
    </format>
    <format dxfId="3419">
      <pivotArea dataOnly="0" labelOnly="1" outline="0" fieldPosition="0">
        <references count="1">
          <reference field="14" count="0"/>
        </references>
      </pivotArea>
    </format>
    <format dxfId="3418">
      <pivotArea dataOnly="0" labelOnly="1" grandCol="1" outline="0" fieldPosition="0"/>
    </format>
    <format dxfId="3417">
      <pivotArea outline="0" collapsedLevelsAreSubtotals="1" fieldPosition="0"/>
    </format>
    <format dxfId="3416">
      <pivotArea field="15" type="button" dataOnly="0" labelOnly="1" outline="0" axis="axisRow" fieldPosition="0"/>
    </format>
    <format dxfId="3415">
      <pivotArea dataOnly="0" labelOnly="1" outline="0" fieldPosition="0">
        <references count="1">
          <reference field="15" count="12">
            <x v="0"/>
            <x v="2"/>
            <x v="3"/>
            <x v="4"/>
            <x v="5"/>
            <x v="7"/>
            <x v="8"/>
            <x v="9"/>
            <x v="10"/>
            <x v="11"/>
            <x v="15"/>
            <x v="17"/>
          </reference>
        </references>
      </pivotArea>
    </format>
    <format dxfId="3414">
      <pivotArea dataOnly="0" labelOnly="1" grandRow="1" outline="0" fieldPosition="0"/>
    </format>
    <format dxfId="3413">
      <pivotArea dataOnly="0" labelOnly="1" outline="0" fieldPosition="0">
        <references count="1">
          <reference field="14" count="0"/>
        </references>
      </pivotArea>
    </format>
    <format dxfId="3412">
      <pivotArea dataOnly="0" labelOnly="1" grandCol="1" outline="0" fieldPosition="0"/>
    </format>
    <format dxfId="3411">
      <pivotArea outline="0" collapsedLevelsAreSubtotals="1" fieldPosition="0"/>
    </format>
    <format dxfId="3410">
      <pivotArea field="15" type="button" dataOnly="0" labelOnly="1" outline="0" axis="axisRow" fieldPosition="0"/>
    </format>
    <format dxfId="3409">
      <pivotArea dataOnly="0" labelOnly="1" outline="0" fieldPosition="0">
        <references count="1">
          <reference field="15" count="12">
            <x v="0"/>
            <x v="2"/>
            <x v="3"/>
            <x v="4"/>
            <x v="5"/>
            <x v="7"/>
            <x v="8"/>
            <x v="9"/>
            <x v="10"/>
            <x v="11"/>
            <x v="15"/>
            <x v="17"/>
          </reference>
        </references>
      </pivotArea>
    </format>
    <format dxfId="3408">
      <pivotArea dataOnly="0" labelOnly="1" grandRow="1" outline="0" fieldPosition="0"/>
    </format>
    <format dxfId="3407">
      <pivotArea dataOnly="0" labelOnly="1" outline="0" fieldPosition="0">
        <references count="1">
          <reference field="14" count="0"/>
        </references>
      </pivotArea>
    </format>
    <format dxfId="3406">
      <pivotArea dataOnly="0" labelOnly="1" grandCol="1" outline="0" fieldPosition="0"/>
    </format>
    <format dxfId="3405">
      <pivotArea grandRow="1" outline="0" collapsedLevelsAreSubtotals="1" fieldPosition="0"/>
    </format>
    <format dxfId="3404">
      <pivotArea dataOnly="0" labelOnly="1" grandRow="1" outline="0" fieldPosition="0"/>
    </format>
    <format dxfId="3403">
      <pivotArea field="15" type="button" dataOnly="0" labelOnly="1" outline="0" axis="axisRow" fieldPosition="0"/>
    </format>
    <format dxfId="3402">
      <pivotArea dataOnly="0" labelOnly="1" outline="0" fieldPosition="0">
        <references count="1">
          <reference field="14" count="0"/>
        </references>
      </pivotArea>
    </format>
    <format dxfId="3401">
      <pivotArea dataOnly="0" labelOnly="1" grandCol="1" outline="0" fieldPosition="0"/>
    </format>
    <format dxfId="3400">
      <pivotArea outline="0" collapsedLevelsAreSubtotals="1" fieldPosition="0"/>
    </format>
    <format dxfId="3399">
      <pivotArea field="15" type="button" dataOnly="0" labelOnly="1" outline="0" axis="axisRow" fieldPosition="0"/>
    </format>
    <format dxfId="3398">
      <pivotArea dataOnly="0" labelOnly="1" outline="0" fieldPosition="0">
        <references count="1">
          <reference field="15" count="7">
            <x v="2"/>
            <x v="3"/>
            <x v="4"/>
            <x v="5"/>
            <x v="8"/>
            <x v="9"/>
            <x v="11"/>
          </reference>
        </references>
      </pivotArea>
    </format>
    <format dxfId="3397">
      <pivotArea dataOnly="0" labelOnly="1" grandRow="1" outline="0" fieldPosition="0"/>
    </format>
    <format dxfId="3396">
      <pivotArea dataOnly="0" labelOnly="1" outline="0" fieldPosition="0">
        <references count="1">
          <reference field="14" count="0"/>
        </references>
      </pivotArea>
    </format>
    <format dxfId="3395">
      <pivotArea dataOnly="0" labelOnly="1" grandCol="1" outline="0" fieldPosition="0"/>
    </format>
    <format dxfId="3394">
      <pivotArea outline="0" collapsedLevelsAreSubtotals="1" fieldPosition="0"/>
    </format>
    <format dxfId="3393">
      <pivotArea field="15" type="button" dataOnly="0" labelOnly="1" outline="0" axis="axisRow" fieldPosition="0"/>
    </format>
    <format dxfId="3392">
      <pivotArea dataOnly="0" labelOnly="1" outline="0" fieldPosition="0">
        <references count="1">
          <reference field="15" count="7">
            <x v="2"/>
            <x v="3"/>
            <x v="4"/>
            <x v="5"/>
            <x v="8"/>
            <x v="9"/>
            <x v="11"/>
          </reference>
        </references>
      </pivotArea>
    </format>
    <format dxfId="3391">
      <pivotArea dataOnly="0" labelOnly="1" grandRow="1" outline="0" fieldPosition="0"/>
    </format>
    <format dxfId="3390">
      <pivotArea dataOnly="0" labelOnly="1" outline="0" fieldPosition="0">
        <references count="1">
          <reference field="14" count="0"/>
        </references>
      </pivotArea>
    </format>
    <format dxfId="3389">
      <pivotArea dataOnly="0" labelOnly="1" grandCol="1" outline="0" fieldPosition="0"/>
    </format>
    <format dxfId="3388">
      <pivotArea outline="0" collapsedLevelsAreSubtotals="1" fieldPosition="0"/>
    </format>
    <format dxfId="3387">
      <pivotArea field="15" type="button" dataOnly="0" labelOnly="1" outline="0" axis="axisRow" fieldPosition="0"/>
    </format>
    <format dxfId="3386">
      <pivotArea dataOnly="0" labelOnly="1" outline="0" fieldPosition="0">
        <references count="1">
          <reference field="15" count="7">
            <x v="2"/>
            <x v="3"/>
            <x v="4"/>
            <x v="5"/>
            <x v="8"/>
            <x v="9"/>
            <x v="11"/>
          </reference>
        </references>
      </pivotArea>
    </format>
    <format dxfId="3385">
      <pivotArea dataOnly="0" labelOnly="1" grandRow="1" outline="0" fieldPosition="0"/>
    </format>
    <format dxfId="3384">
      <pivotArea dataOnly="0" labelOnly="1" outline="0" fieldPosition="0">
        <references count="1">
          <reference field="14" count="0"/>
        </references>
      </pivotArea>
    </format>
    <format dxfId="3383">
      <pivotArea dataOnly="0" labelOnly="1" grandCol="1" outline="0" fieldPosition="0"/>
    </format>
    <format dxfId="3382">
      <pivotArea field="15" type="button" dataOnly="0" labelOnly="1" outline="0" axis="axisRow" fieldPosition="0"/>
    </format>
    <format dxfId="3381">
      <pivotArea dataOnly="0" labelOnly="1" outline="0" fieldPosition="0">
        <references count="1">
          <reference field="14" count="0"/>
        </references>
      </pivotArea>
    </format>
    <format dxfId="3380">
      <pivotArea dataOnly="0" labelOnly="1" grandCol="1" outline="0" fieldPosition="0"/>
    </format>
    <format dxfId="3379">
      <pivotArea grandRow="1" outline="0" collapsedLevelsAreSubtotals="1" fieldPosition="0"/>
    </format>
    <format dxfId="3378">
      <pivotArea dataOnly="0" labelOnly="1" grandRow="1" outline="0" fieldPosition="0"/>
    </format>
    <format dxfId="3377">
      <pivotArea grandRow="1" outline="0" collapsedLevelsAreSubtotals="1" fieldPosition="0"/>
    </format>
    <format dxfId="3376">
      <pivotArea outline="0" collapsedLevelsAreSubtotals="1" fieldPosition="0"/>
    </format>
    <format dxfId="3375">
      <pivotArea dataOnly="0" labelOnly="1" outline="0" fieldPosition="0">
        <references count="1">
          <reference field="15" count="8">
            <x v="2"/>
            <x v="3"/>
            <x v="4"/>
            <x v="5"/>
            <x v="8"/>
            <x v="9"/>
            <x v="11"/>
            <x v="15"/>
          </reference>
        </references>
      </pivotArea>
    </format>
    <format dxfId="3374">
      <pivotArea dataOnly="0" labelOnly="1" grandRow="1" outline="0" fieldPosition="0"/>
    </format>
    <format dxfId="3373">
      <pivotArea field="15" type="button" dataOnly="0" labelOnly="1" outline="0" axis="axisRow" fieldPosition="0"/>
    </format>
    <format dxfId="3372">
      <pivotArea dataOnly="0" labelOnly="1" outline="0" fieldPosition="0">
        <references count="1">
          <reference field="14" count="0"/>
        </references>
      </pivotArea>
    </format>
    <format dxfId="3371">
      <pivotArea dataOnly="0" labelOnly="1" grandCol="1" outline="0" fieldPosition="0"/>
    </format>
    <format dxfId="3370">
      <pivotArea dataOnly="0" labelOnly="1" grandRow="1" outline="0" fieldPosition="0"/>
    </format>
    <format dxfId="3369">
      <pivotArea outline="0" collapsedLevelsAreSubtotals="1" fieldPosition="0"/>
    </format>
    <format dxfId="3368">
      <pivotArea field="15" type="button" dataOnly="0" labelOnly="1" outline="0" axis="axisRow" fieldPosition="0"/>
    </format>
    <format dxfId="3367">
      <pivotArea dataOnly="0" labelOnly="1" outline="0" fieldPosition="0">
        <references count="1">
          <reference field="15" count="8">
            <x v="2"/>
            <x v="3"/>
            <x v="4"/>
            <x v="5"/>
            <x v="8"/>
            <x v="9"/>
            <x v="11"/>
            <x v="15"/>
          </reference>
        </references>
      </pivotArea>
    </format>
    <format dxfId="3366">
      <pivotArea dataOnly="0" labelOnly="1" grandRow="1" outline="0" fieldPosition="0"/>
    </format>
    <format dxfId="3365">
      <pivotArea dataOnly="0" labelOnly="1" outline="0" fieldPosition="0">
        <references count="1">
          <reference field="14" count="0"/>
        </references>
      </pivotArea>
    </format>
    <format dxfId="3364">
      <pivotArea dataOnly="0" labelOnly="1" grandCol="1" outline="0" fieldPosition="0"/>
    </format>
    <format dxfId="3363">
      <pivotArea outline="0" collapsedLevelsAreSubtotals="1" fieldPosition="0"/>
    </format>
    <format dxfId="3362">
      <pivotArea field="15" type="button" dataOnly="0" labelOnly="1" outline="0" axis="axisRow" fieldPosition="0"/>
    </format>
    <format dxfId="3361">
      <pivotArea dataOnly="0" labelOnly="1" outline="0" fieldPosition="0">
        <references count="1">
          <reference field="15" count="8">
            <x v="2"/>
            <x v="3"/>
            <x v="4"/>
            <x v="5"/>
            <x v="8"/>
            <x v="9"/>
            <x v="11"/>
            <x v="15"/>
          </reference>
        </references>
      </pivotArea>
    </format>
    <format dxfId="3360">
      <pivotArea dataOnly="0" labelOnly="1" grandRow="1" outline="0" fieldPosition="0"/>
    </format>
    <format dxfId="3359">
      <pivotArea dataOnly="0" labelOnly="1" outline="0" fieldPosition="0">
        <references count="1">
          <reference field="14" count="0"/>
        </references>
      </pivotArea>
    </format>
    <format dxfId="3358">
      <pivotArea dataOnly="0" labelOnly="1" grandCol="1" outline="0" fieldPosition="0"/>
    </format>
    <format dxfId="3357">
      <pivotArea outline="0" collapsedLevelsAreSubtotals="1" fieldPosition="0"/>
    </format>
    <format dxfId="3356">
      <pivotArea field="15" type="button" dataOnly="0" labelOnly="1" outline="0" axis="axisRow" fieldPosition="0"/>
    </format>
    <format dxfId="3355">
      <pivotArea dataOnly="0" labelOnly="1" outline="0" fieldPosition="0">
        <references count="1">
          <reference field="15" count="8">
            <x v="2"/>
            <x v="3"/>
            <x v="4"/>
            <x v="5"/>
            <x v="8"/>
            <x v="9"/>
            <x v="11"/>
            <x v="15"/>
          </reference>
        </references>
      </pivotArea>
    </format>
    <format dxfId="3354">
      <pivotArea dataOnly="0" labelOnly="1" grandRow="1" outline="0" fieldPosition="0"/>
    </format>
    <format dxfId="3353">
      <pivotArea dataOnly="0" labelOnly="1" outline="0" fieldPosition="0">
        <references count="1">
          <reference field="14" count="0"/>
        </references>
      </pivotArea>
    </format>
    <format dxfId="3352">
      <pivotArea dataOnly="0" labelOnly="1" grandCol="1" outline="0" fieldPosition="0"/>
    </format>
    <format dxfId="3351">
      <pivotArea field="15" type="button" dataOnly="0" labelOnly="1" outline="0" axis="axisRow" fieldPosition="0"/>
    </format>
    <format dxfId="3350">
      <pivotArea dataOnly="0" labelOnly="1" outline="0" fieldPosition="0">
        <references count="1">
          <reference field="14" count="0"/>
        </references>
      </pivotArea>
    </format>
    <format dxfId="3349">
      <pivotArea dataOnly="0" labelOnly="1" grandCol="1" outline="0" fieldPosition="0"/>
    </format>
    <format dxfId="3348">
      <pivotArea dataOnly="0" labelOnly="1" outline="0" fieldPosition="0">
        <references count="1">
          <reference field="15" count="8">
            <x v="2"/>
            <x v="3"/>
            <x v="4"/>
            <x v="5"/>
            <x v="8"/>
            <x v="9"/>
            <x v="11"/>
            <x v="15"/>
          </reference>
        </references>
      </pivotArea>
    </format>
    <format dxfId="3347">
      <pivotArea dataOnly="0" labelOnly="1" outline="0" fieldPosition="0">
        <references count="1">
          <reference field="15" count="0"/>
        </references>
      </pivotArea>
    </format>
    <format dxfId="3346">
      <pivotArea outline="0" collapsedLevelsAreSubtotals="1" fieldPosition="0"/>
    </format>
    <format dxfId="3345">
      <pivotArea field="15" type="button" dataOnly="0" labelOnly="1" outline="0" axis="axisRow" fieldPosition="0"/>
    </format>
    <format dxfId="3344">
      <pivotArea dataOnly="0" labelOnly="1" outline="0" fieldPosition="0">
        <references count="1">
          <reference field="15" count="9">
            <x v="2"/>
            <x v="3"/>
            <x v="4"/>
            <x v="5"/>
            <x v="7"/>
            <x v="8"/>
            <x v="9"/>
            <x v="11"/>
            <x v="15"/>
          </reference>
        </references>
      </pivotArea>
    </format>
    <format dxfId="3343">
      <pivotArea dataOnly="0" labelOnly="1" grandRow="1" outline="0" fieldPosition="0"/>
    </format>
    <format dxfId="3342">
      <pivotArea dataOnly="0" labelOnly="1" outline="0" fieldPosition="0">
        <references count="1">
          <reference field="14" count="0"/>
        </references>
      </pivotArea>
    </format>
    <format dxfId="3341">
      <pivotArea dataOnly="0" labelOnly="1" grandCol="1" outline="0" fieldPosition="0"/>
    </format>
    <format dxfId="3340">
      <pivotArea dataOnly="0" labelOnly="1" outline="0" fieldPosition="0">
        <references count="1">
          <reference field="15" count="11">
            <x v="2"/>
            <x v="3"/>
            <x v="4"/>
            <x v="5"/>
            <x v="7"/>
            <x v="8"/>
            <x v="9"/>
            <x v="10"/>
            <x v="11"/>
            <x v="12"/>
            <x v="15"/>
          </reference>
        </references>
      </pivotArea>
    </format>
    <format dxfId="3339">
      <pivotArea outline="0" fieldPosition="0">
        <references count="1">
          <reference field="15" count="10" selected="0">
            <x v="2"/>
            <x v="3"/>
            <x v="4"/>
            <x v="5"/>
            <x v="8"/>
            <x v="9"/>
            <x v="10"/>
            <x v="11"/>
            <x v="12"/>
            <x v="15"/>
          </reference>
        </references>
      </pivotArea>
    </format>
    <format dxfId="3338">
      <pivotArea dataOnly="0" labelOnly="1" outline="0" fieldPosition="0">
        <references count="1">
          <reference field="15" count="10">
            <x v="2"/>
            <x v="3"/>
            <x v="4"/>
            <x v="5"/>
            <x v="8"/>
            <x v="9"/>
            <x v="10"/>
            <x v="11"/>
            <x v="12"/>
            <x v="15"/>
          </reference>
        </references>
      </pivotArea>
    </format>
    <format dxfId="3337">
      <pivotArea dataOnly="0" labelOnly="1" outline="0" fieldPosition="0">
        <references count="1">
          <reference field="15" count="9">
            <x v="0"/>
            <x v="3"/>
            <x v="4"/>
            <x v="5"/>
            <x v="7"/>
            <x v="8"/>
            <x v="9"/>
            <x v="11"/>
            <x v="15"/>
          </reference>
        </references>
      </pivotArea>
    </format>
    <format dxfId="3336">
      <pivotArea dataOnly="0" labelOnly="1" outline="0" fieldPosition="0">
        <references count="1">
          <reference field="15" count="9">
            <x v="0"/>
            <x v="3"/>
            <x v="4"/>
            <x v="5"/>
            <x v="7"/>
            <x v="8"/>
            <x v="9"/>
            <x v="11"/>
            <x v="15"/>
          </reference>
        </references>
      </pivotArea>
    </format>
    <format dxfId="3335">
      <pivotArea dataOnly="0" labelOnly="1" outline="0" fieldPosition="0">
        <references count="1">
          <reference field="15" count="9">
            <x v="0"/>
            <x v="3"/>
            <x v="4"/>
            <x v="5"/>
            <x v="7"/>
            <x v="8"/>
            <x v="9"/>
            <x v="11"/>
            <x v="15"/>
          </reference>
        </references>
      </pivotArea>
    </format>
    <format dxfId="3334">
      <pivotArea type="all" dataOnly="0" outline="0" fieldPosition="0"/>
    </format>
    <format dxfId="3333">
      <pivotArea type="origin" dataOnly="0" labelOnly="1" outline="0" fieldPosition="0"/>
    </format>
    <format dxfId="3332">
      <pivotArea field="14" type="button" dataOnly="0" labelOnly="1" outline="0" axis="axisCol" fieldPosition="0"/>
    </format>
    <format dxfId="3331">
      <pivotArea type="topRight" dataOnly="0" labelOnly="1" outline="0" fieldPosition="0"/>
    </format>
    <format dxfId="3330">
      <pivotArea type="all" dataOnly="0" outline="0" fieldPosition="0"/>
    </format>
    <format dxfId="3329">
      <pivotArea type="origin" dataOnly="0" labelOnly="1" outline="0" fieldPosition="0"/>
    </format>
    <format dxfId="3328">
      <pivotArea field="14" type="button" dataOnly="0" labelOnly="1" outline="0" axis="axisCol" fieldPosition="0"/>
    </format>
    <format dxfId="3327">
      <pivotArea type="topRight" dataOnly="0" labelOnly="1" outline="0" fieldPosition="0"/>
    </format>
    <format dxfId="3326">
      <pivotArea grandRow="1" outline="0" collapsedLevelsAreSubtotals="1" fieldPosition="0"/>
    </format>
    <format dxfId="3325">
      <pivotArea outline="0" fieldPosition="0">
        <references count="1">
          <reference field="15" count="9" selected="0">
            <x v="0"/>
            <x v="3"/>
            <x v="4"/>
            <x v="5"/>
            <x v="7"/>
            <x v="8"/>
            <x v="9"/>
            <x v="11"/>
            <x v="15"/>
          </reference>
        </references>
      </pivotArea>
    </format>
    <format dxfId="3324">
      <pivotArea grandRow="1" outline="0" collapsedLevelsAreSubtotals="1" fieldPosition="0"/>
    </format>
    <format dxfId="3323">
      <pivotArea outline="0" collapsedLevelsAreSubtotals="1" fieldPosition="0"/>
    </format>
    <format dxfId="3322">
      <pivotArea field="15" type="button" dataOnly="0" labelOnly="1" outline="0" axis="axisRow" fieldPosition="0"/>
    </format>
    <format dxfId="3321">
      <pivotArea dataOnly="0" labelOnly="1" outline="0" fieldPosition="0">
        <references count="1">
          <reference field="15" count="0"/>
        </references>
      </pivotArea>
    </format>
    <format dxfId="3320">
      <pivotArea dataOnly="0" labelOnly="1" grandRow="1" outline="0" fieldPosition="0"/>
    </format>
    <format dxfId="3319">
      <pivotArea dataOnly="0" labelOnly="1" outline="0" fieldPosition="0">
        <references count="1">
          <reference field="14" count="0"/>
        </references>
      </pivotArea>
    </format>
    <format dxfId="3318">
      <pivotArea dataOnly="0" labelOnly="1" grandCol="1" outline="0" fieldPosition="0"/>
    </format>
    <format dxfId="3317">
      <pivotArea field="15" type="button" dataOnly="0" labelOnly="1" outline="0" axis="axisRow" fieldPosition="0"/>
    </format>
    <format dxfId="3316">
      <pivotArea dataOnly="0" labelOnly="1" outline="0" fieldPosition="0">
        <references count="1">
          <reference field="14" count="0"/>
        </references>
      </pivotArea>
    </format>
    <format dxfId="3315">
      <pivotArea dataOnly="0" labelOnly="1" grandCol="1" outline="0" fieldPosition="0"/>
    </format>
    <format dxfId="3314">
      <pivotArea grandRow="1" outline="0" collapsedLevelsAreSubtotals="1" fieldPosition="0"/>
    </format>
    <format dxfId="3313">
      <pivotArea dataOnly="0" labelOnly="1" grandRow="1" outline="0" fieldPosition="0"/>
    </format>
    <format dxfId="3312">
      <pivotArea field="15" type="button" dataOnly="0" labelOnly="1" outline="0" axis="axisRow" fieldPosition="0"/>
    </format>
    <format dxfId="3311">
      <pivotArea dataOnly="0" labelOnly="1" outline="0" fieldPosition="0">
        <references count="1">
          <reference field="14" count="0"/>
        </references>
      </pivotArea>
    </format>
    <format dxfId="3310">
      <pivotArea dataOnly="0" labelOnly="1" grandCol="1" outline="0" fieldPosition="0"/>
    </format>
    <format dxfId="3309">
      <pivotArea field="15" type="button" dataOnly="0" labelOnly="1" outline="0" axis="axisRow" fieldPosition="0"/>
    </format>
    <format dxfId="3308">
      <pivotArea dataOnly="0" labelOnly="1" outline="0" fieldPosition="0">
        <references count="1">
          <reference field="14" count="0"/>
        </references>
      </pivotArea>
    </format>
    <format dxfId="330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860">
      <pivotArea outline="0" collapsedLevelsAreSubtotals="1" fieldPosition="0"/>
    </format>
    <format dxfId="3859">
      <pivotArea dataOnly="0" labelOnly="1" grandCol="1" outline="0" fieldPosition="0"/>
    </format>
    <format dxfId="3858">
      <pivotArea outline="0" collapsedLevelsAreSubtotals="1" fieldPosition="0"/>
    </format>
    <format dxfId="3857">
      <pivotArea dataOnly="0" labelOnly="1" grandCol="1" outline="0" fieldPosition="0"/>
    </format>
    <format dxfId="3856">
      <pivotArea dataOnly="0" labelOnly="1" grandRow="1" outline="0" fieldPosition="0"/>
    </format>
    <format dxfId="3855">
      <pivotArea dataOnly="0" labelOnly="1" grandCol="1" outline="0" fieldPosition="0"/>
    </format>
    <format dxfId="3854">
      <pivotArea dataOnly="0" labelOnly="1" grandCol="1" outline="0" fieldPosition="0"/>
    </format>
    <format dxfId="3853">
      <pivotArea dataOnly="0" labelOnly="1" outline="0" fieldPosition="0">
        <references count="1">
          <reference field="14" count="0"/>
        </references>
      </pivotArea>
    </format>
    <format dxfId="3852">
      <pivotArea dataOnly="0" labelOnly="1" grandCol="1" outline="0" fieldPosition="0"/>
    </format>
    <format dxfId="3851">
      <pivotArea dataOnly="0" labelOnly="1" outline="0" fieldPosition="0">
        <references count="1">
          <reference field="14" count="0"/>
        </references>
      </pivotArea>
    </format>
    <format dxfId="3850">
      <pivotArea dataOnly="0" labelOnly="1" grandCol="1" outline="0" fieldPosition="0"/>
    </format>
    <format dxfId="3849">
      <pivotArea grandRow="1" outline="0" collapsedLevelsAreSubtotals="1" fieldPosition="0"/>
    </format>
    <format dxfId="3848">
      <pivotArea dataOnly="0" labelOnly="1" grandRow="1" outline="0" fieldPosition="0"/>
    </format>
    <format dxfId="3847">
      <pivotArea dataOnly="0" labelOnly="1" grandRow="1" outline="0" fieldPosition="0"/>
    </format>
    <format dxfId="3846">
      <pivotArea grandRow="1" outline="0" collapsedLevelsAreSubtotals="1" fieldPosition="0"/>
    </format>
    <format dxfId="3845">
      <pivotArea dataOnly="0" labelOnly="1" grandRow="1" outline="0" fieldPosition="0"/>
    </format>
    <format dxfId="3844">
      <pivotArea grandRow="1" outline="0" collapsedLevelsAreSubtotals="1" fieldPosition="0"/>
    </format>
    <format dxfId="3843">
      <pivotArea dataOnly="0" labelOnly="1" grandRow="1" outline="0" fieldPosition="0"/>
    </format>
    <format dxfId="3842">
      <pivotArea grandRow="1" outline="0" collapsedLevelsAreSubtotals="1" fieldPosition="0"/>
    </format>
    <format dxfId="3841">
      <pivotArea grandRow="1" outline="0" collapsedLevelsAreSubtotals="1" fieldPosition="0"/>
    </format>
    <format dxfId="3840">
      <pivotArea dataOnly="0" labelOnly="1" grandRow="1" outline="0" fieldPosition="0"/>
    </format>
    <format dxfId="3839">
      <pivotArea dataOnly="0" labelOnly="1" grandRow="1" outline="0" fieldPosition="0"/>
    </format>
    <format dxfId="3838">
      <pivotArea dataOnly="0" labelOnly="1" grandRow="1" outline="0" fieldPosition="0"/>
    </format>
    <format dxfId="3837">
      <pivotArea dataOnly="0" labelOnly="1" grandRow="1" outline="0" fieldPosition="0"/>
    </format>
    <format dxfId="3836">
      <pivotArea grandRow="1" outline="0" collapsedLevelsAreSubtotals="1" fieldPosition="0"/>
    </format>
    <format dxfId="3835">
      <pivotArea dataOnly="0" labelOnly="1" grandRow="1" outline="0" fieldPosition="0"/>
    </format>
    <format dxfId="3834">
      <pivotArea dataOnly="0" labelOnly="1" outline="0" fieldPosition="0">
        <references count="1">
          <reference field="14" count="0"/>
        </references>
      </pivotArea>
    </format>
    <format dxfId="3833">
      <pivotArea dataOnly="0" labelOnly="1" grandCol="1" outline="0" fieldPosition="0"/>
    </format>
    <format dxfId="3832">
      <pivotArea grandRow="1" outline="0" collapsedLevelsAreSubtotals="1" fieldPosition="0"/>
    </format>
    <format dxfId="3831">
      <pivotArea dataOnly="0" labelOnly="1" grandRow="1" outline="0" fieldPosition="0"/>
    </format>
    <format dxfId="3830">
      <pivotArea grandRow="1" outline="0" collapsedLevelsAreSubtotals="1" fieldPosition="0"/>
    </format>
    <format dxfId="3829">
      <pivotArea dataOnly="0" labelOnly="1" grandRow="1" outline="0" fieldPosition="0"/>
    </format>
    <format dxfId="3828">
      <pivotArea dataOnly="0" labelOnly="1" outline="0" fieldPosition="0">
        <references count="1">
          <reference field="14" count="0"/>
        </references>
      </pivotArea>
    </format>
    <format dxfId="3827">
      <pivotArea dataOnly="0" labelOnly="1" grandCol="1" outline="0" fieldPosition="0"/>
    </format>
    <format dxfId="3826">
      <pivotArea dataOnly="0" labelOnly="1" grandCol="1" outline="0" fieldPosition="0"/>
    </format>
    <format dxfId="3825">
      <pivotArea grandRow="1" grandCol="1" outline="0" collapsedLevelsAreSubtotals="1" fieldPosition="0"/>
    </format>
    <format dxfId="3824">
      <pivotArea dataOnly="0" labelOnly="1" outline="0" fieldPosition="0">
        <references count="1">
          <reference field="14" count="0"/>
        </references>
      </pivotArea>
    </format>
    <format dxfId="3823">
      <pivotArea dataOnly="0" labelOnly="1" grandCol="1" outline="0" fieldPosition="0"/>
    </format>
    <format dxfId="3822">
      <pivotArea dataOnly="0" labelOnly="1" outline="0" fieldPosition="0">
        <references count="1">
          <reference field="14" count="0"/>
        </references>
      </pivotArea>
    </format>
    <format dxfId="3821">
      <pivotArea dataOnly="0" labelOnly="1" grandCol="1" outline="0" fieldPosition="0"/>
    </format>
    <format dxfId="3820">
      <pivotArea grandRow="1" outline="0" collapsedLevelsAreSubtotals="1" fieldPosition="0"/>
    </format>
    <format dxfId="3819">
      <pivotArea grandRow="1" outline="0" collapsedLevelsAreSubtotals="1" fieldPosition="0"/>
    </format>
    <format dxfId="3818">
      <pivotArea type="origin" dataOnly="0" labelOnly="1" outline="0" fieldPosition="0"/>
    </format>
    <format dxfId="3817">
      <pivotArea type="origin" dataOnly="0" labelOnly="1" outline="0" fieldPosition="0"/>
    </format>
    <format dxfId="3816">
      <pivotArea type="origin" dataOnly="0" labelOnly="1" outline="0" fieldPosition="0"/>
    </format>
    <format dxfId="3815">
      <pivotArea dataOnly="0" labelOnly="1" outline="0" fieldPosition="0">
        <references count="1">
          <reference field="14" count="0"/>
        </references>
      </pivotArea>
    </format>
    <format dxfId="3814">
      <pivotArea type="topRight" dataOnly="0" labelOnly="1" outline="0" fieldPosition="0"/>
    </format>
    <format dxfId="3813">
      <pivotArea outline="0" collapsedLevelsAreSubtotals="1" fieldPosition="0"/>
    </format>
    <format dxfId="3812">
      <pivotArea dataOnly="0" labelOnly="1" grandRow="1" outline="0" fieldPosition="0"/>
    </format>
    <format dxfId="3811">
      <pivotArea dataOnly="0" labelOnly="1" outline="0" fieldPosition="0">
        <references count="1">
          <reference field="14" count="0"/>
        </references>
      </pivotArea>
    </format>
    <format dxfId="3810">
      <pivotArea dataOnly="0" labelOnly="1" grandCol="1" outline="0" fieldPosition="0"/>
    </format>
    <format dxfId="3809">
      <pivotArea dataOnly="0" labelOnly="1" outline="0" fieldPosition="0">
        <references count="1">
          <reference field="14" count="0"/>
        </references>
      </pivotArea>
    </format>
    <format dxfId="3808">
      <pivotArea dataOnly="0" labelOnly="1" grandCol="1" outline="0" fieldPosition="0"/>
    </format>
    <format dxfId="3807">
      <pivotArea grandRow="1" outline="0" collapsedLevelsAreSubtotals="1" fieldPosition="0"/>
    </format>
    <format dxfId="3806">
      <pivotArea dataOnly="0" labelOnly="1" grandRow="1" outline="0" fieldPosition="0"/>
    </format>
    <format dxfId="3805">
      <pivotArea outline="0" collapsedLevelsAreSubtotals="1" fieldPosition="0"/>
    </format>
    <format dxfId="3804">
      <pivotArea dataOnly="0" labelOnly="1" grandRow="1" outline="0" fieldPosition="0"/>
    </format>
    <format dxfId="3803">
      <pivotArea dataOnly="0" labelOnly="1" outline="0" fieldPosition="0">
        <references count="1">
          <reference field="14" count="0"/>
        </references>
      </pivotArea>
    </format>
    <format dxfId="3802">
      <pivotArea dataOnly="0" labelOnly="1" grandCol="1" outline="0" fieldPosition="0"/>
    </format>
    <format dxfId="3801">
      <pivotArea grandRow="1" outline="0" collapsedLevelsAreSubtotals="1" fieldPosition="0"/>
    </format>
    <format dxfId="3800">
      <pivotArea dataOnly="0" labelOnly="1" grandRow="1" outline="0" fieldPosition="0"/>
    </format>
    <format dxfId="3799">
      <pivotArea grandRow="1" outline="0" collapsedLevelsAreSubtotals="1" fieldPosition="0"/>
    </format>
    <format dxfId="3798">
      <pivotArea dataOnly="0" labelOnly="1" grandRow="1" outline="0" fieldPosition="0"/>
    </format>
    <format dxfId="3797">
      <pivotArea dataOnly="0" labelOnly="1" outline="0" fieldPosition="0">
        <references count="1">
          <reference field="14" count="0"/>
        </references>
      </pivotArea>
    </format>
    <format dxfId="3796">
      <pivotArea dataOnly="0" labelOnly="1" grandCol="1" outline="0" fieldPosition="0"/>
    </format>
    <format dxfId="3795">
      <pivotArea grandRow="1" outline="0" collapsedLevelsAreSubtotals="1" fieldPosition="0"/>
    </format>
    <format dxfId="3794">
      <pivotArea dataOnly="0" labelOnly="1" grandRow="1" outline="0" fieldPosition="0"/>
    </format>
    <format dxfId="3793">
      <pivotArea dataOnly="0" labelOnly="1" outline="0" fieldPosition="0">
        <references count="1">
          <reference field="14" count="0"/>
        </references>
      </pivotArea>
    </format>
    <format dxfId="3792">
      <pivotArea dataOnly="0" labelOnly="1" grandCol="1" outline="0" fieldPosition="0"/>
    </format>
    <format dxfId="3791">
      <pivotArea grandRow="1" outline="0" collapsedLevelsAreSubtotals="1" fieldPosition="0"/>
    </format>
    <format dxfId="3790">
      <pivotArea dataOnly="0" labelOnly="1" grandRow="1" outline="0" fieldPosition="0"/>
    </format>
    <format dxfId="3789">
      <pivotArea outline="0" collapsedLevelsAreSubtotals="1" fieldPosition="0"/>
    </format>
    <format dxfId="3788">
      <pivotArea dataOnly="0" labelOnly="1" grandRow="1" outline="0" fieldPosition="0"/>
    </format>
    <format dxfId="3787">
      <pivotArea dataOnly="0" labelOnly="1" outline="0" fieldPosition="0">
        <references count="1">
          <reference field="14" count="0"/>
        </references>
      </pivotArea>
    </format>
    <format dxfId="3786">
      <pivotArea dataOnly="0" labelOnly="1" grandCol="1" outline="0" fieldPosition="0"/>
    </format>
    <format dxfId="3785">
      <pivotArea field="12" type="button" dataOnly="0" labelOnly="1" outline="0"/>
    </format>
    <format dxfId="3784">
      <pivotArea type="origin" dataOnly="0" labelOnly="1" outline="0" fieldPosition="0"/>
    </format>
    <format dxfId="3783">
      <pivotArea dataOnly="0" labelOnly="1" grandRow="1" outline="0" fieldPosition="0"/>
    </format>
    <format dxfId="3782">
      <pivotArea field="12" type="button" dataOnly="0" labelOnly="1" outline="0"/>
    </format>
    <format dxfId="3781">
      <pivotArea type="origin" dataOnly="0" labelOnly="1" outline="0" fieldPosition="0"/>
    </format>
    <format dxfId="3780">
      <pivotArea dataOnly="0" labelOnly="1" grandRow="1" outline="0" fieldPosition="0"/>
    </format>
    <format dxfId="3779">
      <pivotArea field="12" type="button" dataOnly="0" labelOnly="1" outline="0"/>
    </format>
    <format dxfId="3778">
      <pivotArea type="origin" dataOnly="0" labelOnly="1" outline="0" fieldPosition="0"/>
    </format>
    <format dxfId="3777">
      <pivotArea dataOnly="0" labelOnly="1" grandRow="1" outline="0" fieldPosition="0"/>
    </format>
    <format dxfId="3776">
      <pivotArea field="12" type="button" dataOnly="0" labelOnly="1" outline="0"/>
    </format>
    <format dxfId="3775">
      <pivotArea type="origin" dataOnly="0" labelOnly="1" outline="0" fieldPosition="0"/>
    </format>
    <format dxfId="3774">
      <pivotArea dataOnly="0" labelOnly="1" grandRow="1" outline="0" fieldPosition="0"/>
    </format>
    <format dxfId="3773">
      <pivotArea grandRow="1" outline="0" collapsedLevelsAreSubtotals="1" fieldPosition="0"/>
    </format>
    <format dxfId="3772">
      <pivotArea dataOnly="0" labelOnly="1" grandRow="1" outline="0" fieldPosition="0"/>
    </format>
    <format dxfId="3771">
      <pivotArea grandRow="1" outline="0" collapsedLevelsAreSubtotals="1" fieldPosition="0"/>
    </format>
    <format dxfId="3770">
      <pivotArea dataOnly="0" labelOnly="1" grandRow="1" outline="0" fieldPosition="0"/>
    </format>
    <format dxfId="3769">
      <pivotArea outline="0" collapsedLevelsAreSubtotals="1" fieldPosition="0"/>
    </format>
    <format dxfId="3768">
      <pivotArea dataOnly="0" labelOnly="1" grandRow="1" outline="0" fieldPosition="0"/>
    </format>
    <format dxfId="3767">
      <pivotArea outline="0" collapsedLevelsAreSubtotals="1" fieldPosition="0"/>
    </format>
    <format dxfId="3766">
      <pivotArea dataOnly="0" labelOnly="1" grandRow="1" outline="0" fieldPosition="0"/>
    </format>
    <format dxfId="3765">
      <pivotArea dataOnly="0" labelOnly="1" outline="0" fieldPosition="0">
        <references count="1">
          <reference field="14" count="0"/>
        </references>
      </pivotArea>
    </format>
    <format dxfId="3764">
      <pivotArea dataOnly="0" labelOnly="1" grandCol="1" outline="0" fieldPosition="0"/>
    </format>
    <format dxfId="3763">
      <pivotArea dataOnly="0" labelOnly="1" outline="0" fieldPosition="0">
        <references count="1">
          <reference field="14" count="0"/>
        </references>
      </pivotArea>
    </format>
    <format dxfId="3762">
      <pivotArea dataOnly="0" labelOnly="1" grandCol="1" outline="0" fieldPosition="0"/>
    </format>
    <format dxfId="3761">
      <pivotArea outline="0" fieldPosition="0">
        <references count="1">
          <reference field="14" count="0" selected="0"/>
        </references>
      </pivotArea>
    </format>
    <format dxfId="3760">
      <pivotArea dataOnly="0" labelOnly="1" grandRow="1" outline="0" fieldPosition="0"/>
    </format>
    <format dxfId="3759">
      <pivotArea dataOnly="0" labelOnly="1" outline="0" fieldPosition="0">
        <references count="1">
          <reference field="14" count="0"/>
        </references>
      </pivotArea>
    </format>
    <format dxfId="3758">
      <pivotArea grandRow="1" outline="0" collapsedLevelsAreSubtotals="1" fieldPosition="0"/>
    </format>
    <format dxfId="3757">
      <pivotArea dataOnly="0" labelOnly="1" grandRow="1" outline="0" fieldPosition="0"/>
    </format>
    <format dxfId="3756">
      <pivotArea outline="0" collapsedLevelsAreSubtotals="1" fieldPosition="0"/>
    </format>
    <format dxfId="3755">
      <pivotArea dataOnly="0" labelOnly="1" grandRow="1" outline="0" fieldPosition="0"/>
    </format>
    <format dxfId="3754">
      <pivotArea dataOnly="0" labelOnly="1" outline="0" fieldPosition="0">
        <references count="1">
          <reference field="14" count="0"/>
        </references>
      </pivotArea>
    </format>
    <format dxfId="3753">
      <pivotArea dataOnly="0" labelOnly="1" grandCol="1" outline="0" fieldPosition="0"/>
    </format>
    <format dxfId="3752">
      <pivotArea outline="0" collapsedLevelsAreSubtotals="1" fieldPosition="0"/>
    </format>
    <format dxfId="3751">
      <pivotArea dataOnly="0" labelOnly="1" grandRow="1" outline="0" fieldPosition="0"/>
    </format>
    <format dxfId="3750">
      <pivotArea dataOnly="0" labelOnly="1" outline="0" fieldPosition="0">
        <references count="1">
          <reference field="14" count="0"/>
        </references>
      </pivotArea>
    </format>
    <format dxfId="3749">
      <pivotArea dataOnly="0" labelOnly="1" grandCol="1" outline="0" fieldPosition="0"/>
    </format>
    <format dxfId="3748">
      <pivotArea outline="0" collapsedLevelsAreSubtotals="1" fieldPosition="0"/>
    </format>
    <format dxfId="3747">
      <pivotArea dataOnly="0" labelOnly="1" grandRow="1" outline="0" fieldPosition="0"/>
    </format>
    <format dxfId="3746">
      <pivotArea dataOnly="0" labelOnly="1" outline="0" fieldPosition="0">
        <references count="1">
          <reference field="14" count="0"/>
        </references>
      </pivotArea>
    </format>
    <format dxfId="3745">
      <pivotArea dataOnly="0" labelOnly="1" grandCol="1" outline="0" fieldPosition="0"/>
    </format>
    <format dxfId="3744">
      <pivotArea dataOnly="0" labelOnly="1" outline="0" fieldPosition="0">
        <references count="1">
          <reference field="14" count="0"/>
        </references>
      </pivotArea>
    </format>
    <format dxfId="3743">
      <pivotArea dataOnly="0" labelOnly="1" grandCol="1" outline="0" fieldPosition="0"/>
    </format>
    <format dxfId="3742">
      <pivotArea grandRow="1" outline="0" collapsedLevelsAreSubtotals="1" fieldPosition="0"/>
    </format>
    <format dxfId="3741">
      <pivotArea dataOnly="0" labelOnly="1" grandRow="1" outline="0" fieldPosition="0"/>
    </format>
    <format dxfId="3740">
      <pivotArea outline="0" collapsedLevelsAreSubtotals="1" fieldPosition="0"/>
    </format>
    <format dxfId="3739">
      <pivotArea dataOnly="0" labelOnly="1" grandRow="1" outline="0" fieldPosition="0"/>
    </format>
    <format dxfId="3738">
      <pivotArea dataOnly="0" labelOnly="1" outline="0" fieldPosition="0">
        <references count="1">
          <reference field="14" count="0"/>
        </references>
      </pivotArea>
    </format>
    <format dxfId="3737">
      <pivotArea dataOnly="0" labelOnly="1" grandCol="1" outline="0" fieldPosition="0"/>
    </format>
    <format dxfId="3736">
      <pivotArea outline="0" collapsedLevelsAreSubtotals="1" fieldPosition="0"/>
    </format>
    <format dxfId="3735">
      <pivotArea field="15" type="button" dataOnly="0" labelOnly="1" outline="0" axis="axisRow" fieldPosition="0"/>
    </format>
    <format dxfId="3734">
      <pivotArea dataOnly="0" labelOnly="1" outline="0" fieldPosition="0">
        <references count="1">
          <reference field="15" count="0"/>
        </references>
      </pivotArea>
    </format>
    <format dxfId="3733">
      <pivotArea dataOnly="0" labelOnly="1" grandRow="1" outline="0" fieldPosition="0"/>
    </format>
    <format dxfId="3732">
      <pivotArea dataOnly="0" labelOnly="1" outline="0" fieldPosition="0">
        <references count="1">
          <reference field="14" count="0"/>
        </references>
      </pivotArea>
    </format>
    <format dxfId="3731">
      <pivotArea dataOnly="0" labelOnly="1" grandCol="1" outline="0" fieldPosition="0"/>
    </format>
    <format dxfId="3730">
      <pivotArea outline="0" collapsedLevelsAreSubtotals="1" fieldPosition="0"/>
    </format>
    <format dxfId="3729">
      <pivotArea field="15" type="button" dataOnly="0" labelOnly="1" outline="0" axis="axisRow" fieldPosition="0"/>
    </format>
    <format dxfId="3728">
      <pivotArea dataOnly="0" labelOnly="1" outline="0" fieldPosition="0">
        <references count="1">
          <reference field="15" count="0"/>
        </references>
      </pivotArea>
    </format>
    <format dxfId="3727">
      <pivotArea dataOnly="0" labelOnly="1" grandRow="1" outline="0" fieldPosition="0"/>
    </format>
    <format dxfId="3726">
      <pivotArea dataOnly="0" labelOnly="1" outline="0" fieldPosition="0">
        <references count="1">
          <reference field="14" count="0"/>
        </references>
      </pivotArea>
    </format>
    <format dxfId="3725">
      <pivotArea dataOnly="0" labelOnly="1" grandCol="1" outline="0" fieldPosition="0"/>
    </format>
    <format dxfId="3724">
      <pivotArea outline="0" collapsedLevelsAreSubtotals="1" fieldPosition="0"/>
    </format>
    <format dxfId="3723">
      <pivotArea field="15" type="button" dataOnly="0" labelOnly="1" outline="0" axis="axisRow" fieldPosition="0"/>
    </format>
    <format dxfId="3722">
      <pivotArea dataOnly="0" labelOnly="1" outline="0" fieldPosition="0">
        <references count="1">
          <reference field="15" count="0"/>
        </references>
      </pivotArea>
    </format>
    <format dxfId="3721">
      <pivotArea dataOnly="0" labelOnly="1" grandRow="1" outline="0" fieldPosition="0"/>
    </format>
    <format dxfId="3720">
      <pivotArea dataOnly="0" labelOnly="1" outline="0" fieldPosition="0">
        <references count="1">
          <reference field="14" count="0"/>
        </references>
      </pivotArea>
    </format>
    <format dxfId="3719">
      <pivotArea dataOnly="0" labelOnly="1" grandCol="1" outline="0" fieldPosition="0"/>
    </format>
    <format dxfId="3718">
      <pivotArea outline="0" collapsedLevelsAreSubtotals="1" fieldPosition="0"/>
    </format>
    <format dxfId="3717">
      <pivotArea field="15" type="button" dataOnly="0" labelOnly="1" outline="0" axis="axisRow" fieldPosition="0"/>
    </format>
    <format dxfId="3716">
      <pivotArea dataOnly="0" labelOnly="1" outline="0" fieldPosition="0">
        <references count="1">
          <reference field="15" count="0"/>
        </references>
      </pivotArea>
    </format>
    <format dxfId="3715">
      <pivotArea dataOnly="0" labelOnly="1" grandRow="1" outline="0" fieldPosition="0"/>
    </format>
    <format dxfId="3714">
      <pivotArea dataOnly="0" labelOnly="1" outline="0" fieldPosition="0">
        <references count="1">
          <reference field="14" count="0"/>
        </references>
      </pivotArea>
    </format>
    <format dxfId="3713">
      <pivotArea dataOnly="0" labelOnly="1" grandCol="1" outline="0" fieldPosition="0"/>
    </format>
    <format dxfId="3712">
      <pivotArea grandRow="1" outline="0" collapsedLevelsAreSubtotals="1" fieldPosition="0"/>
    </format>
    <format dxfId="3711">
      <pivotArea dataOnly="0" labelOnly="1" grandRow="1" outline="0" fieldPosition="0"/>
    </format>
    <format dxfId="3710">
      <pivotArea grandRow="1" outline="0" collapsedLevelsAreSubtotals="1" fieldPosition="0"/>
    </format>
    <format dxfId="3709">
      <pivotArea dataOnly="0" labelOnly="1" grandRow="1" outline="0" fieldPosition="0"/>
    </format>
    <format dxfId="3708">
      <pivotArea outline="0" collapsedLevelsAreSubtotals="1" fieldPosition="0"/>
    </format>
    <format dxfId="3707">
      <pivotArea field="15" type="button" dataOnly="0" labelOnly="1" outline="0" axis="axisRow" fieldPosition="0"/>
    </format>
    <format dxfId="3706">
      <pivotArea dataOnly="0" labelOnly="1" outline="0" fieldPosition="0">
        <references count="1">
          <reference field="15" count="12">
            <x v="0"/>
            <x v="2"/>
            <x v="3"/>
            <x v="4"/>
            <x v="5"/>
            <x v="7"/>
            <x v="8"/>
            <x v="9"/>
            <x v="10"/>
            <x v="11"/>
            <x v="15"/>
            <x v="17"/>
          </reference>
        </references>
      </pivotArea>
    </format>
    <format dxfId="3705">
      <pivotArea dataOnly="0" labelOnly="1" grandRow="1" outline="0" fieldPosition="0"/>
    </format>
    <format dxfId="3704">
      <pivotArea dataOnly="0" labelOnly="1" outline="0" fieldPosition="0">
        <references count="1">
          <reference field="14" count="0"/>
        </references>
      </pivotArea>
    </format>
    <format dxfId="3703">
      <pivotArea dataOnly="0" labelOnly="1" grandCol="1" outline="0" fieldPosition="0"/>
    </format>
    <format dxfId="3702">
      <pivotArea outline="0" collapsedLevelsAreSubtotals="1" fieldPosition="0"/>
    </format>
    <format dxfId="3701">
      <pivotArea field="15" type="button" dataOnly="0" labelOnly="1" outline="0" axis="axisRow" fieldPosition="0"/>
    </format>
    <format dxfId="3700">
      <pivotArea dataOnly="0" labelOnly="1" outline="0" fieldPosition="0">
        <references count="1">
          <reference field="15" count="12">
            <x v="0"/>
            <x v="2"/>
            <x v="3"/>
            <x v="4"/>
            <x v="5"/>
            <x v="7"/>
            <x v="8"/>
            <x v="9"/>
            <x v="10"/>
            <x v="11"/>
            <x v="15"/>
            <x v="17"/>
          </reference>
        </references>
      </pivotArea>
    </format>
    <format dxfId="3699">
      <pivotArea dataOnly="0" labelOnly="1" grandRow="1" outline="0" fieldPosition="0"/>
    </format>
    <format dxfId="3698">
      <pivotArea dataOnly="0" labelOnly="1" outline="0" fieldPosition="0">
        <references count="1">
          <reference field="14" count="0"/>
        </references>
      </pivotArea>
    </format>
    <format dxfId="3697">
      <pivotArea dataOnly="0" labelOnly="1" grandCol="1" outline="0" fieldPosition="0"/>
    </format>
    <format dxfId="3696">
      <pivotArea outline="0" collapsedLevelsAreSubtotals="1" fieldPosition="0"/>
    </format>
    <format dxfId="3695">
      <pivotArea field="15" type="button" dataOnly="0" labelOnly="1" outline="0" axis="axisRow" fieldPosition="0"/>
    </format>
    <format dxfId="3694">
      <pivotArea dataOnly="0" labelOnly="1" outline="0" fieldPosition="0">
        <references count="1">
          <reference field="15" count="12">
            <x v="0"/>
            <x v="2"/>
            <x v="3"/>
            <x v="4"/>
            <x v="5"/>
            <x v="7"/>
            <x v="8"/>
            <x v="9"/>
            <x v="10"/>
            <x v="11"/>
            <x v="15"/>
            <x v="17"/>
          </reference>
        </references>
      </pivotArea>
    </format>
    <format dxfId="3693">
      <pivotArea dataOnly="0" labelOnly="1" grandRow="1" outline="0" fieldPosition="0"/>
    </format>
    <format dxfId="3692">
      <pivotArea dataOnly="0" labelOnly="1" outline="0" fieldPosition="0">
        <references count="1">
          <reference field="14" count="0"/>
        </references>
      </pivotArea>
    </format>
    <format dxfId="3691">
      <pivotArea dataOnly="0" labelOnly="1" grandCol="1" outline="0" fieldPosition="0"/>
    </format>
    <format dxfId="3690">
      <pivotArea grandRow="1" outline="0" collapsedLevelsAreSubtotals="1" fieldPosition="0"/>
    </format>
    <format dxfId="3689">
      <pivotArea dataOnly="0" labelOnly="1" grandRow="1" outline="0" fieldPosition="0"/>
    </format>
    <format dxfId="3688">
      <pivotArea field="15" type="button" dataOnly="0" labelOnly="1" outline="0" axis="axisRow" fieldPosition="0"/>
    </format>
    <format dxfId="3687">
      <pivotArea dataOnly="0" labelOnly="1" outline="0" fieldPosition="0">
        <references count="1">
          <reference field="14" count="0"/>
        </references>
      </pivotArea>
    </format>
    <format dxfId="3686">
      <pivotArea dataOnly="0" labelOnly="1" grandCol="1" outline="0" fieldPosition="0"/>
    </format>
    <format dxfId="3685">
      <pivotArea outline="0" fieldPosition="0">
        <references count="1">
          <reference field="4294967294" count="1">
            <x v="0"/>
          </reference>
        </references>
      </pivotArea>
    </format>
    <format dxfId="3684">
      <pivotArea outline="0" collapsedLevelsAreSubtotals="1" fieldPosition="0"/>
    </format>
    <format dxfId="3683">
      <pivotArea field="15" type="button" dataOnly="0" labelOnly="1" outline="0" axis="axisRow" fieldPosition="0"/>
    </format>
    <format dxfId="3682">
      <pivotArea dataOnly="0" labelOnly="1" outline="0" fieldPosition="0">
        <references count="1">
          <reference field="15" count="7">
            <x v="2"/>
            <x v="3"/>
            <x v="4"/>
            <x v="5"/>
            <x v="8"/>
            <x v="9"/>
            <x v="11"/>
          </reference>
        </references>
      </pivotArea>
    </format>
    <format dxfId="3681">
      <pivotArea dataOnly="0" labelOnly="1" grandRow="1" outline="0" fieldPosition="0"/>
    </format>
    <format dxfId="3680">
      <pivotArea dataOnly="0" labelOnly="1" outline="0" fieldPosition="0">
        <references count="1">
          <reference field="14" count="0"/>
        </references>
      </pivotArea>
    </format>
    <format dxfId="3679">
      <pivotArea dataOnly="0" labelOnly="1" grandCol="1" outline="0" fieldPosition="0"/>
    </format>
    <format dxfId="3678">
      <pivotArea outline="0" collapsedLevelsAreSubtotals="1" fieldPosition="0"/>
    </format>
    <format dxfId="3677">
      <pivotArea field="15" type="button" dataOnly="0" labelOnly="1" outline="0" axis="axisRow" fieldPosition="0"/>
    </format>
    <format dxfId="3676">
      <pivotArea dataOnly="0" labelOnly="1" outline="0" fieldPosition="0">
        <references count="1">
          <reference field="15" count="7">
            <x v="2"/>
            <x v="3"/>
            <x v="4"/>
            <x v="5"/>
            <x v="8"/>
            <x v="9"/>
            <x v="11"/>
          </reference>
        </references>
      </pivotArea>
    </format>
    <format dxfId="3675">
      <pivotArea dataOnly="0" labelOnly="1" grandRow="1" outline="0" fieldPosition="0"/>
    </format>
    <format dxfId="3674">
      <pivotArea dataOnly="0" labelOnly="1" outline="0" fieldPosition="0">
        <references count="1">
          <reference field="14" count="0"/>
        </references>
      </pivotArea>
    </format>
    <format dxfId="3673">
      <pivotArea dataOnly="0" labelOnly="1" grandCol="1" outline="0" fieldPosition="0"/>
    </format>
    <format dxfId="3672">
      <pivotArea outline="0" collapsedLevelsAreSubtotals="1" fieldPosition="0"/>
    </format>
    <format dxfId="3671">
      <pivotArea field="15" type="button" dataOnly="0" labelOnly="1" outline="0" axis="axisRow" fieldPosition="0"/>
    </format>
    <format dxfId="3670">
      <pivotArea dataOnly="0" labelOnly="1" outline="0" fieldPosition="0">
        <references count="1">
          <reference field="15" count="7">
            <x v="2"/>
            <x v="3"/>
            <x v="4"/>
            <x v="5"/>
            <x v="8"/>
            <x v="9"/>
            <x v="11"/>
          </reference>
        </references>
      </pivotArea>
    </format>
    <format dxfId="3669">
      <pivotArea dataOnly="0" labelOnly="1" grandRow="1" outline="0" fieldPosition="0"/>
    </format>
    <format dxfId="3668">
      <pivotArea dataOnly="0" labelOnly="1" outline="0" fieldPosition="0">
        <references count="1">
          <reference field="14" count="0"/>
        </references>
      </pivotArea>
    </format>
    <format dxfId="3667">
      <pivotArea dataOnly="0" labelOnly="1" grandCol="1" outline="0" fieldPosition="0"/>
    </format>
    <format dxfId="3666">
      <pivotArea field="15" type="button" dataOnly="0" labelOnly="1" outline="0" axis="axisRow" fieldPosition="0"/>
    </format>
    <format dxfId="3665">
      <pivotArea dataOnly="0" labelOnly="1" outline="0" fieldPosition="0">
        <references count="1">
          <reference field="14" count="0"/>
        </references>
      </pivotArea>
    </format>
    <format dxfId="3664">
      <pivotArea dataOnly="0" labelOnly="1" grandCol="1" outline="0" fieldPosition="0"/>
    </format>
    <format dxfId="3663">
      <pivotArea grandRow="1" outline="0" collapsedLevelsAreSubtotals="1" fieldPosition="0"/>
    </format>
    <format dxfId="3662">
      <pivotArea dataOnly="0" labelOnly="1" grandRow="1" outline="0" fieldPosition="0"/>
    </format>
    <format dxfId="3661">
      <pivotArea outline="0" collapsedLevelsAreSubtotals="1" fieldPosition="0"/>
    </format>
    <format dxfId="3660">
      <pivotArea field="15" type="button" dataOnly="0" labelOnly="1" outline="0" axis="axisRow" fieldPosition="0"/>
    </format>
    <format dxfId="3659">
      <pivotArea dataOnly="0" labelOnly="1" outline="0" fieldPosition="0">
        <references count="1">
          <reference field="15" count="7">
            <x v="2"/>
            <x v="3"/>
            <x v="4"/>
            <x v="5"/>
            <x v="8"/>
            <x v="9"/>
            <x v="11"/>
          </reference>
        </references>
      </pivotArea>
    </format>
    <format dxfId="3658">
      <pivotArea dataOnly="0" labelOnly="1" grandRow="1" outline="0" fieldPosition="0"/>
    </format>
    <format dxfId="3657">
      <pivotArea dataOnly="0" labelOnly="1" outline="0" fieldPosition="0">
        <references count="1">
          <reference field="14" count="0"/>
        </references>
      </pivotArea>
    </format>
    <format dxfId="3656">
      <pivotArea dataOnly="0" labelOnly="1" grandCol="1" outline="0" fieldPosition="0"/>
    </format>
    <format dxfId="3655">
      <pivotArea outline="0" collapsedLevelsAreSubtotals="1" fieldPosition="0"/>
    </format>
    <format dxfId="3654">
      <pivotArea field="15" type="button" dataOnly="0" labelOnly="1" outline="0" axis="axisRow" fieldPosition="0"/>
    </format>
    <format dxfId="3653">
      <pivotArea dataOnly="0" labelOnly="1" outline="0" fieldPosition="0">
        <references count="1">
          <reference field="15" count="7">
            <x v="2"/>
            <x v="3"/>
            <x v="4"/>
            <x v="5"/>
            <x v="8"/>
            <x v="9"/>
            <x v="11"/>
          </reference>
        </references>
      </pivotArea>
    </format>
    <format dxfId="3652">
      <pivotArea dataOnly="0" labelOnly="1" grandRow="1" outline="0" fieldPosition="0"/>
    </format>
    <format dxfId="3651">
      <pivotArea dataOnly="0" labelOnly="1" outline="0" fieldPosition="0">
        <references count="1">
          <reference field="14" count="0"/>
        </references>
      </pivotArea>
    </format>
    <format dxfId="3650">
      <pivotArea dataOnly="0" labelOnly="1" grandCol="1" outline="0" fieldPosition="0"/>
    </format>
    <format dxfId="3649">
      <pivotArea outline="0" collapsedLevelsAreSubtotals="1" fieldPosition="0"/>
    </format>
    <format dxfId="3648">
      <pivotArea field="15" type="button" dataOnly="0" labelOnly="1" outline="0" axis="axisRow" fieldPosition="0"/>
    </format>
    <format dxfId="3647">
      <pivotArea dataOnly="0" labelOnly="1" outline="0" fieldPosition="0">
        <references count="1">
          <reference field="15" count="8">
            <x v="2"/>
            <x v="3"/>
            <x v="4"/>
            <x v="5"/>
            <x v="8"/>
            <x v="9"/>
            <x v="11"/>
            <x v="15"/>
          </reference>
        </references>
      </pivotArea>
    </format>
    <format dxfId="3646">
      <pivotArea dataOnly="0" labelOnly="1" grandRow="1" outline="0" fieldPosition="0"/>
    </format>
    <format dxfId="3645">
      <pivotArea dataOnly="0" labelOnly="1" outline="0" fieldPosition="0">
        <references count="1">
          <reference field="14" count="0"/>
        </references>
      </pivotArea>
    </format>
    <format dxfId="3644">
      <pivotArea dataOnly="0" labelOnly="1" grandCol="1" outline="0" fieldPosition="0"/>
    </format>
    <format dxfId="3643">
      <pivotArea field="15" type="button" dataOnly="0" labelOnly="1" outline="0" axis="axisRow" fieldPosition="0"/>
    </format>
    <format dxfId="3642">
      <pivotArea dataOnly="0" labelOnly="1" outline="0" fieldPosition="0">
        <references count="1">
          <reference field="14" count="0"/>
        </references>
      </pivotArea>
    </format>
    <format dxfId="3641">
      <pivotArea dataOnly="0" labelOnly="1" grandCol="1" outline="0" fieldPosition="0"/>
    </format>
    <format dxfId="3640">
      <pivotArea dataOnly="0" labelOnly="1" grandRow="1" outline="0" fieldPosition="0"/>
    </format>
    <format dxfId="3639">
      <pivotArea outline="0" collapsedLevelsAreSubtotals="1" fieldPosition="0"/>
    </format>
    <format dxfId="3638">
      <pivotArea field="15" type="button" dataOnly="0" labelOnly="1" outline="0" axis="axisRow" fieldPosition="0"/>
    </format>
    <format dxfId="3637">
      <pivotArea dataOnly="0" labelOnly="1" outline="0" fieldPosition="0">
        <references count="1">
          <reference field="15" count="8">
            <x v="2"/>
            <x v="3"/>
            <x v="4"/>
            <x v="5"/>
            <x v="8"/>
            <x v="9"/>
            <x v="11"/>
            <x v="15"/>
          </reference>
        </references>
      </pivotArea>
    </format>
    <format dxfId="3636">
      <pivotArea dataOnly="0" labelOnly="1" grandRow="1" outline="0" fieldPosition="0"/>
    </format>
    <format dxfId="3635">
      <pivotArea dataOnly="0" labelOnly="1" outline="0" fieldPosition="0">
        <references count="1">
          <reference field="14" count="0"/>
        </references>
      </pivotArea>
    </format>
    <format dxfId="3634">
      <pivotArea dataOnly="0" labelOnly="1" grandCol="1" outline="0" fieldPosition="0"/>
    </format>
    <format dxfId="3633">
      <pivotArea dataOnly="0" labelOnly="1" outline="0" fieldPosition="0">
        <references count="1">
          <reference field="15" count="8">
            <x v="2"/>
            <x v="3"/>
            <x v="4"/>
            <x v="5"/>
            <x v="8"/>
            <x v="9"/>
            <x v="11"/>
            <x v="15"/>
          </reference>
        </references>
      </pivotArea>
    </format>
    <format dxfId="3632">
      <pivotArea outline="0" collapsedLevelsAreSubtotals="1" fieldPosition="0"/>
    </format>
    <format dxfId="3631">
      <pivotArea field="15" type="button" dataOnly="0" labelOnly="1" outline="0" axis="axisRow" fieldPosition="0"/>
    </format>
    <format dxfId="3630">
      <pivotArea dataOnly="0" labelOnly="1" outline="0" fieldPosition="0">
        <references count="1">
          <reference field="15" count="9">
            <x v="2"/>
            <x v="3"/>
            <x v="4"/>
            <x v="5"/>
            <x v="7"/>
            <x v="8"/>
            <x v="9"/>
            <x v="11"/>
            <x v="15"/>
          </reference>
        </references>
      </pivotArea>
    </format>
    <format dxfId="3629">
      <pivotArea dataOnly="0" labelOnly="1" grandRow="1" outline="0" fieldPosition="0"/>
    </format>
    <format dxfId="3628">
      <pivotArea dataOnly="0" labelOnly="1" outline="0" fieldPosition="0">
        <references count="1">
          <reference field="14" count="0"/>
        </references>
      </pivotArea>
    </format>
    <format dxfId="3627">
      <pivotArea dataOnly="0" labelOnly="1" grandCol="1" outline="0" fieldPosition="0"/>
    </format>
    <format dxfId="3626">
      <pivotArea outline="0" collapsedLevelsAreSubtotals="1" fieldPosition="0"/>
    </format>
    <format dxfId="3625">
      <pivotArea dataOnly="0" labelOnly="1" outline="0" fieldPosition="0">
        <references count="1">
          <reference field="15" count="11">
            <x v="2"/>
            <x v="3"/>
            <x v="4"/>
            <x v="5"/>
            <x v="7"/>
            <x v="8"/>
            <x v="9"/>
            <x v="10"/>
            <x v="11"/>
            <x v="12"/>
            <x v="15"/>
          </reference>
        </references>
      </pivotArea>
    </format>
    <format dxfId="3624">
      <pivotArea dataOnly="0" labelOnly="1" grandRow="1" outline="0" fieldPosition="0"/>
    </format>
    <format dxfId="3623">
      <pivotArea outline="0" collapsedLevelsAreSubtotals="1" fieldPosition="0"/>
    </format>
    <format dxfId="3622">
      <pivotArea dataOnly="0" labelOnly="1" outline="0" fieldPosition="0">
        <references count="1">
          <reference field="15" count="10">
            <x v="2"/>
            <x v="3"/>
            <x v="4"/>
            <x v="5"/>
            <x v="8"/>
            <x v="9"/>
            <x v="10"/>
            <x v="11"/>
            <x v="12"/>
            <x v="15"/>
          </reference>
        </references>
      </pivotArea>
    </format>
    <format dxfId="3621">
      <pivotArea dataOnly="0" labelOnly="1" grandRow="1" outline="0" fieldPosition="0"/>
    </format>
    <format dxfId="3620">
      <pivotArea field="15" type="button" dataOnly="0" labelOnly="1" outline="0" axis="axisRow" fieldPosition="0"/>
    </format>
    <format dxfId="3619">
      <pivotArea dataOnly="0" labelOnly="1" outline="0" fieldPosition="0">
        <references count="1">
          <reference field="14" count="0"/>
        </references>
      </pivotArea>
    </format>
    <format dxfId="3618">
      <pivotArea dataOnly="0" labelOnly="1" grandCol="1" outline="0" fieldPosition="0"/>
    </format>
    <format dxfId="3617">
      <pivotArea field="15" type="button" dataOnly="0" labelOnly="1" outline="0" axis="axisRow" fieldPosition="0"/>
    </format>
    <format dxfId="3616">
      <pivotArea dataOnly="0" labelOnly="1" outline="0" fieldPosition="0">
        <references count="1">
          <reference field="14" count="0"/>
        </references>
      </pivotArea>
    </format>
    <format dxfId="3615">
      <pivotArea dataOnly="0" labelOnly="1" grandCol="1" outline="0" fieldPosition="0"/>
    </format>
    <format dxfId="3614">
      <pivotArea field="15" type="button" dataOnly="0" labelOnly="1" outline="0" axis="axisRow" fieldPosition="0"/>
    </format>
    <format dxfId="3613">
      <pivotArea dataOnly="0" labelOnly="1" outline="0" fieldPosition="0">
        <references count="1">
          <reference field="14" count="0"/>
        </references>
      </pivotArea>
    </format>
    <format dxfId="3612">
      <pivotArea dataOnly="0" labelOnly="1" grandCol="1" outline="0" fieldPosition="0"/>
    </format>
    <format dxfId="3611">
      <pivotArea outline="0" fieldPosition="0">
        <references count="1">
          <reference field="15" count="10" selected="0">
            <x v="2"/>
            <x v="3"/>
            <x v="4"/>
            <x v="5"/>
            <x v="8"/>
            <x v="9"/>
            <x v="10"/>
            <x v="11"/>
            <x v="12"/>
            <x v="15"/>
          </reference>
        </references>
      </pivotArea>
    </format>
    <format dxfId="3610">
      <pivotArea dataOnly="0" labelOnly="1" outline="0" fieldPosition="0">
        <references count="1">
          <reference field="15" count="10">
            <x v="2"/>
            <x v="3"/>
            <x v="4"/>
            <x v="5"/>
            <x v="8"/>
            <x v="9"/>
            <x v="10"/>
            <x v="11"/>
            <x v="12"/>
            <x v="15"/>
          </reference>
        </references>
      </pivotArea>
    </format>
    <format dxfId="3609">
      <pivotArea dataOnly="0" labelOnly="1" outline="0" fieldPosition="0">
        <references count="1">
          <reference field="15" count="9">
            <x v="0"/>
            <x v="3"/>
            <x v="4"/>
            <x v="5"/>
            <x v="7"/>
            <x v="8"/>
            <x v="9"/>
            <x v="11"/>
            <x v="15"/>
          </reference>
        </references>
      </pivotArea>
    </format>
    <format dxfId="3608">
      <pivotArea dataOnly="0" labelOnly="1" outline="0" fieldPosition="0">
        <references count="1">
          <reference field="15" count="9">
            <x v="0"/>
            <x v="3"/>
            <x v="4"/>
            <x v="5"/>
            <x v="7"/>
            <x v="8"/>
            <x v="9"/>
            <x v="11"/>
            <x v="15"/>
          </reference>
        </references>
      </pivotArea>
    </format>
    <format dxfId="3607">
      <pivotArea dataOnly="0" labelOnly="1" outline="0" fieldPosition="0">
        <references count="1">
          <reference field="15" count="9">
            <x v="0"/>
            <x v="3"/>
            <x v="4"/>
            <x v="5"/>
            <x v="7"/>
            <x v="8"/>
            <x v="9"/>
            <x v="11"/>
            <x v="15"/>
          </reference>
        </references>
      </pivotArea>
    </format>
    <format dxfId="3606">
      <pivotArea type="all" dataOnly="0" outline="0" fieldPosition="0"/>
    </format>
    <format dxfId="3605">
      <pivotArea type="origin" dataOnly="0" labelOnly="1" outline="0" fieldPosition="0"/>
    </format>
    <format dxfId="3604">
      <pivotArea field="14" type="button" dataOnly="0" labelOnly="1" outline="0" axis="axisCol" fieldPosition="0"/>
    </format>
    <format dxfId="3603">
      <pivotArea type="topRight" dataOnly="0" labelOnly="1" outline="0" fieldPosition="0"/>
    </format>
    <format dxfId="3602">
      <pivotArea type="all" dataOnly="0" outline="0" fieldPosition="0"/>
    </format>
    <format dxfId="3601">
      <pivotArea type="origin" dataOnly="0" labelOnly="1" outline="0" fieldPosition="0"/>
    </format>
    <format dxfId="3600">
      <pivotArea field="14" type="button" dataOnly="0" labelOnly="1" outline="0" axis="axisCol" fieldPosition="0"/>
    </format>
    <format dxfId="3599">
      <pivotArea type="topRight" dataOnly="0" labelOnly="1" outline="0" fieldPosition="0"/>
    </format>
    <format dxfId="3598">
      <pivotArea outline="0" fieldPosition="0">
        <references count="1">
          <reference field="15" count="9" selected="0">
            <x v="0"/>
            <x v="3"/>
            <x v="4"/>
            <x v="5"/>
            <x v="7"/>
            <x v="8"/>
            <x v="9"/>
            <x v="11"/>
            <x v="15"/>
          </reference>
        </references>
      </pivotArea>
    </format>
    <format dxfId="3597">
      <pivotArea outline="0" fieldPosition="0">
        <references count="1">
          <reference field="15" count="9" selected="0">
            <x v="0"/>
            <x v="3"/>
            <x v="4"/>
            <x v="5"/>
            <x v="7"/>
            <x v="8"/>
            <x v="9"/>
            <x v="11"/>
            <x v="15"/>
          </reference>
        </references>
      </pivotArea>
    </format>
    <format dxfId="3596">
      <pivotArea dataOnly="0" labelOnly="1" outline="0" fieldPosition="0">
        <references count="1">
          <reference field="15" count="0"/>
        </references>
      </pivotArea>
    </format>
    <format dxfId="3595">
      <pivotArea grandRow="1" outline="0" collapsedLevelsAreSubtotals="1" fieldPosition="0"/>
    </format>
    <format dxfId="3594">
      <pivotArea dataOnly="0" labelOnly="1" outline="0" fieldPosition="0">
        <references count="1">
          <reference field="15" count="0"/>
        </references>
      </pivotArea>
    </format>
    <format dxfId="3593">
      <pivotArea grandRow="1" outline="0" collapsedLevelsAreSubtotals="1" fieldPosition="0"/>
    </format>
    <format dxfId="3592">
      <pivotArea outline="0" collapsedLevelsAreSubtotals="1" fieldPosition="0"/>
    </format>
    <format dxfId="3591">
      <pivotArea field="15" type="button" dataOnly="0" labelOnly="1" outline="0" axis="axisRow" fieldPosition="0"/>
    </format>
    <format dxfId="3590">
      <pivotArea dataOnly="0" labelOnly="1" outline="0" fieldPosition="0">
        <references count="1">
          <reference field="15" count="0"/>
        </references>
      </pivotArea>
    </format>
    <format dxfId="3589">
      <pivotArea dataOnly="0" labelOnly="1" grandRow="1" outline="0" fieldPosition="0"/>
    </format>
    <format dxfId="3588">
      <pivotArea dataOnly="0" labelOnly="1" outline="0" fieldPosition="0">
        <references count="1">
          <reference field="14" count="0"/>
        </references>
      </pivotArea>
    </format>
    <format dxfId="3587">
      <pivotArea dataOnly="0" labelOnly="1" grandCol="1" outline="0" fieldPosition="0"/>
    </format>
    <format dxfId="3586">
      <pivotArea field="15" type="button" dataOnly="0" labelOnly="1" outline="0" axis="axisRow" fieldPosition="0"/>
    </format>
    <format dxfId="3585">
      <pivotArea dataOnly="0" labelOnly="1" outline="0" fieldPosition="0">
        <references count="1">
          <reference field="14" count="0"/>
        </references>
      </pivotArea>
    </format>
    <format dxfId="3584">
      <pivotArea dataOnly="0" labelOnly="1" grandCol="1" outline="0" fieldPosition="0"/>
    </format>
    <format dxfId="3583">
      <pivotArea grandRow="1" outline="0" collapsedLevelsAreSubtotals="1" fieldPosition="0"/>
    </format>
    <format dxfId="3582">
      <pivotArea dataOnly="0" labelOnly="1" grandRow="1" outline="0" fieldPosition="0"/>
    </format>
    <format dxfId="3581">
      <pivotArea field="15" type="button" dataOnly="0" labelOnly="1" outline="0" axis="axisRow" fieldPosition="0"/>
    </format>
    <format dxfId="3580">
      <pivotArea dataOnly="0" labelOnly="1" outline="0" fieldPosition="0">
        <references count="1">
          <reference field="14" count="0"/>
        </references>
      </pivotArea>
    </format>
    <format dxfId="3579">
      <pivotArea dataOnly="0" labelOnly="1" grandCol="1" outline="0" fieldPosition="0"/>
    </format>
    <format dxfId="3578">
      <pivotArea field="15" type="button" dataOnly="0" labelOnly="1" outline="0" axis="axisRow" fieldPosition="0"/>
    </format>
    <format dxfId="3577">
      <pivotArea dataOnly="0" labelOnly="1" outline="0" fieldPosition="0">
        <references count="1">
          <reference field="14" count="0"/>
        </references>
      </pivotArea>
    </format>
    <format dxfId="35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548">
      <pivotArea type="all" dataOnly="0" outline="0" fieldPosition="0"/>
    </format>
    <format dxfId="4547">
      <pivotArea outline="0" collapsedLevelsAreSubtotals="1" fieldPosition="0"/>
    </format>
    <format dxfId="4546">
      <pivotArea dataOnly="0" labelOnly="1" grandRow="1" outline="0" fieldPosition="0"/>
    </format>
    <format dxfId="4545">
      <pivotArea dataOnly="0" labelOnly="1" outline="0" fieldPosition="0">
        <references count="1">
          <reference field="12" count="4">
            <x v="0"/>
            <x v="1"/>
            <x v="2"/>
            <x v="4"/>
          </reference>
        </references>
      </pivotArea>
    </format>
    <format dxfId="4544">
      <pivotArea dataOnly="0" labelOnly="1" grandCol="1" outline="0" fieldPosition="0"/>
    </format>
    <format dxfId="4543">
      <pivotArea type="all" dataOnly="0" outline="0" fieldPosition="0"/>
    </format>
    <format dxfId="4542">
      <pivotArea outline="0" collapsedLevelsAreSubtotals="1" fieldPosition="0"/>
    </format>
    <format dxfId="4541">
      <pivotArea dataOnly="0" labelOnly="1" grandRow="1" outline="0" fieldPosition="0"/>
    </format>
    <format dxfId="4540">
      <pivotArea dataOnly="0" labelOnly="1" outline="0" fieldPosition="0">
        <references count="1">
          <reference field="12" count="4">
            <x v="0"/>
            <x v="1"/>
            <x v="2"/>
            <x v="4"/>
          </reference>
        </references>
      </pivotArea>
    </format>
    <format dxfId="4539">
      <pivotArea dataOnly="0" labelOnly="1" grandCol="1" outline="0" fieldPosition="0"/>
    </format>
    <format dxfId="4538">
      <pivotArea type="all" dataOnly="0" outline="0" fieldPosition="0"/>
    </format>
    <format dxfId="4537">
      <pivotArea type="origin" dataOnly="0" labelOnly="1" outline="0" fieldPosition="0"/>
    </format>
    <format dxfId="4536">
      <pivotArea type="origin" dataOnly="0" labelOnly="1" outline="0" fieldPosition="0"/>
    </format>
    <format dxfId="4535">
      <pivotArea type="all" dataOnly="0" outline="0" fieldPosition="0"/>
    </format>
    <format dxfId="4534">
      <pivotArea outline="0" collapsedLevelsAreSubtotals="1" fieldPosition="0">
        <references count="1">
          <reference field="12" count="2" selected="0">
            <x v="1"/>
            <x v="2"/>
          </reference>
        </references>
      </pivotArea>
    </format>
    <format dxfId="4533">
      <pivotArea grandCol="1" outline="0" collapsedLevelsAreSubtotals="1" fieldPosition="0"/>
    </format>
    <format dxfId="4532">
      <pivotArea type="topRight" dataOnly="0" labelOnly="1" outline="0" offset="D1" fieldPosition="0"/>
    </format>
    <format dxfId="4531">
      <pivotArea dataOnly="0" labelOnly="1" outline="0" fieldPosition="0">
        <references count="1">
          <reference field="12" count="0"/>
        </references>
      </pivotArea>
    </format>
    <format dxfId="4530">
      <pivotArea dataOnly="0" labelOnly="1" outline="0" fieldPosition="0">
        <references count="1">
          <reference field="12" count="0"/>
        </references>
      </pivotArea>
    </format>
    <format dxfId="4529">
      <pivotArea dataOnly="0" labelOnly="1" outline="0" fieldPosition="0">
        <references count="1">
          <reference field="12" count="4">
            <x v="0"/>
            <x v="1"/>
            <x v="2"/>
            <x v="3"/>
          </reference>
        </references>
      </pivotArea>
    </format>
    <format dxfId="4528">
      <pivotArea outline="0" collapsedLevelsAreSubtotals="1" fieldPosition="0"/>
    </format>
    <format dxfId="4527">
      <pivotArea dataOnly="0" labelOnly="1" outline="0" fieldPosition="0">
        <references count="1">
          <reference field="12" count="2">
            <x v="0"/>
            <x v="4"/>
          </reference>
        </references>
      </pivotArea>
    </format>
    <format dxfId="4526">
      <pivotArea dataOnly="0" labelOnly="1" grandCol="1" outline="0" fieldPosition="0"/>
    </format>
    <format dxfId="4525">
      <pivotArea dataOnly="0" labelOnly="1" grandRow="1" outline="0" fieldPosition="0"/>
    </format>
    <format dxfId="4524">
      <pivotArea dataOnly="0" grandCol="1" outline="0" axis="axisCol" fieldPosition="0"/>
    </format>
    <format dxfId="4523">
      <pivotArea type="all" dataOnly="0" outline="0" fieldPosition="0"/>
    </format>
    <format dxfId="4522">
      <pivotArea outline="0" collapsedLevelsAreSubtotals="1" fieldPosition="0"/>
    </format>
    <format dxfId="4521">
      <pivotArea dataOnly="0" labelOnly="1" grandRow="1" outline="0" fieldPosition="0"/>
    </format>
    <format dxfId="4520">
      <pivotArea dataOnly="0" labelOnly="1" outline="0" fieldPosition="0">
        <references count="1">
          <reference field="12" count="2">
            <x v="0"/>
            <x v="4"/>
          </reference>
        </references>
      </pivotArea>
    </format>
    <format dxfId="4519">
      <pivotArea dataOnly="0" labelOnly="1" grandCol="1" outline="0" fieldPosition="0"/>
    </format>
    <format dxfId="4518">
      <pivotArea outline="0" collapsedLevelsAreSubtotals="1" fieldPosition="0"/>
    </format>
    <format dxfId="4517">
      <pivotArea dataOnly="0" labelOnly="1" grandRow="1" outline="0" fieldPosition="0"/>
    </format>
    <format dxfId="4516">
      <pivotArea dataOnly="0" labelOnly="1" outline="0" fieldPosition="0">
        <references count="1">
          <reference field="12" count="5">
            <x v="0"/>
            <x v="1"/>
            <x v="2"/>
            <x v="3"/>
            <x v="4"/>
          </reference>
        </references>
      </pivotArea>
    </format>
    <format dxfId="4515">
      <pivotArea dataOnly="0" labelOnly="1" grandCol="1" outline="0" fieldPosition="0"/>
    </format>
    <format dxfId="4514">
      <pivotArea outline="0" collapsedLevelsAreSubtotals="1" fieldPosition="0"/>
    </format>
    <format dxfId="4513">
      <pivotArea dataOnly="0" labelOnly="1" grandRow="1" outline="0" fieldPosition="0"/>
    </format>
    <format dxfId="4512">
      <pivotArea dataOnly="0" labelOnly="1" outline="0" fieldPosition="0">
        <references count="1">
          <reference field="12" count="0"/>
        </references>
      </pivotArea>
    </format>
    <format dxfId="4511">
      <pivotArea dataOnly="0" labelOnly="1" grandCol="1" outline="0" fieldPosition="0"/>
    </format>
    <format dxfId="4510">
      <pivotArea dataOnly="0" labelOnly="1" outline="0" fieldPosition="0">
        <references count="1">
          <reference field="12" count="5">
            <x v="0"/>
            <x v="1"/>
            <x v="2"/>
            <x v="3"/>
            <x v="4"/>
          </reference>
        </references>
      </pivotArea>
    </format>
    <format dxfId="4509">
      <pivotArea dataOnly="0" labelOnly="1" outline="0" fieldPosition="0">
        <references count="1">
          <reference field="12" count="4">
            <x v="0"/>
            <x v="1"/>
            <x v="3"/>
            <x v="4"/>
          </reference>
        </references>
      </pivotArea>
    </format>
    <format dxfId="4508">
      <pivotArea dataOnly="0" labelOnly="1" grandRow="1" outline="0" fieldPosition="0"/>
    </format>
    <format dxfId="4507">
      <pivotArea dataOnly="0" labelOnly="1" grandRow="1" outline="0" fieldPosition="0"/>
    </format>
    <format dxfId="4506">
      <pivotArea outline="0" collapsedLevelsAreSubtotals="1" fieldPosition="0"/>
    </format>
    <format dxfId="4505">
      <pivotArea dataOnly="0" labelOnly="1" outline="0" fieldPosition="0">
        <references count="1">
          <reference field="12" count="4">
            <x v="0"/>
            <x v="1"/>
            <x v="2"/>
            <x v="5"/>
          </reference>
        </references>
      </pivotArea>
    </format>
    <format dxfId="4504">
      <pivotArea dataOnly="0" labelOnly="1" grandCol="1" outline="0" fieldPosition="0"/>
    </format>
    <format dxfId="4503">
      <pivotArea dataOnly="0" labelOnly="1" outline="0" fieldPosition="0">
        <references count="1">
          <reference field="12" count="4">
            <x v="0"/>
            <x v="1"/>
            <x v="3"/>
            <x v="5"/>
          </reference>
        </references>
      </pivotArea>
    </format>
    <format dxfId="4502">
      <pivotArea type="all" dataOnly="0" outline="0" fieldPosition="0"/>
    </format>
    <format dxfId="4501">
      <pivotArea outline="0" collapsedLevelsAreSubtotals="1" fieldPosition="0"/>
    </format>
    <format dxfId="4500">
      <pivotArea dataOnly="0" labelOnly="1" grandRow="1" outline="0" fieldPosition="0"/>
    </format>
    <format dxfId="4499">
      <pivotArea dataOnly="0" labelOnly="1" outline="0" fieldPosition="0">
        <references count="1">
          <reference field="12" count="4">
            <x v="0"/>
            <x v="1"/>
            <x v="2"/>
            <x v="4"/>
          </reference>
        </references>
      </pivotArea>
    </format>
    <format dxfId="4498">
      <pivotArea dataOnly="0" labelOnly="1" grandCol="1" outline="0" fieldPosition="0"/>
    </format>
    <format dxfId="4497">
      <pivotArea outline="0" collapsedLevelsAreSubtotals="1" fieldPosition="0"/>
    </format>
    <format dxfId="4496">
      <pivotArea dataOnly="0" labelOnly="1" grandRow="1" outline="0" fieldPosition="0"/>
    </format>
    <format dxfId="4495">
      <pivotArea dataOnly="0" labelOnly="1" outline="0" fieldPosition="0">
        <references count="1">
          <reference field="12" count="4">
            <x v="0"/>
            <x v="1"/>
            <x v="2"/>
            <x v="4"/>
          </reference>
        </references>
      </pivotArea>
    </format>
    <format dxfId="4494">
      <pivotArea dataOnly="0" labelOnly="1" grandCol="1" outline="0" fieldPosition="0"/>
    </format>
    <format dxfId="4493">
      <pivotArea outline="0" collapsedLevelsAreSubtotals="1" fieldPosition="0"/>
    </format>
    <format dxfId="4492">
      <pivotArea dataOnly="0" labelOnly="1" grandRow="1" outline="0" fieldPosition="0"/>
    </format>
    <format dxfId="4491">
      <pivotArea dataOnly="0" labelOnly="1" outline="0" fieldPosition="0">
        <references count="1">
          <reference field="12" count="4">
            <x v="0"/>
            <x v="1"/>
            <x v="2"/>
            <x v="4"/>
          </reference>
        </references>
      </pivotArea>
    </format>
    <format dxfId="4490">
      <pivotArea dataOnly="0" labelOnly="1" grandCol="1" outline="0" fieldPosition="0"/>
    </format>
    <format dxfId="4489">
      <pivotArea dataOnly="0" grandCol="1" outline="0" axis="axisCol" fieldPosition="0"/>
    </format>
    <format dxfId="4488">
      <pivotArea dataOnly="0" labelOnly="1" outline="0" fieldPosition="0">
        <references count="1">
          <reference field="12" count="0"/>
        </references>
      </pivotArea>
    </format>
    <format dxfId="4487">
      <pivotArea dataOnly="0" grandCol="1" outline="0" axis="axisCol" fieldPosition="0"/>
    </format>
    <format dxfId="4486">
      <pivotArea dataOnly="0" labelOnly="1" outline="0" fieldPosition="0">
        <references count="1">
          <reference field="12" count="5">
            <x v="0"/>
            <x v="2"/>
            <x v="3"/>
            <x v="4"/>
            <x v="5"/>
          </reference>
        </references>
      </pivotArea>
    </format>
    <format dxfId="4485">
      <pivotArea dataOnly="0" labelOnly="1" grandCol="1" outline="0" fieldPosition="0"/>
    </format>
    <format dxfId="4484">
      <pivotArea dataOnly="0" labelOnly="1" grandCol="1" outline="0" fieldPosition="0"/>
    </format>
    <format dxfId="4483">
      <pivotArea dataOnly="0" labelOnly="1" outline="0" fieldPosition="0">
        <references count="1">
          <reference field="12" count="4">
            <x v="0"/>
            <x v="1"/>
            <x v="2"/>
            <x v="3"/>
          </reference>
        </references>
      </pivotArea>
    </format>
    <format dxfId="4482">
      <pivotArea dataOnly="0" labelOnly="1" grandCol="1" outline="0" fieldPosition="0"/>
    </format>
    <format dxfId="4481">
      <pivotArea dataOnly="0" labelOnly="1" grandCol="1" outline="0" fieldPosition="0"/>
    </format>
    <format dxfId="4480">
      <pivotArea dataOnly="0" labelOnly="1" outline="0" fieldPosition="0">
        <references count="1">
          <reference field="12" count="4">
            <x v="0"/>
            <x v="1"/>
            <x v="2"/>
            <x v="3"/>
          </reference>
        </references>
      </pivotArea>
    </format>
    <format dxfId="4479">
      <pivotArea dataOnly="0" labelOnly="1" grandCol="1" outline="0" fieldPosition="0"/>
    </format>
    <format dxfId="4478">
      <pivotArea outline="0" collapsedLevelsAreSubtotals="1" fieldPosition="0"/>
    </format>
    <format dxfId="4477">
      <pivotArea dataOnly="0" labelOnly="1" outline="0" fieldPosition="0">
        <references count="1">
          <reference field="12" count="4">
            <x v="0"/>
            <x v="1"/>
            <x v="3"/>
            <x v="4"/>
          </reference>
        </references>
      </pivotArea>
    </format>
    <format dxfId="4476">
      <pivotArea dataOnly="0" labelOnly="1" grandCol="1" outline="0" fieldPosition="0"/>
    </format>
    <format dxfId="4475">
      <pivotArea dataOnly="0" labelOnly="1" grandRow="1" outline="0" fieldPosition="0"/>
    </format>
    <format dxfId="4474">
      <pivotArea grandCol="1" outline="0" collapsedLevelsAreSubtotals="1" fieldPosition="0"/>
    </format>
    <format dxfId="4473">
      <pivotArea dataOnly="0" labelOnly="1" grandCol="1" outline="0" fieldPosition="0"/>
    </format>
    <format dxfId="4472">
      <pivotArea type="all" dataOnly="0" outline="0" fieldPosition="0"/>
    </format>
    <format dxfId="4471">
      <pivotArea outline="0" collapsedLevelsAreSubtotals="1" fieldPosition="0"/>
    </format>
    <format dxfId="4470">
      <pivotArea type="origin" dataOnly="0" labelOnly="1" outline="0" fieldPosition="0"/>
    </format>
    <format dxfId="4469">
      <pivotArea field="12" type="button" dataOnly="0" labelOnly="1" outline="0" axis="axisCol" fieldPosition="0"/>
    </format>
    <format dxfId="4468">
      <pivotArea type="topRight" dataOnly="0" labelOnly="1" outline="0" fieldPosition="0"/>
    </format>
    <format dxfId="4467">
      <pivotArea dataOnly="0" labelOnly="1" grandRow="1" outline="0" fieldPosition="0"/>
    </format>
    <format dxfId="4466">
      <pivotArea dataOnly="0" labelOnly="1" outline="0" fieldPosition="0">
        <references count="1">
          <reference field="12" count="4">
            <x v="0"/>
            <x v="1"/>
            <x v="2"/>
            <x v="4"/>
          </reference>
        </references>
      </pivotArea>
    </format>
    <format dxfId="4465">
      <pivotArea dataOnly="0" labelOnly="1" grandCol="1" outline="0" fieldPosition="0"/>
    </format>
    <format dxfId="4464">
      <pivotArea dataOnly="0" labelOnly="1" outline="0" fieldPosition="0">
        <references count="1">
          <reference field="12" count="1">
            <x v="2"/>
          </reference>
        </references>
      </pivotArea>
    </format>
    <format dxfId="4463">
      <pivotArea outline="0" collapsedLevelsAreSubtotals="1" fieldPosition="0"/>
    </format>
    <format dxfId="4462">
      <pivotArea dataOnly="0" labelOnly="1" outline="0" fieldPosition="0">
        <references count="1">
          <reference field="12" count="5">
            <x v="0"/>
            <x v="1"/>
            <x v="2"/>
            <x v="4"/>
            <x v="5"/>
          </reference>
        </references>
      </pivotArea>
    </format>
    <format dxfId="4461">
      <pivotArea dataOnly="0" labelOnly="1" grandCol="1" outline="0" fieldPosition="0"/>
    </format>
    <format dxfId="4460">
      <pivotArea grandRow="1" outline="0" collapsedLevelsAreSubtotals="1" fieldPosition="0"/>
    </format>
    <format dxfId="4459">
      <pivotArea dataOnly="0" labelOnly="1" grandRow="1" outline="0" fieldPosition="0"/>
    </format>
    <format dxfId="4458">
      <pivotArea outline="0" collapsedLevelsAreSubtotals="1" fieldPosition="0"/>
    </format>
    <format dxfId="4457">
      <pivotArea dataOnly="0" labelOnly="1" grandRow="1" outline="0" fieldPosition="0"/>
    </format>
    <format dxfId="4456">
      <pivotArea dataOnly="0" labelOnly="1" outline="0" fieldPosition="0">
        <references count="1">
          <reference field="12" count="6">
            <x v="0"/>
            <x v="1"/>
            <x v="2"/>
            <x v="3"/>
            <x v="4"/>
            <x v="5"/>
          </reference>
        </references>
      </pivotArea>
    </format>
    <format dxfId="4455">
      <pivotArea dataOnly="0" labelOnly="1" grandCol="1" outline="0" fieldPosition="0"/>
    </format>
    <format dxfId="4454">
      <pivotArea dataOnly="0" labelOnly="1" outline="0" fieldPosition="0">
        <references count="1">
          <reference field="12" count="4">
            <x v="0"/>
            <x v="1"/>
            <x v="2"/>
            <x v="3"/>
          </reference>
        </references>
      </pivotArea>
    </format>
    <format dxfId="4453">
      <pivotArea dataOnly="0" labelOnly="1" grandCol="1" outline="0" fieldPosition="0"/>
    </format>
    <format dxfId="4452">
      <pivotArea type="all" dataOnly="0" outline="0" fieldPosition="0"/>
    </format>
    <format dxfId="4451">
      <pivotArea outline="0" collapsedLevelsAreSubtotals="1" fieldPosition="0"/>
    </format>
    <format dxfId="4450">
      <pivotArea type="origin" dataOnly="0" labelOnly="1" outline="0" fieldPosition="0"/>
    </format>
    <format dxfId="4449">
      <pivotArea field="12" type="button" dataOnly="0" labelOnly="1" outline="0" axis="axisCol" fieldPosition="0"/>
    </format>
    <format dxfId="4448">
      <pivotArea type="topRight" dataOnly="0" labelOnly="1" outline="0" fieldPosition="0"/>
    </format>
    <format dxfId="4447">
      <pivotArea dataOnly="0" labelOnly="1" grandRow="1" outline="0" fieldPosition="0"/>
    </format>
    <format dxfId="4446">
      <pivotArea dataOnly="0" labelOnly="1" outline="0" fieldPosition="0">
        <references count="1">
          <reference field="12" count="5">
            <x v="0"/>
            <x v="1"/>
            <x v="2"/>
            <x v="3"/>
            <x v="4"/>
          </reference>
        </references>
      </pivotArea>
    </format>
    <format dxfId="4445">
      <pivotArea dataOnly="0" labelOnly="1" grandCol="1" outline="0" fieldPosition="0"/>
    </format>
    <format dxfId="4444">
      <pivotArea dataOnly="0" labelOnly="1" outline="0" fieldPosition="0">
        <references count="1">
          <reference field="12" count="4">
            <x v="0"/>
            <x v="1"/>
            <x v="2"/>
            <x v="3"/>
          </reference>
        </references>
      </pivotArea>
    </format>
    <format dxfId="4443">
      <pivotArea dataOnly="0" labelOnly="1" grandCol="1" outline="0" fieldPosition="0"/>
    </format>
    <format dxfId="4442">
      <pivotArea dataOnly="0" labelOnly="1" outline="0" fieldPosition="0">
        <references count="1">
          <reference field="12" count="5">
            <x v="0"/>
            <x v="1"/>
            <x v="2"/>
            <x v="3"/>
            <x v="5"/>
          </reference>
        </references>
      </pivotArea>
    </format>
    <format dxfId="4441">
      <pivotArea dataOnly="0" labelOnly="1" grandCol="1" outline="0" fieldPosition="0"/>
    </format>
    <format dxfId="4440">
      <pivotArea dataOnly="0" labelOnly="1" outline="0" fieldPosition="0">
        <references count="1">
          <reference field="12" count="5">
            <x v="0"/>
            <x v="1"/>
            <x v="2"/>
            <x v="3"/>
            <x v="5"/>
          </reference>
        </references>
      </pivotArea>
    </format>
    <format dxfId="4439">
      <pivotArea dataOnly="0" labelOnly="1" grandCol="1" outline="0" fieldPosition="0"/>
    </format>
    <format dxfId="4438">
      <pivotArea dataOnly="0" labelOnly="1" outline="0" fieldPosition="0">
        <references count="1">
          <reference field="12" count="5">
            <x v="0"/>
            <x v="1"/>
            <x v="2"/>
            <x v="3"/>
            <x v="5"/>
          </reference>
        </references>
      </pivotArea>
    </format>
    <format dxfId="4437">
      <pivotArea dataOnly="0" labelOnly="1" grandCol="1" outline="0" fieldPosition="0"/>
    </format>
    <format dxfId="4436">
      <pivotArea grandRow="1" outline="0" collapsedLevelsAreSubtotals="1" fieldPosition="0"/>
    </format>
    <format dxfId="4435">
      <pivotArea dataOnly="0" labelOnly="1" grandRow="1" outline="0" fieldPosition="0"/>
    </format>
    <format dxfId="4434">
      <pivotArea outline="0" collapsedLevelsAreSubtotals="1" fieldPosition="0"/>
    </format>
    <format dxfId="4433">
      <pivotArea dataOnly="0" labelOnly="1" grandRow="1" outline="0" fieldPosition="0"/>
    </format>
    <format dxfId="4432">
      <pivotArea dataOnly="0" labelOnly="1" outline="0" fieldPosition="0">
        <references count="1">
          <reference field="12" count="5">
            <x v="0"/>
            <x v="1"/>
            <x v="2"/>
            <x v="3"/>
            <x v="5"/>
          </reference>
        </references>
      </pivotArea>
    </format>
    <format dxfId="4431">
      <pivotArea dataOnly="0" labelOnly="1" grandCol="1" outline="0" fieldPosition="0"/>
    </format>
    <format dxfId="4430">
      <pivotArea outline="0" collapsedLevelsAreSubtotals="1" fieldPosition="0"/>
    </format>
    <format dxfId="4429">
      <pivotArea dataOnly="0" labelOnly="1" grandRow="1" outline="0" fieldPosition="0"/>
    </format>
    <format dxfId="4428">
      <pivotArea dataOnly="0" labelOnly="1" outline="0" fieldPosition="0">
        <references count="1">
          <reference field="12" count="4">
            <x v="0"/>
            <x v="1"/>
            <x v="2"/>
            <x v="3"/>
          </reference>
        </references>
      </pivotArea>
    </format>
    <format dxfId="4427">
      <pivotArea dataOnly="0" labelOnly="1" grandCol="1" outline="0" fieldPosition="0"/>
    </format>
    <format dxfId="4426">
      <pivotArea outline="0" collapsedLevelsAreSubtotals="1" fieldPosition="0"/>
    </format>
    <format dxfId="4425">
      <pivotArea dataOnly="0" labelOnly="1" grandRow="1" outline="0" fieldPosition="0"/>
    </format>
    <format dxfId="4424">
      <pivotArea dataOnly="0" labelOnly="1" outline="0" fieldPosition="0">
        <references count="1">
          <reference field="12" count="4">
            <x v="0"/>
            <x v="1"/>
            <x v="2"/>
            <x v="3"/>
          </reference>
        </references>
      </pivotArea>
    </format>
    <format dxfId="4423">
      <pivotArea dataOnly="0" labelOnly="1" grandCol="1" outline="0" fieldPosition="0"/>
    </format>
    <format dxfId="4422">
      <pivotArea dataOnly="0" labelOnly="1" outline="0" fieldPosition="0">
        <references count="1">
          <reference field="12" count="4">
            <x v="0"/>
            <x v="1"/>
            <x v="2"/>
            <x v="3"/>
          </reference>
        </references>
      </pivotArea>
    </format>
    <format dxfId="4421">
      <pivotArea dataOnly="0" labelOnly="1" grandCol="1" outline="0" fieldPosition="0"/>
    </format>
    <format dxfId="4420">
      <pivotArea grandRow="1" outline="0" collapsedLevelsAreSubtotals="1" fieldPosition="0"/>
    </format>
    <format dxfId="4419">
      <pivotArea dataOnly="0" labelOnly="1" grandRow="1" outline="0" fieldPosition="0"/>
    </format>
    <format dxfId="4418">
      <pivotArea grandCol="1" outline="0" collapsedLevelsAreSubtotals="1" fieldPosition="0"/>
    </format>
    <format dxfId="4417">
      <pivotArea dataOnly="0" labelOnly="1" grandCol="1" outline="0" fieldPosition="0"/>
    </format>
    <format dxfId="4416">
      <pivotArea outline="0" collapsedLevelsAreSubtotals="1" fieldPosition="0"/>
    </format>
    <format dxfId="4415">
      <pivotArea dataOnly="0" labelOnly="1" grandRow="1" outline="0" fieldPosition="0"/>
    </format>
    <format dxfId="4414">
      <pivotArea dataOnly="0" labelOnly="1" outline="0" fieldPosition="0">
        <references count="1">
          <reference field="12" count="5">
            <x v="0"/>
            <x v="1"/>
            <x v="2"/>
            <x v="3"/>
            <x v="4"/>
          </reference>
        </references>
      </pivotArea>
    </format>
    <format dxfId="4413">
      <pivotArea dataOnly="0" labelOnly="1" grandCol="1" outline="0" fieldPosition="0"/>
    </format>
    <format dxfId="4412">
      <pivotArea outline="0" collapsedLevelsAreSubtotals="1" fieldPosition="0"/>
    </format>
    <format dxfId="4411">
      <pivotArea dataOnly="0" labelOnly="1" grandRow="1" outline="0" fieldPosition="0"/>
    </format>
    <format dxfId="4410">
      <pivotArea dataOnly="0" labelOnly="1" outline="0" fieldPosition="0">
        <references count="1">
          <reference field="12" count="5">
            <x v="0"/>
            <x v="1"/>
            <x v="2"/>
            <x v="3"/>
            <x v="4"/>
          </reference>
        </references>
      </pivotArea>
    </format>
    <format dxfId="4409">
      <pivotArea dataOnly="0" labelOnly="1" grandCol="1" outline="0" fieldPosition="0"/>
    </format>
    <format dxfId="4408">
      <pivotArea dataOnly="0" labelOnly="1" outline="0" fieldPosition="0">
        <references count="1">
          <reference field="12" count="5">
            <x v="0"/>
            <x v="1"/>
            <x v="2"/>
            <x v="3"/>
            <x v="4"/>
          </reference>
        </references>
      </pivotArea>
    </format>
    <format dxfId="4407">
      <pivotArea dataOnly="0" labelOnly="1" grandCol="1" outline="0" fieldPosition="0"/>
    </format>
    <format dxfId="4406">
      <pivotArea outline="0" collapsedLevelsAreSubtotals="1" fieldPosition="0"/>
    </format>
    <format dxfId="4405">
      <pivotArea dataOnly="0" labelOnly="1" grandRow="1" outline="0" fieldPosition="0"/>
    </format>
    <format dxfId="4404">
      <pivotArea dataOnly="0" labelOnly="1" outline="0" fieldPosition="0">
        <references count="1">
          <reference field="12" count="5">
            <x v="0"/>
            <x v="1"/>
            <x v="2"/>
            <x v="3"/>
            <x v="4"/>
          </reference>
        </references>
      </pivotArea>
    </format>
    <format dxfId="4403">
      <pivotArea dataOnly="0" labelOnly="1" grandCol="1" outline="0" fieldPosition="0"/>
    </format>
    <format dxfId="4402">
      <pivotArea grandRow="1" outline="0" collapsedLevelsAreSubtotals="1" fieldPosition="0"/>
    </format>
    <format dxfId="4401">
      <pivotArea dataOnly="0" labelOnly="1" grandRow="1" outline="0" fieldPosition="0"/>
    </format>
    <format dxfId="4400">
      <pivotArea outline="0" collapsedLevelsAreSubtotals="1" fieldPosition="0"/>
    </format>
    <format dxfId="4399">
      <pivotArea dataOnly="0" labelOnly="1" grandRow="1" outline="0" fieldPosition="0"/>
    </format>
    <format dxfId="4398">
      <pivotArea dataOnly="0" labelOnly="1" outline="0" fieldPosition="0">
        <references count="1">
          <reference field="12" count="4">
            <x v="0"/>
            <x v="1"/>
            <x v="2"/>
            <x v="5"/>
          </reference>
        </references>
      </pivotArea>
    </format>
    <format dxfId="4397">
      <pivotArea dataOnly="0" labelOnly="1" grandCol="1" outline="0" fieldPosition="0"/>
    </format>
    <format dxfId="4396">
      <pivotArea outline="0" collapsedLevelsAreSubtotals="1" fieldPosition="0"/>
    </format>
    <format dxfId="4395">
      <pivotArea dataOnly="0" labelOnly="1" grandRow="1" outline="0" fieldPosition="0"/>
    </format>
    <format dxfId="4394">
      <pivotArea dataOnly="0" labelOnly="1" outline="0" fieldPosition="0">
        <references count="1">
          <reference field="12" count="4">
            <x v="0"/>
            <x v="1"/>
            <x v="2"/>
            <x v="5"/>
          </reference>
        </references>
      </pivotArea>
    </format>
    <format dxfId="4393">
      <pivotArea dataOnly="0" labelOnly="1" grandCol="1" outline="0" fieldPosition="0"/>
    </format>
    <format dxfId="4392">
      <pivotArea dataOnly="0" labelOnly="1" outline="0" fieldPosition="0">
        <references count="1">
          <reference field="12" count="4">
            <x v="0"/>
            <x v="1"/>
            <x v="2"/>
            <x v="5"/>
          </reference>
        </references>
      </pivotArea>
    </format>
    <format dxfId="4391">
      <pivotArea dataOnly="0" labelOnly="1" grandCol="1" outline="0" fieldPosition="0"/>
    </format>
    <format dxfId="4390">
      <pivotArea dataOnly="0" labelOnly="1" outline="0" fieldPosition="0">
        <references count="1">
          <reference field="12" count="4">
            <x v="0"/>
            <x v="1"/>
            <x v="3"/>
            <x v="5"/>
          </reference>
        </references>
      </pivotArea>
    </format>
    <format dxfId="4389">
      <pivotArea dataOnly="0" labelOnly="1" grandCol="1" outline="0" fieldPosition="0"/>
    </format>
    <format dxfId="4388">
      <pivotArea dataOnly="0" labelOnly="1" outline="0" fieldPosition="0">
        <references count="1">
          <reference field="12" count="4">
            <x v="0"/>
            <x v="1"/>
            <x v="3"/>
            <x v="5"/>
          </reference>
        </references>
      </pivotArea>
    </format>
    <format dxfId="4387">
      <pivotArea dataOnly="0" labelOnly="1" grandCol="1" outline="0" fieldPosition="0"/>
    </format>
    <format dxfId="4386">
      <pivotArea grandRow="1" outline="0" collapsedLevelsAreSubtotals="1" fieldPosition="0"/>
    </format>
    <format dxfId="4385">
      <pivotArea dataOnly="0" labelOnly="1" grandRow="1" outline="0" fieldPosition="0"/>
    </format>
    <format dxfId="4384">
      <pivotArea dataOnly="0" labelOnly="1" grandCol="1" outline="0" fieldPosition="0"/>
    </format>
    <format dxfId="4383">
      <pivotArea dataOnly="0" labelOnly="1" outline="0" fieldPosition="0">
        <references count="1">
          <reference field="12" count="3">
            <x v="0"/>
            <x v="1"/>
            <x v="3"/>
          </reference>
        </references>
      </pivotArea>
    </format>
    <format dxfId="4382">
      <pivotArea dataOnly="0" labelOnly="1" grandCol="1" outline="0" fieldPosition="0"/>
    </format>
    <format dxfId="4381">
      <pivotArea dataOnly="0" labelOnly="1" outline="0" fieldPosition="0">
        <references count="1">
          <reference field="12" count="3">
            <x v="0"/>
            <x v="1"/>
            <x v="3"/>
          </reference>
        </references>
      </pivotArea>
    </format>
    <format dxfId="4380">
      <pivotArea dataOnly="0" labelOnly="1" grandCol="1" outline="0" fieldPosition="0"/>
    </format>
    <format dxfId="4379">
      <pivotArea dataOnly="0" labelOnly="1" outline="0" fieldPosition="0">
        <references count="1">
          <reference field="12" count="3">
            <x v="0"/>
            <x v="1"/>
            <x v="3"/>
          </reference>
        </references>
      </pivotArea>
    </format>
    <format dxfId="4378">
      <pivotArea dataOnly="0" labelOnly="1" grandCol="1" outline="0" fieldPosition="0"/>
    </format>
    <format dxfId="4377">
      <pivotArea outline="0" collapsedLevelsAreSubtotals="1" fieldPosition="0"/>
    </format>
    <format dxfId="4376">
      <pivotArea dataOnly="0" labelOnly="1" grandRow="1" outline="0" fieldPosition="0"/>
    </format>
    <format dxfId="4375">
      <pivotArea dataOnly="0" labelOnly="1" outline="0" fieldPosition="0">
        <references count="1">
          <reference field="12" count="3">
            <x v="0"/>
            <x v="1"/>
            <x v="3"/>
          </reference>
        </references>
      </pivotArea>
    </format>
    <format dxfId="4374">
      <pivotArea dataOnly="0" labelOnly="1" grandCol="1" outline="0" fieldPosition="0"/>
    </format>
    <format dxfId="4373">
      <pivotArea dataOnly="0" labelOnly="1" outline="0" fieldPosition="0">
        <references count="1">
          <reference field="12" count="3">
            <x v="0"/>
            <x v="1"/>
            <x v="3"/>
          </reference>
        </references>
      </pivotArea>
    </format>
    <format dxfId="4372">
      <pivotArea dataOnly="0" labelOnly="1" grandCol="1" outline="0" fieldPosition="0"/>
    </format>
    <format dxfId="4371">
      <pivotArea dataOnly="0" labelOnly="1" outline="0" fieldPosition="0">
        <references count="1">
          <reference field="12" count="3">
            <x v="0"/>
            <x v="1"/>
            <x v="3"/>
          </reference>
        </references>
      </pivotArea>
    </format>
    <format dxfId="4370">
      <pivotArea dataOnly="0" labelOnly="1" grandCol="1" outline="0" fieldPosition="0"/>
    </format>
    <format dxfId="4369">
      <pivotArea grandRow="1" outline="0" collapsedLevelsAreSubtotals="1" fieldPosition="0"/>
    </format>
    <format dxfId="4368">
      <pivotArea dataOnly="0" labelOnly="1" grandRow="1" outline="0" fieldPosition="0"/>
    </format>
    <format dxfId="4367">
      <pivotArea dataOnly="0" labelOnly="1" outline="0" fieldPosition="0">
        <references count="1">
          <reference field="12" count="3">
            <x v="0"/>
            <x v="1"/>
            <x v="3"/>
          </reference>
        </references>
      </pivotArea>
    </format>
    <format dxfId="4366">
      <pivotArea dataOnly="0" labelOnly="1" grandCol="1" outline="0" fieldPosition="0"/>
    </format>
    <format dxfId="4365">
      <pivotArea dataOnly="0" labelOnly="1" grandRow="1" outline="0" fieldPosition="0"/>
    </format>
    <format dxfId="4364">
      <pivotArea dataOnly="0" labelOnly="1" grandRow="1" outline="0" fieldPosition="0"/>
    </format>
    <format dxfId="4363">
      <pivotArea dataOnly="0" labelOnly="1" grandRow="1" outline="0" fieldPosition="0"/>
    </format>
    <format dxfId="4362">
      <pivotArea outline="0" collapsedLevelsAreSubtotals="1" fieldPosition="0"/>
    </format>
    <format dxfId="4361">
      <pivotArea dataOnly="0" labelOnly="1" grandRow="1" outline="0" fieldPosition="0"/>
    </format>
    <format dxfId="4360">
      <pivotArea dataOnly="0" labelOnly="1" outline="0" fieldPosition="0">
        <references count="1">
          <reference field="12" count="0"/>
        </references>
      </pivotArea>
    </format>
    <format dxfId="4359">
      <pivotArea dataOnly="0" labelOnly="1" grandCol="1" outline="0" fieldPosition="0"/>
    </format>
    <format dxfId="4358">
      <pivotArea dataOnly="0" labelOnly="1" outline="0" fieldPosition="0">
        <references count="1">
          <reference field="12" count="0"/>
        </references>
      </pivotArea>
    </format>
    <format dxfId="4357">
      <pivotArea dataOnly="0" labelOnly="1" grandCol="1" outline="0" fieldPosition="0"/>
    </format>
    <format dxfId="4356">
      <pivotArea grandRow="1" outline="0" collapsedLevelsAreSubtotals="1" fieldPosition="0"/>
    </format>
    <format dxfId="4355">
      <pivotArea dataOnly="0" labelOnly="1" grandRow="1" outline="0" fieldPosition="0"/>
    </format>
    <format dxfId="4354">
      <pivotArea grandRow="1" outline="0" collapsedLevelsAreSubtotals="1" fieldPosition="0"/>
    </format>
    <format dxfId="4353">
      <pivotArea dataOnly="0" labelOnly="1" grandRow="1" outline="0" fieldPosition="0"/>
    </format>
    <format dxfId="4352">
      <pivotArea grandRow="1" outline="0" collapsedLevelsAreSubtotals="1" fieldPosition="0"/>
    </format>
    <format dxfId="4351">
      <pivotArea dataOnly="0" labelOnly="1" grandRow="1" outline="0" fieldPosition="0"/>
    </format>
    <format dxfId="4350">
      <pivotArea grandRow="1" outline="0" collapsedLevelsAreSubtotals="1" fieldPosition="0"/>
    </format>
    <format dxfId="4349">
      <pivotArea dataOnly="0" labelOnly="1" grandRow="1" outline="0" fieldPosition="0"/>
    </format>
    <format dxfId="4348">
      <pivotArea grandRow="1" outline="0" collapsedLevelsAreSubtotals="1" fieldPosition="0"/>
    </format>
    <format dxfId="4347">
      <pivotArea dataOnly="0" labelOnly="1" grandRow="1" outline="0" fieldPosition="0"/>
    </format>
    <format dxfId="4346">
      <pivotArea grandRow="1" outline="0" collapsedLevelsAreSubtotals="1" fieldPosition="0"/>
    </format>
    <format dxfId="4345">
      <pivotArea dataOnly="0" labelOnly="1" grandRow="1" outline="0" fieldPosition="0"/>
    </format>
    <format dxfId="4344">
      <pivotArea type="origin" dataOnly="0" labelOnly="1" outline="0" fieldPosition="0"/>
    </format>
    <format dxfId="4343">
      <pivotArea dataOnly="0" labelOnly="1" grandRow="1" outline="0" fieldPosition="0"/>
    </format>
    <format dxfId="4342">
      <pivotArea type="origin" dataOnly="0" labelOnly="1" outline="0" fieldPosition="0"/>
    </format>
    <format dxfId="4341">
      <pivotArea dataOnly="0" labelOnly="1" grandRow="1" outline="0" fieldPosition="0"/>
    </format>
    <format dxfId="4340">
      <pivotArea type="origin" dataOnly="0" labelOnly="1" outline="0" fieldPosition="0"/>
    </format>
    <format dxfId="4339">
      <pivotArea dataOnly="0" labelOnly="1" grandRow="1" outline="0" fieldPosition="0"/>
    </format>
    <format dxfId="4338">
      <pivotArea type="origin" dataOnly="0" labelOnly="1" outline="0" fieldPosition="0"/>
    </format>
    <format dxfId="4337">
      <pivotArea dataOnly="0" labelOnly="1" grandRow="1" outline="0" fieldPosition="0"/>
    </format>
    <format dxfId="4336">
      <pivotArea type="all" dataOnly="0" outline="0" fieldPosition="0"/>
    </format>
    <format dxfId="4335">
      <pivotArea outline="0" collapsedLevelsAreSubtotals="1" fieldPosition="0"/>
    </format>
    <format dxfId="4334">
      <pivotArea type="origin" dataOnly="0" labelOnly="1" outline="0" fieldPosition="0"/>
    </format>
    <format dxfId="4333">
      <pivotArea field="12" type="button" dataOnly="0" labelOnly="1" outline="0" axis="axisCol" fieldPosition="0"/>
    </format>
    <format dxfId="4332">
      <pivotArea type="topRight" dataOnly="0" labelOnly="1" outline="0" fieldPosition="0"/>
    </format>
    <format dxfId="4331">
      <pivotArea dataOnly="0" labelOnly="1" grandRow="1" outline="0" fieldPosition="0"/>
    </format>
    <format dxfId="4330">
      <pivotArea dataOnly="0" labelOnly="1" outline="0" fieldPosition="0">
        <references count="1">
          <reference field="12" count="0"/>
        </references>
      </pivotArea>
    </format>
    <format dxfId="4329">
      <pivotArea dataOnly="0" labelOnly="1" grandCol="1" outline="0" fieldPosition="0"/>
    </format>
    <format dxfId="4328">
      <pivotArea grandRow="1" outline="0" collapsedLevelsAreSubtotals="1" fieldPosition="0"/>
    </format>
    <format dxfId="4327">
      <pivotArea dataOnly="0" labelOnly="1" grandRow="1" outline="0" fieldPosition="0"/>
    </format>
    <format dxfId="4326">
      <pivotArea dataOnly="0" labelOnly="1" outline="0" fieldPosition="0">
        <references count="1">
          <reference field="12" count="3">
            <x v="0"/>
            <x v="1"/>
            <x v="3"/>
          </reference>
        </references>
      </pivotArea>
    </format>
    <format dxfId="4325">
      <pivotArea dataOnly="0" labelOnly="1" grandCol="1" outline="0" fieldPosition="0"/>
    </format>
    <format dxfId="4324">
      <pivotArea dataOnly="0" labelOnly="1" grandRow="1" outline="0" fieldPosition="0"/>
    </format>
    <format dxfId="4323">
      <pivotArea outline="0" collapsedLevelsAreSubtotals="1" fieldPosition="0"/>
    </format>
    <format dxfId="4322">
      <pivotArea dataOnly="0" labelOnly="1" grandRow="1" outline="0" fieldPosition="0"/>
    </format>
    <format dxfId="4321">
      <pivotArea dataOnly="0" labelOnly="1" outline="0" fieldPosition="0">
        <references count="1">
          <reference field="12" count="3">
            <x v="0"/>
            <x v="1"/>
            <x v="2"/>
          </reference>
        </references>
      </pivotArea>
    </format>
    <format dxfId="4320">
      <pivotArea dataOnly="0" labelOnly="1" grandCol="1" outline="0" fieldPosition="0"/>
    </format>
    <format dxfId="4319">
      <pivotArea outline="0" collapsedLevelsAreSubtotals="1" fieldPosition="0"/>
    </format>
    <format dxfId="4318">
      <pivotArea dataOnly="0" labelOnly="1" grandRow="1" outline="0" fieldPosition="0"/>
    </format>
    <format dxfId="4317">
      <pivotArea dataOnly="0" labelOnly="1" outline="0" fieldPosition="0">
        <references count="1">
          <reference field="12" count="3">
            <x v="0"/>
            <x v="1"/>
            <x v="2"/>
          </reference>
        </references>
      </pivotArea>
    </format>
    <format dxfId="4316">
      <pivotArea dataOnly="0" labelOnly="1" grandCol="1" outline="0" fieldPosition="0"/>
    </format>
    <format dxfId="4315">
      <pivotArea outline="0" collapsedLevelsAreSubtotals="1" fieldPosition="0"/>
    </format>
    <format dxfId="4314">
      <pivotArea dataOnly="0" labelOnly="1" grandRow="1" outline="0" fieldPosition="0"/>
    </format>
    <format dxfId="4313">
      <pivotArea dataOnly="0" labelOnly="1" outline="0" fieldPosition="0">
        <references count="1">
          <reference field="12" count="5">
            <x v="0"/>
            <x v="1"/>
            <x v="2"/>
            <x v="3"/>
            <x v="5"/>
          </reference>
        </references>
      </pivotArea>
    </format>
    <format dxfId="4312">
      <pivotArea dataOnly="0" labelOnly="1" grandCol="1" outline="0" fieldPosition="0"/>
    </format>
    <format dxfId="4311">
      <pivotArea outline="0" collapsedLevelsAreSubtotals="1" fieldPosition="0"/>
    </format>
    <format dxfId="4310">
      <pivotArea dataOnly="0" labelOnly="1" grandRow="1" outline="0" fieldPosition="0"/>
    </format>
    <format dxfId="4309">
      <pivotArea dataOnly="0" labelOnly="1" outline="0" fieldPosition="0">
        <references count="1">
          <reference field="12" count="5">
            <x v="0"/>
            <x v="1"/>
            <x v="2"/>
            <x v="3"/>
            <x v="5"/>
          </reference>
        </references>
      </pivotArea>
    </format>
    <format dxfId="4308">
      <pivotArea dataOnly="0" labelOnly="1" grandCol="1" outline="0" fieldPosition="0"/>
    </format>
    <format dxfId="4307">
      <pivotArea dataOnly="0" labelOnly="1" outline="0" fieldPosition="0">
        <references count="1">
          <reference field="12" count="5">
            <x v="0"/>
            <x v="1"/>
            <x v="2"/>
            <x v="3"/>
            <x v="5"/>
          </reference>
        </references>
      </pivotArea>
    </format>
    <format dxfId="4306">
      <pivotArea dataOnly="0" labelOnly="1" grandCol="1" outline="0" fieldPosition="0"/>
    </format>
    <format dxfId="4305">
      <pivotArea outline="0" collapsedLevelsAreSubtotals="1" fieldPosition="0"/>
    </format>
    <format dxfId="4304">
      <pivotArea dataOnly="0" labelOnly="1" grandRow="1" outline="0" fieldPosition="0"/>
    </format>
    <format dxfId="4303">
      <pivotArea dataOnly="0" labelOnly="1" outline="0" fieldPosition="0">
        <references count="1">
          <reference field="12" count="4">
            <x v="0"/>
            <x v="1"/>
            <x v="2"/>
            <x v="3"/>
          </reference>
        </references>
      </pivotArea>
    </format>
    <format dxfId="4302">
      <pivotArea dataOnly="0" labelOnly="1" grandCol="1" outline="0" fieldPosition="0"/>
    </format>
    <format dxfId="4301">
      <pivotArea outline="0" collapsedLevelsAreSubtotals="1" fieldPosition="0"/>
    </format>
    <format dxfId="4300">
      <pivotArea dataOnly="0" labelOnly="1" grandRow="1" outline="0" fieldPosition="0"/>
    </format>
    <format dxfId="4299">
      <pivotArea dataOnly="0" labelOnly="1" outline="0" fieldPosition="0">
        <references count="1">
          <reference field="12" count="4">
            <x v="0"/>
            <x v="1"/>
            <x v="2"/>
            <x v="3"/>
          </reference>
        </references>
      </pivotArea>
    </format>
    <format dxfId="4298">
      <pivotArea dataOnly="0" labelOnly="1" grandCol="1" outline="0" fieldPosition="0"/>
    </format>
    <format dxfId="4297">
      <pivotArea dataOnly="0" labelOnly="1" outline="0" fieldPosition="0">
        <references count="1">
          <reference field="12" count="4">
            <x v="0"/>
            <x v="1"/>
            <x v="2"/>
            <x v="3"/>
          </reference>
        </references>
      </pivotArea>
    </format>
    <format dxfId="4296">
      <pivotArea dataOnly="0" labelOnly="1" grandCol="1" outline="0" fieldPosition="0"/>
    </format>
    <format dxfId="4295">
      <pivotArea grandRow="1" outline="0" collapsedLevelsAreSubtotals="1" fieldPosition="0"/>
    </format>
    <format dxfId="4294">
      <pivotArea dataOnly="0" labelOnly="1" grandRow="1" outline="0" fieldPosition="0"/>
    </format>
    <format dxfId="4293">
      <pivotArea outline="0" collapsedLevelsAreSubtotals="1" fieldPosition="0"/>
    </format>
    <format dxfId="4292">
      <pivotArea dataOnly="0" labelOnly="1" grandRow="1" outline="0" fieldPosition="0"/>
    </format>
    <format dxfId="4291">
      <pivotArea dataOnly="0" labelOnly="1" outline="0" fieldPosition="0">
        <references count="1">
          <reference field="12" count="5">
            <x v="0"/>
            <x v="1"/>
            <x v="2"/>
            <x v="3"/>
            <x v="4"/>
          </reference>
        </references>
      </pivotArea>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5">
            <x v="0"/>
            <x v="1"/>
            <x v="2"/>
            <x v="3"/>
            <x v="4"/>
          </reference>
        </references>
      </pivotArea>
    </format>
    <format dxfId="4286">
      <pivotArea dataOnly="0" labelOnly="1" grandCol="1" outline="0" fieldPosition="0"/>
    </format>
    <format dxfId="4285">
      <pivotArea type="all" dataOnly="0" outline="0" fieldPosition="0"/>
    </format>
    <format dxfId="4284">
      <pivotArea outline="0" collapsedLevelsAreSubtotals="1" fieldPosition="0"/>
    </format>
    <format dxfId="4283">
      <pivotArea type="origin" dataOnly="0" labelOnly="1" outline="0" fieldPosition="0"/>
    </format>
    <format dxfId="4282">
      <pivotArea field="12" type="button" dataOnly="0" labelOnly="1" outline="0" axis="axisCol" fieldPosition="0"/>
    </format>
    <format dxfId="4281">
      <pivotArea type="topRight" dataOnly="0" labelOnly="1" outline="0" fieldPosition="0"/>
    </format>
    <format dxfId="4280">
      <pivotArea dataOnly="0" labelOnly="1" grandRow="1" outline="0" fieldPosition="0"/>
    </format>
    <format dxfId="4279">
      <pivotArea dataOnly="0" labelOnly="1" outline="0" fieldPosition="0">
        <references count="1">
          <reference field="12" count="5">
            <x v="0"/>
            <x v="1"/>
            <x v="2"/>
            <x v="3"/>
            <x v="4"/>
          </reference>
        </references>
      </pivotArea>
    </format>
    <format dxfId="4278">
      <pivotArea dataOnly="0" labelOnly="1" grandCol="1" outline="0" fieldPosition="0"/>
    </format>
    <format dxfId="4277">
      <pivotArea type="all" dataOnly="0" outline="0" fieldPosition="0"/>
    </format>
    <format dxfId="4276">
      <pivotArea outline="0" collapsedLevelsAreSubtotals="1" fieldPosition="0"/>
    </format>
    <format dxfId="4275">
      <pivotArea type="origin" dataOnly="0" labelOnly="1" outline="0" fieldPosition="0"/>
    </format>
    <format dxfId="4274">
      <pivotArea field="12" type="button" dataOnly="0" labelOnly="1" outline="0" axis="axisCol" fieldPosition="0"/>
    </format>
    <format dxfId="4273">
      <pivotArea type="topRight" dataOnly="0" labelOnly="1" outline="0" fieldPosition="0"/>
    </format>
    <format dxfId="4272">
      <pivotArea dataOnly="0" labelOnly="1" grandRow="1" outline="0" fieldPosition="0"/>
    </format>
    <format dxfId="4271">
      <pivotArea dataOnly="0" labelOnly="1" outline="0" fieldPosition="0">
        <references count="1">
          <reference field="12" count="5">
            <x v="0"/>
            <x v="1"/>
            <x v="2"/>
            <x v="3"/>
            <x v="4"/>
          </reference>
        </references>
      </pivotArea>
    </format>
    <format dxfId="4270">
      <pivotArea dataOnly="0" labelOnly="1" grandCol="1" outline="0" fieldPosition="0"/>
    </format>
    <format dxfId="4269">
      <pivotArea type="all" dataOnly="0" outline="0" fieldPosition="0"/>
    </format>
    <format dxfId="4268">
      <pivotArea outline="0" collapsedLevelsAreSubtotals="1" fieldPosition="0"/>
    </format>
    <format dxfId="4267">
      <pivotArea type="origin" dataOnly="0" labelOnly="1" outline="0" fieldPosition="0"/>
    </format>
    <format dxfId="4266">
      <pivotArea field="12" type="button" dataOnly="0" labelOnly="1" outline="0" axis="axisCol" fieldPosition="0"/>
    </format>
    <format dxfId="4265">
      <pivotArea type="topRight" dataOnly="0" labelOnly="1" outline="0" fieldPosition="0"/>
    </format>
    <format dxfId="4264">
      <pivotArea dataOnly="0" labelOnly="1" grandRow="1" outline="0" fieldPosition="0"/>
    </format>
    <format dxfId="4263">
      <pivotArea dataOnly="0" labelOnly="1" outline="0" fieldPosition="0">
        <references count="1">
          <reference field="12" count="5">
            <x v="0"/>
            <x v="1"/>
            <x v="2"/>
            <x v="3"/>
            <x v="4"/>
          </reference>
        </references>
      </pivotArea>
    </format>
    <format dxfId="4262">
      <pivotArea dataOnly="0" labelOnly="1" grandCol="1" outline="0" fieldPosition="0"/>
    </format>
    <format dxfId="4261">
      <pivotArea dataOnly="0" labelOnly="1" outline="0" fieldPosition="0">
        <references count="1">
          <reference field="12" count="5">
            <x v="0"/>
            <x v="1"/>
            <x v="2"/>
            <x v="3"/>
            <x v="4"/>
          </reference>
        </references>
      </pivotArea>
    </format>
    <format dxfId="4260">
      <pivotArea dataOnly="0" labelOnly="1" grandCol="1" outline="0" fieldPosition="0"/>
    </format>
    <format dxfId="4259">
      <pivotArea grandRow="1" outline="0" collapsedLevelsAreSubtotals="1" fieldPosition="0"/>
    </format>
    <format dxfId="4258">
      <pivotArea dataOnly="0" labelOnly="1" grandRow="1" outline="0" fieldPosition="0"/>
    </format>
    <format dxfId="4257">
      <pivotArea dataOnly="0" grandCol="1" outline="0" fieldPosition="0"/>
    </format>
    <format dxfId="4256">
      <pivotArea dataOnly="0" labelOnly="1" outline="0" fieldPosition="0">
        <references count="1">
          <reference field="12" count="5">
            <x v="0"/>
            <x v="1"/>
            <x v="2"/>
            <x v="4"/>
            <x v="5"/>
          </reference>
        </references>
      </pivotArea>
    </format>
    <format dxfId="4255">
      <pivotArea dataOnly="0" labelOnly="1" grandCol="1" outline="0" fieldPosition="0"/>
    </format>
    <format dxfId="4254">
      <pivotArea outline="0" collapsedLevelsAreSubtotals="1" fieldPosition="0"/>
    </format>
    <format dxfId="4253">
      <pivotArea dataOnly="0" labelOnly="1" grandRow="1" outline="0" fieldPosition="0"/>
    </format>
    <format dxfId="4252">
      <pivotArea dataOnly="0" labelOnly="1" outline="0" fieldPosition="0">
        <references count="1">
          <reference field="12" count="4">
            <x v="0"/>
            <x v="1"/>
            <x v="2"/>
            <x v="4"/>
          </reference>
        </references>
      </pivotArea>
    </format>
    <format dxfId="4251">
      <pivotArea dataOnly="0" labelOnly="1" grandCol="1" outline="0" fieldPosition="0"/>
    </format>
    <format dxfId="4250">
      <pivotArea outline="0" collapsedLevelsAreSubtotals="1" fieldPosition="0"/>
    </format>
    <format dxfId="4249">
      <pivotArea dataOnly="0" labelOnly="1" grandRow="1" outline="0" fieldPosition="0"/>
    </format>
    <format dxfId="4248">
      <pivotArea dataOnly="0" labelOnly="1" outline="0" fieldPosition="0">
        <references count="1">
          <reference field="12" count="4">
            <x v="0"/>
            <x v="1"/>
            <x v="2"/>
            <x v="3"/>
          </reference>
        </references>
      </pivotArea>
    </format>
    <format dxfId="4247">
      <pivotArea dataOnly="0" labelOnly="1" grandCol="1" outline="0" fieldPosition="0"/>
    </format>
    <format dxfId="4246">
      <pivotArea grandRow="1" outline="0" collapsedLevelsAreSubtotals="1" fieldPosition="0"/>
    </format>
    <format dxfId="4245">
      <pivotArea dataOnly="0" labelOnly="1" grandRow="1" outline="0" fieldPosition="0"/>
    </format>
    <format dxfId="4244">
      <pivotArea type="origin" dataOnly="0" labelOnly="1" outline="0" fieldPosition="0"/>
    </format>
    <format dxfId="4243">
      <pivotArea field="12" type="button" dataOnly="0" labelOnly="1" outline="0" axis="axisCol" fieldPosition="0"/>
    </format>
    <format dxfId="4242">
      <pivotArea type="topRight" dataOnly="0" labelOnly="1" outline="0" fieldPosition="0"/>
    </format>
    <format dxfId="4241">
      <pivotArea dataOnly="0" labelOnly="1" outline="0" fieldPosition="0">
        <references count="1">
          <reference field="12" count="4">
            <x v="0"/>
            <x v="1"/>
            <x v="2"/>
            <x v="3"/>
          </reference>
        </references>
      </pivotArea>
    </format>
    <format dxfId="4240">
      <pivotArea dataOnly="0" labelOnly="1" grandCol="1" outline="0" fieldPosition="0"/>
    </format>
    <format dxfId="4239">
      <pivotArea dataOnly="0" grandCol="1" outline="0" axis="axisCol" fieldPosition="0"/>
    </format>
    <format dxfId="4238">
      <pivotArea dataOnly="0" labelOnly="1" grandRow="1" outline="0" fieldPosition="0"/>
    </format>
    <format dxfId="4237">
      <pivotArea type="all" dataOnly="0" outline="0" fieldPosition="0"/>
    </format>
    <format dxfId="4236">
      <pivotArea outline="0" collapsedLevelsAreSubtotals="1" fieldPosition="0"/>
    </format>
    <format dxfId="4235">
      <pivotArea type="origin" dataOnly="0" labelOnly="1" outline="0" fieldPosition="0"/>
    </format>
    <format dxfId="4234">
      <pivotArea field="12" type="button" dataOnly="0" labelOnly="1" outline="0" axis="axisCol" fieldPosition="0"/>
    </format>
    <format dxfId="4233">
      <pivotArea type="topRight" dataOnly="0" labelOnly="1" outline="0" fieldPosition="0"/>
    </format>
    <format dxfId="4232">
      <pivotArea dataOnly="0" labelOnly="1" grandRow="1" outline="0" fieldPosition="0"/>
    </format>
    <format dxfId="4231">
      <pivotArea dataOnly="0" labelOnly="1" outline="0" fieldPosition="0">
        <references count="1">
          <reference field="12" count="4">
            <x v="0"/>
            <x v="1"/>
            <x v="2"/>
            <x v="3"/>
          </reference>
        </references>
      </pivotArea>
    </format>
    <format dxfId="4230">
      <pivotArea dataOnly="0" labelOnly="1" grandCol="1" outline="0" fieldPosition="0"/>
    </format>
    <format dxfId="4229">
      <pivotArea outline="0" collapsedLevelsAreSubtotals="1" fieldPosition="0"/>
    </format>
    <format dxfId="4228">
      <pivotArea dataOnly="0" labelOnly="1" grandRow="1" outline="0" fieldPosition="0"/>
    </format>
    <format dxfId="4227">
      <pivotArea dataOnly="0" labelOnly="1" outline="0" fieldPosition="0">
        <references count="1">
          <reference field="12" count="3">
            <x v="0"/>
            <x v="1"/>
            <x v="2"/>
          </reference>
        </references>
      </pivotArea>
    </format>
    <format dxfId="4226">
      <pivotArea dataOnly="0" labelOnly="1" grandCol="1" outline="0" fieldPosition="0"/>
    </format>
    <format dxfId="4225">
      <pivotArea outline="0" collapsedLevelsAreSubtotals="1" fieldPosition="0"/>
    </format>
    <format dxfId="4224">
      <pivotArea field="12" type="button" dataOnly="0" labelOnly="1" outline="0" axis="axisCol" fieldPosition="0"/>
    </format>
    <format dxfId="4223">
      <pivotArea type="topRight" dataOnly="0" labelOnly="1" outline="0" fieldPosition="0"/>
    </format>
    <format dxfId="4222">
      <pivotArea dataOnly="0" labelOnly="1" outline="0" fieldPosition="0">
        <references count="1">
          <reference field="12" count="2">
            <x v="0"/>
            <x v="1"/>
          </reference>
        </references>
      </pivotArea>
    </format>
    <format dxfId="4221">
      <pivotArea dataOnly="0" labelOnly="1" grandCol="1" outline="0" fieldPosition="0"/>
    </format>
    <format dxfId="4220">
      <pivotArea grandRow="1" outline="0" collapsedLevelsAreSubtotals="1" fieldPosition="0"/>
    </format>
    <format dxfId="4219">
      <pivotArea dataOnly="0" labelOnly="1" grandRow="1" outline="0" fieldPosition="0"/>
    </format>
    <format dxfId="4218">
      <pivotArea outline="0" collapsedLevelsAreSubtotals="1" fieldPosition="0"/>
    </format>
    <format dxfId="4217">
      <pivotArea dataOnly="0" labelOnly="1" grandRow="1" outline="0" fieldPosition="0"/>
    </format>
    <format dxfId="4216">
      <pivotArea dataOnly="0" labelOnly="1" outline="0" fieldPosition="0">
        <references count="1">
          <reference field="12" count="4">
            <x v="0"/>
            <x v="1"/>
            <x v="4"/>
            <x v="5"/>
          </reference>
        </references>
      </pivotArea>
    </format>
    <format dxfId="4215">
      <pivotArea dataOnly="0" labelOnly="1" grandCol="1" outline="0" fieldPosition="0"/>
    </format>
    <format dxfId="4214">
      <pivotArea outline="0" collapsedLevelsAreSubtotals="1" fieldPosition="0"/>
    </format>
    <format dxfId="4213">
      <pivotArea dataOnly="0" labelOnly="1" grandRow="1" outline="0" fieldPosition="0"/>
    </format>
    <format dxfId="4212">
      <pivotArea dataOnly="0" labelOnly="1" outline="0" fieldPosition="0">
        <references count="1">
          <reference field="12" count="4">
            <x v="0"/>
            <x v="1"/>
            <x v="4"/>
            <x v="5"/>
          </reference>
        </references>
      </pivotArea>
    </format>
    <format dxfId="4211">
      <pivotArea dataOnly="0" labelOnly="1" grandCol="1" outline="0" fieldPosition="0"/>
    </format>
    <format dxfId="4210">
      <pivotArea dataOnly="0" labelOnly="1" outline="0" fieldPosition="0">
        <references count="1">
          <reference field="12" count="4">
            <x v="0"/>
            <x v="1"/>
            <x v="4"/>
            <x v="5"/>
          </reference>
        </references>
      </pivotArea>
    </format>
    <format dxfId="4209">
      <pivotArea dataOnly="0" labelOnly="1" grandCol="1" outline="0" fieldPosition="0"/>
    </format>
    <format dxfId="4208">
      <pivotArea outline="0" collapsedLevelsAreSubtotals="1" fieldPosition="0"/>
    </format>
    <format dxfId="4207">
      <pivotArea dataOnly="0" labelOnly="1" grandRow="1" outline="0" fieldPosition="0"/>
    </format>
    <format dxfId="4206">
      <pivotArea dataOnly="0" labelOnly="1" outline="0" fieldPosition="0">
        <references count="1">
          <reference field="12" count="4">
            <x v="0"/>
            <x v="1"/>
            <x v="3"/>
            <x v="4"/>
          </reference>
        </references>
      </pivotArea>
    </format>
    <format dxfId="4205">
      <pivotArea dataOnly="0" labelOnly="1" grandCol="1" outline="0" fieldPosition="0"/>
    </format>
    <format dxfId="4204">
      <pivotArea outline="0" collapsedLevelsAreSubtotals="1" fieldPosition="0"/>
    </format>
    <format dxfId="4203">
      <pivotArea dataOnly="0" labelOnly="1" grandRow="1" outline="0" fieldPosition="0"/>
    </format>
    <format dxfId="4202">
      <pivotArea dataOnly="0" labelOnly="1" outline="0" fieldPosition="0">
        <references count="1">
          <reference field="12" count="4">
            <x v="0"/>
            <x v="1"/>
            <x v="3"/>
            <x v="4"/>
          </reference>
        </references>
      </pivotArea>
    </format>
    <format dxfId="4201">
      <pivotArea dataOnly="0" labelOnly="1" grandCol="1" outline="0" fieldPosition="0"/>
    </format>
    <format dxfId="4200">
      <pivotArea dataOnly="0" labelOnly="1" outline="0" fieldPosition="0">
        <references count="1">
          <reference field="12" count="4">
            <x v="0"/>
            <x v="1"/>
            <x v="3"/>
            <x v="4"/>
          </reference>
        </references>
      </pivotArea>
    </format>
    <format dxfId="4199">
      <pivotArea dataOnly="0" labelOnly="1" grandCol="1" outline="0" fieldPosition="0"/>
    </format>
    <format dxfId="4198">
      <pivotArea grandRow="1" outline="0" collapsedLevelsAreSubtotals="1" fieldPosition="0"/>
    </format>
    <format dxfId="4197">
      <pivotArea dataOnly="0" labelOnly="1" grandRow="1" outline="0" fieldPosition="0"/>
    </format>
    <format dxfId="4196">
      <pivotArea outline="0" collapsedLevelsAreSubtotals="1" fieldPosition="0"/>
    </format>
    <format dxfId="4195">
      <pivotArea dataOnly="0" labelOnly="1" grandRow="1" outline="0" fieldPosition="0"/>
    </format>
    <format dxfId="4194">
      <pivotArea dataOnly="0" labelOnly="1" outline="0" fieldPosition="0">
        <references count="1">
          <reference field="12" count="3">
            <x v="0"/>
            <x v="1"/>
            <x v="2"/>
          </reference>
        </references>
      </pivotArea>
    </format>
    <format dxfId="4193">
      <pivotArea dataOnly="0" labelOnly="1" grandCol="1" outline="0" fieldPosition="0"/>
    </format>
    <format dxfId="4192">
      <pivotArea outline="0" collapsedLevelsAreSubtotals="1" fieldPosition="0"/>
    </format>
    <format dxfId="4191">
      <pivotArea dataOnly="0" labelOnly="1" grandRow="1" outline="0" fieldPosition="0"/>
    </format>
    <format dxfId="4190">
      <pivotArea dataOnly="0" labelOnly="1" outline="0" fieldPosition="0">
        <references count="1">
          <reference field="12" count="3">
            <x v="0"/>
            <x v="1"/>
            <x v="2"/>
          </reference>
        </references>
      </pivotArea>
    </format>
    <format dxfId="4189">
      <pivotArea dataOnly="0" labelOnly="1" grandCol="1" outline="0" fieldPosition="0"/>
    </format>
    <format dxfId="4188">
      <pivotArea dataOnly="0" labelOnly="1" outline="0" fieldPosition="0">
        <references count="1">
          <reference field="12" count="3">
            <x v="0"/>
            <x v="1"/>
            <x v="2"/>
          </reference>
        </references>
      </pivotArea>
    </format>
    <format dxfId="4187">
      <pivotArea dataOnly="0" labelOnly="1" grandCol="1" outline="0" fieldPosition="0"/>
    </format>
    <format dxfId="4186">
      <pivotArea outline="0" collapsedLevelsAreSubtotals="1" fieldPosition="0"/>
    </format>
    <format dxfId="4185">
      <pivotArea dataOnly="0" labelOnly="1" grandRow="1" outline="0" fieldPosition="0"/>
    </format>
    <format dxfId="4184">
      <pivotArea dataOnly="0" labelOnly="1" outline="0" fieldPosition="0">
        <references count="1">
          <reference field="12" count="3">
            <x v="0"/>
            <x v="1"/>
            <x v="2"/>
          </reference>
        </references>
      </pivotArea>
    </format>
    <format dxfId="4183">
      <pivotArea dataOnly="0" labelOnly="1" grandCol="1" outline="0" fieldPosition="0"/>
    </format>
    <format dxfId="4182">
      <pivotArea outline="0" collapsedLevelsAreSubtotals="1" fieldPosition="0"/>
    </format>
    <format dxfId="4181">
      <pivotArea dataOnly="0" labelOnly="1" grandRow="1" outline="0" fieldPosition="0"/>
    </format>
    <format dxfId="4180">
      <pivotArea dataOnly="0" labelOnly="1" outline="0" fieldPosition="0">
        <references count="1">
          <reference field="12" count="3">
            <x v="0"/>
            <x v="1"/>
            <x v="2"/>
          </reference>
        </references>
      </pivotArea>
    </format>
    <format dxfId="4179">
      <pivotArea dataOnly="0" labelOnly="1" grandCol="1" outline="0" fieldPosition="0"/>
    </format>
    <format dxfId="4178">
      <pivotArea dataOnly="0" labelOnly="1" outline="0" fieldPosition="0">
        <references count="1">
          <reference field="12" count="3">
            <x v="0"/>
            <x v="1"/>
            <x v="2"/>
          </reference>
        </references>
      </pivotArea>
    </format>
    <format dxfId="4177">
      <pivotArea dataOnly="0" labelOnly="1" grandCol="1" outline="0" fieldPosition="0"/>
    </format>
    <format dxfId="4176">
      <pivotArea grandRow="1" outline="0" collapsedLevelsAreSubtotals="1" fieldPosition="0"/>
    </format>
    <format dxfId="4175">
      <pivotArea dataOnly="0" labelOnly="1" grandRow="1" outline="0" fieldPosition="0"/>
    </format>
    <format dxfId="4174">
      <pivotArea outline="0" collapsedLevelsAreSubtotals="1" fieldPosition="0"/>
    </format>
    <format dxfId="4173">
      <pivotArea dataOnly="0" labelOnly="1" grandRow="1" outline="0" fieldPosition="0"/>
    </format>
    <format dxfId="4172">
      <pivotArea dataOnly="0" labelOnly="1" outline="0" fieldPosition="0">
        <references count="1">
          <reference field="12" count="3">
            <x v="0"/>
            <x v="1"/>
            <x v="3"/>
          </reference>
        </references>
      </pivotArea>
    </format>
    <format dxfId="4171">
      <pivotArea dataOnly="0" labelOnly="1" grandCol="1" outline="0" fieldPosition="0"/>
    </format>
    <format dxfId="4170">
      <pivotArea outline="0" collapsedLevelsAreSubtotals="1" fieldPosition="0"/>
    </format>
    <format dxfId="4169">
      <pivotArea dataOnly="0" labelOnly="1" grandRow="1" outline="0" fieldPosition="0"/>
    </format>
    <format dxfId="4168">
      <pivotArea dataOnly="0" labelOnly="1" outline="0" fieldPosition="0">
        <references count="1">
          <reference field="12" count="3">
            <x v="0"/>
            <x v="1"/>
            <x v="3"/>
          </reference>
        </references>
      </pivotArea>
    </format>
    <format dxfId="4167">
      <pivotArea dataOnly="0" labelOnly="1" grandCol="1" outline="0" fieldPosition="0"/>
    </format>
    <format dxfId="4166">
      <pivotArea dataOnly="0" labelOnly="1" outline="0" fieldPosition="0">
        <references count="1">
          <reference field="12" count="3">
            <x v="0"/>
            <x v="1"/>
            <x v="3"/>
          </reference>
        </references>
      </pivotArea>
    </format>
    <format dxfId="4165">
      <pivotArea dataOnly="0" labelOnly="1" grandCol="1" outline="0" fieldPosition="0"/>
    </format>
    <format dxfId="4164">
      <pivotArea grandRow="1" outline="0" collapsedLevelsAreSubtotals="1" fieldPosition="0"/>
    </format>
    <format dxfId="4163">
      <pivotArea dataOnly="0" labelOnly="1" grandRow="1" outline="0" fieldPosition="0"/>
    </format>
    <format dxfId="4162">
      <pivotArea grandCol="1" outline="0" collapsedLevelsAreSubtotals="1" fieldPosition="0"/>
    </format>
    <format dxfId="4161">
      <pivotArea dataOnly="0" labelOnly="1" grandCol="1" outline="0" fieldPosition="0"/>
    </format>
    <format dxfId="4160">
      <pivotArea outline="0" collapsedLevelsAreSubtotals="1" fieldPosition="0"/>
    </format>
    <format dxfId="4159">
      <pivotArea dataOnly="0" labelOnly="1" grandRow="1" outline="0" fieldPosition="0"/>
    </format>
    <format dxfId="4158">
      <pivotArea dataOnly="0" labelOnly="1" outline="0" fieldPosition="0">
        <references count="1">
          <reference field="12" count="3">
            <x v="0"/>
            <x v="2"/>
            <x v="4"/>
          </reference>
        </references>
      </pivotArea>
    </format>
    <format dxfId="4157">
      <pivotArea dataOnly="0" labelOnly="1" grandCol="1" outline="0" fieldPosition="0"/>
    </format>
    <format dxfId="4156">
      <pivotArea outline="0" collapsedLevelsAreSubtotals="1" fieldPosition="0"/>
    </format>
    <format dxfId="4155">
      <pivotArea dataOnly="0" labelOnly="1" grandRow="1" outline="0" fieldPosition="0"/>
    </format>
    <format dxfId="4154">
      <pivotArea dataOnly="0" labelOnly="1" outline="0" fieldPosition="0">
        <references count="1">
          <reference field="12" count="3">
            <x v="0"/>
            <x v="2"/>
            <x v="4"/>
          </reference>
        </references>
      </pivotArea>
    </format>
    <format dxfId="4153">
      <pivotArea dataOnly="0" labelOnly="1" grandCol="1" outline="0" fieldPosition="0"/>
    </format>
    <format dxfId="4152">
      <pivotArea outline="0" collapsedLevelsAreSubtotals="1" fieldPosition="0"/>
    </format>
    <format dxfId="4151">
      <pivotArea dataOnly="0" labelOnly="1" grandRow="1" outline="0" fieldPosition="0"/>
    </format>
    <format dxfId="4150">
      <pivotArea dataOnly="0" labelOnly="1" outline="0" fieldPosition="0">
        <references count="1">
          <reference field="12" count="4">
            <x v="0"/>
            <x v="1"/>
            <x v="3"/>
            <x v="5"/>
          </reference>
        </references>
      </pivotArea>
    </format>
    <format dxfId="4149">
      <pivotArea dataOnly="0" labelOnly="1" grandCol="1" outline="0" fieldPosition="0"/>
    </format>
    <format dxfId="4148">
      <pivotArea outline="0" collapsedLevelsAreSubtotals="1" fieldPosition="0"/>
    </format>
    <format dxfId="4147">
      <pivotArea dataOnly="0" labelOnly="1" grandRow="1" outline="0" fieldPosition="0"/>
    </format>
    <format dxfId="4146">
      <pivotArea dataOnly="0" labelOnly="1" outline="0" fieldPosition="0">
        <references count="1">
          <reference field="12" count="4">
            <x v="0"/>
            <x v="1"/>
            <x v="3"/>
            <x v="5"/>
          </reference>
        </references>
      </pivotArea>
    </format>
    <format dxfId="4145">
      <pivotArea dataOnly="0" labelOnly="1" grandCol="1" outline="0" fieldPosition="0"/>
    </format>
    <format dxfId="4144">
      <pivotArea outline="0" collapsedLevelsAreSubtotals="1" fieldPosition="0"/>
    </format>
    <format dxfId="4143">
      <pivotArea dataOnly="0" labelOnly="1" grandRow="1" outline="0" fieldPosition="0"/>
    </format>
    <format dxfId="4142">
      <pivotArea dataOnly="0" labelOnly="1" outline="0" fieldPosition="0">
        <references count="1">
          <reference field="12" count="3">
            <x v="0"/>
            <x v="1"/>
            <x v="4"/>
          </reference>
        </references>
      </pivotArea>
    </format>
    <format dxfId="4141">
      <pivotArea dataOnly="0" labelOnly="1" grandCol="1" outline="0" fieldPosition="0"/>
    </format>
    <format dxfId="4140">
      <pivotArea outline="0" collapsedLevelsAreSubtotals="1" fieldPosition="0"/>
    </format>
    <format dxfId="4139">
      <pivotArea dataOnly="0" labelOnly="1" grandRow="1" outline="0" fieldPosition="0"/>
    </format>
    <format dxfId="4138">
      <pivotArea dataOnly="0" labelOnly="1" outline="0" fieldPosition="0">
        <references count="1">
          <reference field="12" count="3">
            <x v="0"/>
            <x v="1"/>
            <x v="4"/>
          </reference>
        </references>
      </pivotArea>
    </format>
    <format dxfId="4137">
      <pivotArea dataOnly="0" labelOnly="1" grandCol="1" outline="0" fieldPosition="0"/>
    </format>
    <format dxfId="4136">
      <pivotArea grandRow="1" outline="0" collapsedLevelsAreSubtotals="1" fieldPosition="0"/>
    </format>
    <format dxfId="4135">
      <pivotArea dataOnly="0" labelOnly="1" grandRow="1" outline="0" fieldPosition="0"/>
    </format>
    <format dxfId="4134">
      <pivotArea dataOnly="0" labelOnly="1" outline="0" fieldPosition="0">
        <references count="1">
          <reference field="12" count="3">
            <x v="0"/>
            <x v="1"/>
            <x v="4"/>
          </reference>
        </references>
      </pivotArea>
    </format>
    <format dxfId="4133">
      <pivotArea dataOnly="0" labelOnly="1" grandCol="1" outline="0" fieldPosition="0"/>
    </format>
    <format dxfId="4132">
      <pivotArea grandCol="1" outline="0" collapsedLevelsAreSubtotals="1" fieldPosition="0"/>
    </format>
    <format dxfId="4131">
      <pivotArea dataOnly="0" labelOnly="1" grandCol="1" outline="0" fieldPosition="0"/>
    </format>
    <format dxfId="4130">
      <pivotArea outline="0" collapsedLevelsAreSubtotals="1" fieldPosition="0"/>
    </format>
    <format dxfId="4129">
      <pivotArea dataOnly="0" labelOnly="1" grandRow="1" outline="0" fieldPosition="0"/>
    </format>
    <format dxfId="4128">
      <pivotArea dataOnly="0" labelOnly="1" outline="0" fieldPosition="0">
        <references count="1">
          <reference field="12" count="5">
            <x v="0"/>
            <x v="1"/>
            <x v="2"/>
            <x v="3"/>
            <x v="5"/>
          </reference>
        </references>
      </pivotArea>
    </format>
    <format dxfId="4127">
      <pivotArea dataOnly="0" labelOnly="1" grandCol="1" outline="0" fieldPosition="0"/>
    </format>
    <format dxfId="4126">
      <pivotArea outline="0" collapsedLevelsAreSubtotals="1" fieldPosition="0"/>
    </format>
    <format dxfId="4125">
      <pivotArea dataOnly="0" labelOnly="1" grandRow="1" outline="0" fieldPosition="0"/>
    </format>
    <format dxfId="4124">
      <pivotArea dataOnly="0" labelOnly="1" outline="0" fieldPosition="0">
        <references count="1">
          <reference field="12" count="5">
            <x v="0"/>
            <x v="1"/>
            <x v="2"/>
            <x v="3"/>
            <x v="5"/>
          </reference>
        </references>
      </pivotArea>
    </format>
    <format dxfId="4123">
      <pivotArea dataOnly="0" labelOnly="1" grandCol="1" outline="0" fieldPosition="0"/>
    </format>
    <format dxfId="4122">
      <pivotArea outline="0" collapsedLevelsAreSubtotals="1" fieldPosition="0"/>
    </format>
    <format dxfId="4121">
      <pivotArea dataOnly="0" labelOnly="1" grandRow="1" outline="0" fieldPosition="0"/>
    </format>
    <format dxfId="4120">
      <pivotArea dataOnly="0" labelOnly="1" outline="0" fieldPosition="0">
        <references count="1">
          <reference field="12" count="3">
            <x v="0"/>
            <x v="1"/>
            <x v="2"/>
          </reference>
        </references>
      </pivotArea>
    </format>
    <format dxfId="4119">
      <pivotArea dataOnly="0" labelOnly="1" grandCol="1" outline="0" fieldPosition="0"/>
    </format>
    <format dxfId="4118">
      <pivotArea outline="0" collapsedLevelsAreSubtotals="1" fieldPosition="0"/>
    </format>
    <format dxfId="4117">
      <pivotArea dataOnly="0" labelOnly="1" grandRow="1" outline="0" fieldPosition="0"/>
    </format>
    <format dxfId="4116">
      <pivotArea dataOnly="0" labelOnly="1" outline="0" fieldPosition="0">
        <references count="1">
          <reference field="12" count="3">
            <x v="0"/>
            <x v="1"/>
            <x v="2"/>
          </reference>
        </references>
      </pivotArea>
    </format>
    <format dxfId="4115">
      <pivotArea dataOnly="0" labelOnly="1" grandCol="1" outline="0" fieldPosition="0"/>
    </format>
    <format dxfId="4114">
      <pivotArea dataOnly="0" labelOnly="1" outline="0" fieldPosition="0">
        <references count="1">
          <reference field="12" count="3">
            <x v="0"/>
            <x v="1"/>
            <x v="2"/>
          </reference>
        </references>
      </pivotArea>
    </format>
    <format dxfId="4113">
      <pivotArea dataOnly="0" labelOnly="1" grandCol="1" outline="0" fieldPosition="0"/>
    </format>
    <format dxfId="4112">
      <pivotArea grandRow="1" outline="0" collapsedLevelsAreSubtotals="1" fieldPosition="0"/>
    </format>
    <format dxfId="4111">
      <pivotArea dataOnly="0" labelOnly="1" grandRow="1" outline="0" fieldPosition="0"/>
    </format>
    <format dxfId="4110">
      <pivotArea outline="0" collapsedLevelsAreSubtotals="1" fieldPosition="0"/>
    </format>
    <format dxfId="4109">
      <pivotArea dataOnly="0" labelOnly="1" grandRow="1" outline="0" fieldPosition="0"/>
    </format>
    <format dxfId="4108">
      <pivotArea dataOnly="0" labelOnly="1" outline="0" fieldPosition="0">
        <references count="1">
          <reference field="12" count="3">
            <x v="0"/>
            <x v="1"/>
            <x v="3"/>
          </reference>
        </references>
      </pivotArea>
    </format>
    <format dxfId="4107">
      <pivotArea dataOnly="0" labelOnly="1" grandCol="1" outline="0" fieldPosition="0"/>
    </format>
    <format dxfId="4106">
      <pivotArea outline="0" collapsedLevelsAreSubtotals="1" fieldPosition="0"/>
    </format>
    <format dxfId="4105">
      <pivotArea dataOnly="0" labelOnly="1" grandRow="1" outline="0" fieldPosition="0"/>
    </format>
    <format dxfId="4104">
      <pivotArea dataOnly="0" labelOnly="1" outline="0" fieldPosition="0">
        <references count="1">
          <reference field="12" count="3">
            <x v="0"/>
            <x v="1"/>
            <x v="3"/>
          </reference>
        </references>
      </pivotArea>
    </format>
    <format dxfId="4103">
      <pivotArea dataOnly="0" labelOnly="1" grandCol="1" outline="0" fieldPosition="0"/>
    </format>
    <format dxfId="4102">
      <pivotArea dataOnly="0" labelOnly="1" outline="0" fieldPosition="0">
        <references count="1">
          <reference field="12" count="3">
            <x v="0"/>
            <x v="1"/>
            <x v="3"/>
          </reference>
        </references>
      </pivotArea>
    </format>
    <format dxfId="4101">
      <pivotArea dataOnly="0" labelOnly="1" grandCol="1" outline="0" fieldPosition="0"/>
    </format>
    <format dxfId="4100">
      <pivotArea grandRow="1" outline="0" collapsedLevelsAreSubtotals="1" fieldPosition="0"/>
    </format>
    <format dxfId="4099">
      <pivotArea dataOnly="0" labelOnly="1" grandRow="1" outline="0" fieldPosition="0"/>
    </format>
    <format dxfId="4098">
      <pivotArea outline="0" collapsedLevelsAreSubtotals="1" fieldPosition="0"/>
    </format>
    <format dxfId="4097">
      <pivotArea dataOnly="0" labelOnly="1" grandRow="1" outline="0" fieldPosition="0"/>
    </format>
    <format dxfId="4096">
      <pivotArea dataOnly="0" labelOnly="1" outline="0" fieldPosition="0">
        <references count="1">
          <reference field="12" count="3">
            <x v="0"/>
            <x v="2"/>
            <x v="5"/>
          </reference>
        </references>
      </pivotArea>
    </format>
    <format dxfId="4095">
      <pivotArea dataOnly="0" labelOnly="1" grandCol="1" outline="0" fieldPosition="0"/>
    </format>
    <format dxfId="4094">
      <pivotArea outline="0" collapsedLevelsAreSubtotals="1" fieldPosition="0"/>
    </format>
    <format dxfId="4093">
      <pivotArea dataOnly="0" labelOnly="1" grandRow="1" outline="0" fieldPosition="0"/>
    </format>
    <format dxfId="4092">
      <pivotArea dataOnly="0" labelOnly="1" outline="0" fieldPosition="0">
        <references count="1">
          <reference field="12" count="3">
            <x v="0"/>
            <x v="2"/>
            <x v="5"/>
          </reference>
        </references>
      </pivotArea>
    </format>
    <format dxfId="4091">
      <pivotArea dataOnly="0" labelOnly="1" grandCol="1" outline="0" fieldPosition="0"/>
    </format>
    <format dxfId="4090">
      <pivotArea dataOnly="0" labelOnly="1" outline="0" fieldPosition="0">
        <references count="1">
          <reference field="12" count="3">
            <x v="0"/>
            <x v="1"/>
            <x v="2"/>
          </reference>
        </references>
      </pivotArea>
    </format>
    <format dxfId="4089">
      <pivotArea dataOnly="0" labelOnly="1" grandCol="1" outline="0" fieldPosition="0"/>
    </format>
    <format dxfId="4088">
      <pivotArea dataOnly="0" labelOnly="1" outline="0" fieldPosition="0">
        <references count="1">
          <reference field="12" count="3">
            <x v="0"/>
            <x v="1"/>
            <x v="2"/>
          </reference>
        </references>
      </pivotArea>
    </format>
    <format dxfId="4087">
      <pivotArea dataOnly="0" labelOnly="1" grandCol="1" outline="0" fieldPosition="0"/>
    </format>
    <format dxfId="4086">
      <pivotArea dataOnly="0" labelOnly="1" outline="0" fieldPosition="0">
        <references count="1">
          <reference field="12" count="3">
            <x v="0"/>
            <x v="1"/>
            <x v="2"/>
          </reference>
        </references>
      </pivotArea>
    </format>
    <format dxfId="4085">
      <pivotArea dataOnly="0" labelOnly="1" grandCol="1" outline="0" fieldPosition="0"/>
    </format>
    <format dxfId="4084">
      <pivotArea outline="0" collapsedLevelsAreSubtotals="1" fieldPosition="0"/>
    </format>
    <format dxfId="4083">
      <pivotArea dataOnly="0" labelOnly="1" grandRow="1" outline="0" fieldPosition="0"/>
    </format>
    <format dxfId="4082">
      <pivotArea dataOnly="0" labelOnly="1" outline="0" fieldPosition="0">
        <references count="1">
          <reference field="12" count="3">
            <x v="0"/>
            <x v="1"/>
            <x v="2"/>
          </reference>
        </references>
      </pivotArea>
    </format>
    <format dxfId="4081">
      <pivotArea dataOnly="0" labelOnly="1" grandCol="1" outline="0" fieldPosition="0"/>
    </format>
    <format dxfId="4080">
      <pivotArea outline="0" collapsedLevelsAreSubtotals="1" fieldPosition="0"/>
    </format>
    <format dxfId="4079">
      <pivotArea dataOnly="0" labelOnly="1" grandRow="1" outline="0" fieldPosition="0"/>
    </format>
    <format dxfId="4078">
      <pivotArea dataOnly="0" labelOnly="1" outline="0" fieldPosition="0">
        <references count="1">
          <reference field="12" count="3">
            <x v="0"/>
            <x v="1"/>
            <x v="2"/>
          </reference>
        </references>
      </pivotArea>
    </format>
    <format dxfId="4077">
      <pivotArea dataOnly="0" labelOnly="1" grandCol="1" outline="0" fieldPosition="0"/>
    </format>
    <format dxfId="4076">
      <pivotArea dataOnly="0" labelOnly="1" outline="0" fieldPosition="0">
        <references count="1">
          <reference field="12" count="3">
            <x v="0"/>
            <x v="1"/>
            <x v="2"/>
          </reference>
        </references>
      </pivotArea>
    </format>
    <format dxfId="4075">
      <pivotArea dataOnly="0" labelOnly="1" grandCol="1" outline="0" fieldPosition="0"/>
    </format>
    <format dxfId="4074">
      <pivotArea grandRow="1" outline="0" collapsedLevelsAreSubtotals="1" fieldPosition="0"/>
    </format>
    <format dxfId="4073">
      <pivotArea dataOnly="0" labelOnly="1" grandRow="1" outline="0" fieldPosition="0"/>
    </format>
    <format dxfId="4072">
      <pivotArea outline="0" collapsedLevelsAreSubtotals="1" fieldPosition="0"/>
    </format>
    <format dxfId="4071">
      <pivotArea dataOnly="0" labelOnly="1" grandRow="1" outline="0" fieldPosition="0"/>
    </format>
    <format dxfId="4070">
      <pivotArea dataOnly="0" labelOnly="1" outline="0" fieldPosition="0">
        <references count="1">
          <reference field="12" count="3">
            <x v="0"/>
            <x v="1"/>
            <x v="3"/>
          </reference>
        </references>
      </pivotArea>
    </format>
    <format dxfId="4069">
      <pivotArea dataOnly="0" labelOnly="1" grandCol="1" outline="0" fieldPosition="0"/>
    </format>
    <format dxfId="4068">
      <pivotArea outline="0" collapsedLevelsAreSubtotals="1" fieldPosition="0"/>
    </format>
    <format dxfId="4067">
      <pivotArea dataOnly="0" labelOnly="1" grandRow="1" outline="0" fieldPosition="0"/>
    </format>
    <format dxfId="4066">
      <pivotArea dataOnly="0" labelOnly="1" outline="0" fieldPosition="0">
        <references count="1">
          <reference field="12" count="3">
            <x v="0"/>
            <x v="1"/>
            <x v="3"/>
          </reference>
        </references>
      </pivotArea>
    </format>
    <format dxfId="4065">
      <pivotArea dataOnly="0" labelOnly="1" grandCol="1" outline="0" fieldPosition="0"/>
    </format>
    <format dxfId="4064">
      <pivotArea dataOnly="0" labelOnly="1" outline="0" fieldPosition="0">
        <references count="1">
          <reference field="12" count="3">
            <x v="0"/>
            <x v="1"/>
            <x v="3"/>
          </reference>
        </references>
      </pivotArea>
    </format>
    <format dxfId="4063">
      <pivotArea dataOnly="0" labelOnly="1" grandCol="1" outline="0" fieldPosition="0"/>
    </format>
    <format dxfId="4062">
      <pivotArea grandRow="1" outline="0" collapsedLevelsAreSubtotals="1" fieldPosition="0"/>
    </format>
    <format dxfId="4061">
      <pivotArea dataOnly="0" labelOnly="1" grandRow="1" outline="0" fieldPosition="0"/>
    </format>
    <format dxfId="4060">
      <pivotArea type="all" dataOnly="0" outline="0" fieldPosition="0"/>
    </format>
    <format dxfId="4059">
      <pivotArea outline="0" collapsedLevelsAreSubtotals="1" fieldPosition="0"/>
    </format>
    <format dxfId="4058">
      <pivotArea type="origin" dataOnly="0" labelOnly="1" outline="0" fieldPosition="0"/>
    </format>
    <format dxfId="4057">
      <pivotArea field="12" type="button" dataOnly="0" labelOnly="1" outline="0" axis="axisCol" fieldPosition="0"/>
    </format>
    <format dxfId="4056">
      <pivotArea type="topRight" dataOnly="0" labelOnly="1" outline="0" fieldPosition="0"/>
    </format>
    <format dxfId="4055">
      <pivotArea dataOnly="0" labelOnly="1" grandRow="1" outline="0" fieldPosition="0"/>
    </format>
    <format dxfId="4054">
      <pivotArea dataOnly="0" labelOnly="1" outline="0" fieldPosition="0">
        <references count="1">
          <reference field="12" count="3">
            <x v="0"/>
            <x v="3"/>
            <x v="5"/>
          </reference>
        </references>
      </pivotArea>
    </format>
    <format dxfId="4053">
      <pivotArea dataOnly="0" labelOnly="1" grandCol="1" outline="0" fieldPosition="0"/>
    </format>
    <format dxfId="4052">
      <pivotArea type="all" dataOnly="0" outline="0" fieldPosition="0"/>
    </format>
    <format dxfId="4051">
      <pivotArea outline="0" collapsedLevelsAreSubtotals="1" fieldPosition="0"/>
    </format>
    <format dxfId="4050">
      <pivotArea type="origin" dataOnly="0" labelOnly="1" outline="0" fieldPosition="0"/>
    </format>
    <format dxfId="4049">
      <pivotArea field="12" type="button" dataOnly="0" labelOnly="1" outline="0" axis="axisCol" fieldPosition="0"/>
    </format>
    <format dxfId="4048">
      <pivotArea type="topRight" dataOnly="0" labelOnly="1" outline="0" fieldPosition="0"/>
    </format>
    <format dxfId="4047">
      <pivotArea dataOnly="0" labelOnly="1" grandRow="1" outline="0" fieldPosition="0"/>
    </format>
    <format dxfId="4046">
      <pivotArea dataOnly="0" labelOnly="1" outline="0" fieldPosition="0">
        <references count="1">
          <reference field="12" count="3">
            <x v="0"/>
            <x v="3"/>
            <x v="5"/>
          </reference>
        </references>
      </pivotArea>
    </format>
    <format dxfId="4045">
      <pivotArea dataOnly="0" labelOnly="1" grandCol="1" outline="0" fieldPosition="0"/>
    </format>
    <format dxfId="4044">
      <pivotArea outline="0" collapsedLevelsAreSubtotals="1" fieldPosition="0"/>
    </format>
    <format dxfId="4043">
      <pivotArea dataOnly="0" labelOnly="1" grandRow="1" outline="0" fieldPosition="0"/>
    </format>
    <format dxfId="4042">
      <pivotArea dataOnly="0" labelOnly="1" outline="0" fieldPosition="0">
        <references count="1">
          <reference field="12" count="3">
            <x v="0"/>
            <x v="3"/>
            <x v="5"/>
          </reference>
        </references>
      </pivotArea>
    </format>
    <format dxfId="4041">
      <pivotArea dataOnly="0" labelOnly="1" grandCol="1" outline="0" fieldPosition="0"/>
    </format>
    <format dxfId="4040">
      <pivotArea outline="0" collapsedLevelsAreSubtotals="1" fieldPosition="0"/>
    </format>
    <format dxfId="4039">
      <pivotArea dataOnly="0" labelOnly="1" grandRow="1" outline="0" fieldPosition="0"/>
    </format>
    <format dxfId="4038">
      <pivotArea dataOnly="0" labelOnly="1" outline="0" fieldPosition="0">
        <references count="1">
          <reference field="12" count="3">
            <x v="0"/>
            <x v="3"/>
            <x v="5"/>
          </reference>
        </references>
      </pivotArea>
    </format>
    <format dxfId="4037">
      <pivotArea dataOnly="0" labelOnly="1" grandCol="1" outline="0" fieldPosition="0"/>
    </format>
    <format dxfId="4036">
      <pivotArea outline="0" collapsedLevelsAreSubtotals="1" fieldPosition="0"/>
    </format>
    <format dxfId="4035">
      <pivotArea dataOnly="0" labelOnly="1" grandRow="1" outline="0" fieldPosition="0"/>
    </format>
    <format dxfId="4034">
      <pivotArea dataOnly="0" labelOnly="1" outline="0" fieldPosition="0">
        <references count="1">
          <reference field="12" count="4">
            <x v="0"/>
            <x v="1"/>
            <x v="3"/>
            <x v="5"/>
          </reference>
        </references>
      </pivotArea>
    </format>
    <format dxfId="4033">
      <pivotArea dataOnly="0" labelOnly="1" grandCol="1" outline="0" fieldPosition="0"/>
    </format>
    <format dxfId="4032">
      <pivotArea outline="0" collapsedLevelsAreSubtotals="1" fieldPosition="0"/>
    </format>
    <format dxfId="4031">
      <pivotArea dataOnly="0" labelOnly="1" grandRow="1" outline="0" fieldPosition="0"/>
    </format>
    <format dxfId="4030">
      <pivotArea dataOnly="0" labelOnly="1" outline="0" fieldPosition="0">
        <references count="1">
          <reference field="12" count="4">
            <x v="0"/>
            <x v="1"/>
            <x v="3"/>
            <x v="5"/>
          </reference>
        </references>
      </pivotArea>
    </format>
    <format dxfId="4029">
      <pivotArea dataOnly="0" labelOnly="1" grandCol="1" outline="0" fieldPosition="0"/>
    </format>
    <format dxfId="4028">
      <pivotArea outline="0" collapsedLevelsAreSubtotals="1" fieldPosition="0"/>
    </format>
    <format dxfId="4027">
      <pivotArea dataOnly="0" labelOnly="1" grandRow="1" outline="0" fieldPosition="0"/>
    </format>
    <format dxfId="4026">
      <pivotArea dataOnly="0" labelOnly="1" outline="0" fieldPosition="0">
        <references count="1">
          <reference field="12" count="4">
            <x v="0"/>
            <x v="1"/>
            <x v="3"/>
            <x v="5"/>
          </reference>
        </references>
      </pivotArea>
    </format>
    <format dxfId="4025">
      <pivotArea dataOnly="0" labelOnly="1" grandCol="1" outline="0" fieldPosition="0"/>
    </format>
    <format dxfId="4024">
      <pivotArea dataOnly="0" labelOnly="1" outline="0" fieldPosition="0">
        <references count="1">
          <reference field="12" count="4">
            <x v="0"/>
            <x v="1"/>
            <x v="3"/>
            <x v="5"/>
          </reference>
        </references>
      </pivotArea>
    </format>
    <format dxfId="4023">
      <pivotArea dataOnly="0" labelOnly="1" grandCol="1" outline="0" fieldPosition="0"/>
    </format>
    <format dxfId="4022">
      <pivotArea grandRow="1" outline="0" collapsedLevelsAreSubtotals="1" fieldPosition="0"/>
    </format>
    <format dxfId="4021">
      <pivotArea dataOnly="0" labelOnly="1" grandRow="1" outline="0" fieldPosition="0"/>
    </format>
    <format dxfId="4020">
      <pivotArea outline="0" collapsedLevelsAreSubtotals="1" fieldPosition="0"/>
    </format>
    <format dxfId="4019">
      <pivotArea dataOnly="0" labelOnly="1" grandRow="1" outline="0" fieldPosition="0"/>
    </format>
    <format dxfId="4018">
      <pivotArea dataOnly="0" labelOnly="1" outline="0" fieldPosition="0">
        <references count="1">
          <reference field="12" count="4">
            <x v="1"/>
            <x v="2"/>
            <x v="3"/>
            <x v="4"/>
          </reference>
        </references>
      </pivotArea>
    </format>
    <format dxfId="4017">
      <pivotArea dataOnly="0" labelOnly="1" grandCol="1" outline="0" fieldPosition="0"/>
    </format>
    <format dxfId="4016">
      <pivotArea outline="0" collapsedLevelsAreSubtotals="1" fieldPosition="0"/>
    </format>
    <format dxfId="4015">
      <pivotArea dataOnly="0" labelOnly="1" grandRow="1" outline="0" fieldPosition="0"/>
    </format>
    <format dxfId="4014">
      <pivotArea dataOnly="0" labelOnly="1" outline="0" fieldPosition="0">
        <references count="1">
          <reference field="12" count="4">
            <x v="1"/>
            <x v="2"/>
            <x v="3"/>
            <x v="4"/>
          </reference>
        </references>
      </pivotArea>
    </format>
    <format dxfId="4013">
      <pivotArea dataOnly="0" labelOnly="1" grandCol="1" outline="0" fieldPosition="0"/>
    </format>
    <format dxfId="4012">
      <pivotArea dataOnly="0" labelOnly="1" outline="0" fieldPosition="0">
        <references count="1">
          <reference field="12" count="4">
            <x v="1"/>
            <x v="2"/>
            <x v="3"/>
            <x v="4"/>
          </reference>
        </references>
      </pivotArea>
    </format>
    <format dxfId="4011">
      <pivotArea dataOnly="0" labelOnly="1" grandCol="1" outline="0" fieldPosition="0"/>
    </format>
    <format dxfId="4010">
      <pivotArea grandRow="1" outline="0" collapsedLevelsAreSubtotals="1" fieldPosition="0"/>
    </format>
    <format dxfId="4009">
      <pivotArea dataOnly="0" labelOnly="1" grandRow="1" outline="0" fieldPosition="0"/>
    </format>
    <format dxfId="4008">
      <pivotArea outline="0" collapsedLevelsAreSubtotals="1" fieldPosition="0"/>
    </format>
    <format dxfId="4007">
      <pivotArea dataOnly="0" labelOnly="1" grandRow="1" outline="0" fieldPosition="0"/>
    </format>
    <format dxfId="4006">
      <pivotArea dataOnly="0" labelOnly="1" outline="0" fieldPosition="0">
        <references count="1">
          <reference field="12" count="4">
            <x v="0"/>
            <x v="1"/>
            <x v="2"/>
            <x v="4"/>
          </reference>
        </references>
      </pivotArea>
    </format>
    <format dxfId="4005">
      <pivotArea dataOnly="0" labelOnly="1" grandCol="1" outline="0" fieldPosition="0"/>
    </format>
    <format dxfId="4004">
      <pivotArea outline="0" collapsedLevelsAreSubtotals="1" fieldPosition="0"/>
    </format>
    <format dxfId="4003">
      <pivotArea dataOnly="0" labelOnly="1" grandRow="1" outline="0" fieldPosition="0"/>
    </format>
    <format dxfId="4002">
      <pivotArea dataOnly="0" labelOnly="1" outline="0" fieldPosition="0">
        <references count="1">
          <reference field="12" count="4">
            <x v="0"/>
            <x v="1"/>
            <x v="2"/>
            <x v="4"/>
          </reference>
        </references>
      </pivotArea>
    </format>
    <format dxfId="4001">
      <pivotArea dataOnly="0" labelOnly="1" grandCol="1" outline="0" fieldPosition="0"/>
    </format>
    <format dxfId="4000">
      <pivotArea dataOnly="0" labelOnly="1" outline="0" fieldPosition="0">
        <references count="1">
          <reference field="12" count="4">
            <x v="0"/>
            <x v="1"/>
            <x v="2"/>
            <x v="4"/>
          </reference>
        </references>
      </pivotArea>
    </format>
    <format dxfId="3999">
      <pivotArea dataOnly="0" labelOnly="1" grandCol="1" outline="0" fieldPosition="0"/>
    </format>
    <format dxfId="3998">
      <pivotArea grandRow="1" outline="0" collapsedLevelsAreSubtotals="1" fieldPosition="0"/>
    </format>
    <format dxfId="3997">
      <pivotArea dataOnly="0" labelOnly="1" grandRow="1" outline="0" fieldPosition="0"/>
    </format>
    <format dxfId="3996">
      <pivotArea outline="0" collapsedLevelsAreSubtotals="1" fieldPosition="0"/>
    </format>
    <format dxfId="3995">
      <pivotArea dataOnly="0" labelOnly="1" grandRow="1" outline="0" fieldPosition="0"/>
    </format>
    <format dxfId="3994">
      <pivotArea dataOnly="0" labelOnly="1" outline="0" fieldPosition="0">
        <references count="1">
          <reference field="12" count="3">
            <x v="0"/>
            <x v="1"/>
            <x v="2"/>
          </reference>
        </references>
      </pivotArea>
    </format>
    <format dxfId="3993">
      <pivotArea dataOnly="0" labelOnly="1" grandCol="1" outline="0" fieldPosition="0"/>
    </format>
    <format dxfId="3992">
      <pivotArea outline="0" collapsedLevelsAreSubtotals="1" fieldPosition="0"/>
    </format>
    <format dxfId="3991">
      <pivotArea dataOnly="0" labelOnly="1" grandRow="1" outline="0" fieldPosition="0"/>
    </format>
    <format dxfId="3990">
      <pivotArea dataOnly="0" labelOnly="1" outline="0" fieldPosition="0">
        <references count="1">
          <reference field="12" count="3">
            <x v="0"/>
            <x v="1"/>
            <x v="2"/>
          </reference>
        </references>
      </pivotArea>
    </format>
    <format dxfId="3989">
      <pivotArea dataOnly="0" labelOnly="1" grandCol="1" outline="0" fieldPosition="0"/>
    </format>
    <format dxfId="3988">
      <pivotArea outline="0" collapsedLevelsAreSubtotals="1" fieldPosition="0"/>
    </format>
    <format dxfId="3987">
      <pivotArea dataOnly="0" labelOnly="1" grandRow="1" outline="0" fieldPosition="0"/>
    </format>
    <format dxfId="3986">
      <pivotArea dataOnly="0" labelOnly="1" outline="0" fieldPosition="0">
        <references count="1">
          <reference field="12" count="2">
            <x v="0"/>
            <x v="1"/>
          </reference>
        </references>
      </pivotArea>
    </format>
    <format dxfId="3985">
      <pivotArea dataOnly="0" labelOnly="1" grandCol="1" outline="0" fieldPosition="0"/>
    </format>
    <format dxfId="3984">
      <pivotArea dataOnly="0" labelOnly="1" outline="0" fieldPosition="0">
        <references count="1">
          <reference field="12" count="2">
            <x v="0"/>
            <x v="1"/>
          </reference>
        </references>
      </pivotArea>
    </format>
    <format dxfId="3983">
      <pivotArea dataOnly="0" labelOnly="1" grandCol="1" outline="0" fieldPosition="0"/>
    </format>
    <format dxfId="3982">
      <pivotArea grandRow="1" outline="0" collapsedLevelsAreSubtotals="1" fieldPosition="0"/>
    </format>
    <format dxfId="3981">
      <pivotArea dataOnly="0" labelOnly="1" grandRow="1" outline="0" fieldPosition="0"/>
    </format>
    <format dxfId="3980">
      <pivotArea dataOnly="0" grandCol="1" outline="0" axis="axisCol" fieldPosition="0"/>
    </format>
    <format dxfId="3979">
      <pivotArea outline="0" collapsedLevelsAreSubtotals="1" fieldPosition="0"/>
    </format>
    <format dxfId="3978">
      <pivotArea dataOnly="0" labelOnly="1" grandRow="1" outline="0" fieldPosition="0"/>
    </format>
    <format dxfId="3977">
      <pivotArea dataOnly="0" labelOnly="1" outline="0" fieldPosition="0">
        <references count="1">
          <reference field="12" count="3">
            <x v="0"/>
            <x v="1"/>
            <x v="3"/>
          </reference>
        </references>
      </pivotArea>
    </format>
    <format dxfId="3976">
      <pivotArea dataOnly="0" labelOnly="1" grandCol="1" outline="0" fieldPosition="0"/>
    </format>
    <format dxfId="3975">
      <pivotArea dataOnly="0" labelOnly="1" outline="0" fieldPosition="0">
        <references count="1">
          <reference field="12" count="3">
            <x v="0"/>
            <x v="1"/>
            <x v="3"/>
          </reference>
        </references>
      </pivotArea>
    </format>
    <format dxfId="3974">
      <pivotArea dataOnly="0" labelOnly="1" grandCol="1" outline="0" fieldPosition="0"/>
    </format>
    <format dxfId="3973">
      <pivotArea grandRow="1" outline="0" collapsedLevelsAreSubtotals="1" fieldPosition="0"/>
    </format>
    <format dxfId="3972">
      <pivotArea dataOnly="0" labelOnly="1" grandRow="1" outline="0" fieldPosition="0"/>
    </format>
    <format dxfId="3971">
      <pivotArea outline="0" collapsedLevelsAreSubtotals="1" fieldPosition="0"/>
    </format>
    <format dxfId="3970">
      <pivotArea dataOnly="0" labelOnly="1" grandRow="1" outline="0" fieldPosition="0"/>
    </format>
    <format dxfId="3969">
      <pivotArea dataOnly="0" labelOnly="1" outline="0" fieldPosition="0">
        <references count="1">
          <reference field="12" count="3">
            <x v="0"/>
            <x v="1"/>
            <x v="3"/>
          </reference>
        </references>
      </pivotArea>
    </format>
    <format dxfId="3968">
      <pivotArea dataOnly="0" labelOnly="1" grandCol="1" outline="0" fieldPosition="0"/>
    </format>
    <format dxfId="3967">
      <pivotArea outline="0" collapsedLevelsAreSubtotals="1" fieldPosition="0"/>
    </format>
    <format dxfId="3966">
      <pivotArea dataOnly="0" labelOnly="1" grandRow="1" outline="0" fieldPosition="0"/>
    </format>
    <format dxfId="3965">
      <pivotArea dataOnly="0" labelOnly="1" outline="0" fieldPosition="0">
        <references count="1">
          <reference field="12" count="2">
            <x v="0"/>
            <x v="1"/>
          </reference>
        </references>
      </pivotArea>
    </format>
    <format dxfId="3964">
      <pivotArea dataOnly="0" labelOnly="1" grandCol="1" outline="0" fieldPosition="0"/>
    </format>
    <format dxfId="3963">
      <pivotArea dataOnly="0" labelOnly="1" outline="0" fieldPosition="0">
        <references count="1">
          <reference field="12" count="2">
            <x v="0"/>
            <x v="1"/>
          </reference>
        </references>
      </pivotArea>
    </format>
    <format dxfId="3962">
      <pivotArea dataOnly="0" labelOnly="1" grandCol="1" outline="0" fieldPosition="0"/>
    </format>
    <format dxfId="3961">
      <pivotArea dataOnly="0" labelOnly="1" outline="0" fieldPosition="0">
        <references count="1">
          <reference field="12" count="2">
            <x v="0"/>
            <x v="1"/>
          </reference>
        </references>
      </pivotArea>
    </format>
    <format dxfId="3960">
      <pivotArea dataOnly="0" labelOnly="1" grandCol="1" outline="0" fieldPosition="0"/>
    </format>
    <format dxfId="3959">
      <pivotArea grandRow="1" outline="0" collapsedLevelsAreSubtotals="1" fieldPosition="0"/>
    </format>
    <format dxfId="3958">
      <pivotArea dataOnly="0" labelOnly="1" grandRow="1" outline="0" fieldPosition="0"/>
    </format>
    <format dxfId="3957">
      <pivotArea outline="0" collapsedLevelsAreSubtotals="1" fieldPosition="0"/>
    </format>
    <format dxfId="3956">
      <pivotArea dataOnly="0" labelOnly="1" grandRow="1" outline="0" fieldPosition="0"/>
    </format>
    <format dxfId="3955">
      <pivotArea dataOnly="0" labelOnly="1" outline="0" fieldPosition="0">
        <references count="1">
          <reference field="12" count="2">
            <x v="0"/>
            <x v="1"/>
          </reference>
        </references>
      </pivotArea>
    </format>
    <format dxfId="3954">
      <pivotArea dataOnly="0" labelOnly="1" grandCol="1" outline="0" fieldPosition="0"/>
    </format>
    <format dxfId="3953">
      <pivotArea outline="0" collapsedLevelsAreSubtotals="1" fieldPosition="0"/>
    </format>
    <format dxfId="3952">
      <pivotArea dataOnly="0" labelOnly="1" grandRow="1" outline="0" fieldPosition="0"/>
    </format>
    <format dxfId="3951">
      <pivotArea dataOnly="0" labelOnly="1" outline="0" fieldPosition="0">
        <references count="1">
          <reference field="12" count="2">
            <x v="0"/>
            <x v="3"/>
          </reference>
        </references>
      </pivotArea>
    </format>
    <format dxfId="3950">
      <pivotArea dataOnly="0" labelOnly="1" grandCol="1" outline="0" fieldPosition="0"/>
    </format>
    <format dxfId="3949">
      <pivotArea outline="0" collapsedLevelsAreSubtotals="1" fieldPosition="0"/>
    </format>
    <format dxfId="3948">
      <pivotArea dataOnly="0" labelOnly="1" grandRow="1" outline="0" fieldPosition="0"/>
    </format>
    <format dxfId="3947">
      <pivotArea dataOnly="0" labelOnly="1" outline="0" fieldPosition="0">
        <references count="1">
          <reference field="12" count="2">
            <x v="0"/>
            <x v="3"/>
          </reference>
        </references>
      </pivotArea>
    </format>
    <format dxfId="3946">
      <pivotArea dataOnly="0" labelOnly="1" grandCol="1" outline="0" fieldPosition="0"/>
    </format>
    <format dxfId="3945">
      <pivotArea dataOnly="0" labelOnly="1" outline="0" fieldPosition="0">
        <references count="1">
          <reference field="12" count="2">
            <x v="0"/>
            <x v="3"/>
          </reference>
        </references>
      </pivotArea>
    </format>
    <format dxfId="3944">
      <pivotArea dataOnly="0" labelOnly="1" grandCol="1" outline="0" fieldPosition="0"/>
    </format>
    <format dxfId="3943">
      <pivotArea grandRow="1" outline="0" collapsedLevelsAreSubtotals="1" fieldPosition="0"/>
    </format>
    <format dxfId="3942">
      <pivotArea dataOnly="0" labelOnly="1" grandRow="1" outline="0" fieldPosition="0"/>
    </format>
    <format dxfId="3941">
      <pivotArea outline="0" collapsedLevelsAreSubtotals="1" fieldPosition="0"/>
    </format>
    <format dxfId="3940">
      <pivotArea dataOnly="0" labelOnly="1" grandRow="1" outline="0" fieldPosition="0"/>
    </format>
    <format dxfId="3939">
      <pivotArea dataOnly="0" labelOnly="1" outline="0" fieldPosition="0">
        <references count="1">
          <reference field="12" count="1">
            <x v="0"/>
          </reference>
        </references>
      </pivotArea>
    </format>
    <format dxfId="3938">
      <pivotArea dataOnly="0" labelOnly="1" grandCol="1" outline="0" fieldPosition="0"/>
    </format>
    <format dxfId="3937">
      <pivotArea dataOnly="0" labelOnly="1" outline="0" fieldPosition="0">
        <references count="1">
          <reference field="12" count="1">
            <x v="0"/>
          </reference>
        </references>
      </pivotArea>
    </format>
    <format dxfId="3936">
      <pivotArea dataOnly="0" labelOnly="1" grandCol="1" outline="0" fieldPosition="0"/>
    </format>
    <format dxfId="3935">
      <pivotArea grandRow="1" outline="0" collapsedLevelsAreSubtotals="1" fieldPosition="0"/>
    </format>
    <format dxfId="3934">
      <pivotArea dataOnly="0" labelOnly="1" grandRow="1" outline="0" fieldPosition="0"/>
    </format>
    <format dxfId="3933">
      <pivotArea grandCol="1" outline="0" collapsedLevelsAreSubtotals="1" fieldPosition="0"/>
    </format>
    <format dxfId="3932">
      <pivotArea dataOnly="0" labelOnly="1" grandCol="1" outline="0" fieldPosition="0"/>
    </format>
    <format dxfId="3931">
      <pivotArea outline="0" collapsedLevelsAreSubtotals="1" fieldPosition="0"/>
    </format>
    <format dxfId="3930">
      <pivotArea dataOnly="0" labelOnly="1" grandRow="1" outline="0" fieldPosition="0"/>
    </format>
    <format dxfId="3929">
      <pivotArea dataOnly="0" labelOnly="1" outline="0" fieldPosition="0">
        <references count="1">
          <reference field="12" count="0"/>
        </references>
      </pivotArea>
    </format>
    <format dxfId="3928">
      <pivotArea dataOnly="0" labelOnly="1" grandCol="1" outline="0" fieldPosition="0"/>
    </format>
    <format dxfId="3927">
      <pivotArea outline="0" collapsedLevelsAreSubtotals="1" fieldPosition="0"/>
    </format>
    <format dxfId="3926">
      <pivotArea dataOnly="0" labelOnly="1" grandRow="1" outline="0" fieldPosition="0"/>
    </format>
    <format dxfId="3925">
      <pivotArea dataOnly="0" labelOnly="1" outline="0" fieldPosition="0">
        <references count="1">
          <reference field="12" count="0"/>
        </references>
      </pivotArea>
    </format>
    <format dxfId="3924">
      <pivotArea dataOnly="0" labelOnly="1" grandCol="1" outline="0" fieldPosition="0"/>
    </format>
    <format dxfId="3923">
      <pivotArea outline="0" collapsedLevelsAreSubtotals="1" fieldPosition="0"/>
    </format>
    <format dxfId="3922">
      <pivotArea dataOnly="0" labelOnly="1" grandRow="1" outline="0" fieldPosition="0"/>
    </format>
    <format dxfId="3921">
      <pivotArea dataOnly="0" labelOnly="1" outline="0" fieldPosition="0">
        <references count="1">
          <reference field="12" count="0"/>
        </references>
      </pivotArea>
    </format>
    <format dxfId="3920">
      <pivotArea dataOnly="0" labelOnly="1" grandCol="1" outline="0" fieldPosition="0"/>
    </format>
    <format dxfId="3919">
      <pivotArea grandRow="1" outline="0" collapsedLevelsAreSubtotals="1" fieldPosition="0"/>
    </format>
    <format dxfId="3918">
      <pivotArea dataOnly="0" labelOnly="1" grandRow="1" outline="0" fieldPosition="0"/>
    </format>
    <format dxfId="3917">
      <pivotArea dataOnly="0" labelOnly="1" outline="0" fieldPosition="0">
        <references count="1">
          <reference field="12" count="0"/>
        </references>
      </pivotArea>
    </format>
    <format dxfId="3916">
      <pivotArea dataOnly="0" labelOnly="1" grandCol="1" outline="0" fieldPosition="0"/>
    </format>
    <format dxfId="3915">
      <pivotArea grandCol="1" outline="0" collapsedLevelsAreSubtotals="1" fieldPosition="0"/>
    </format>
    <format dxfId="3914">
      <pivotArea dataOnly="0" labelOnly="1" grandCol="1" outline="0" fieldPosition="0"/>
    </format>
    <format dxfId="3913">
      <pivotArea outline="0" collapsedLevelsAreSubtotals="1" fieldPosition="0"/>
    </format>
    <format dxfId="3912">
      <pivotArea field="15" type="button" dataOnly="0" labelOnly="1" outline="0" axis="axisRow" fieldPosition="0"/>
    </format>
    <format dxfId="3911">
      <pivotArea dataOnly="0" labelOnly="1" outline="0" fieldPosition="0">
        <references count="1">
          <reference field="15" count="0"/>
        </references>
      </pivotArea>
    </format>
    <format dxfId="3910">
      <pivotArea dataOnly="0" labelOnly="1" grandRow="1" outline="0" fieldPosition="0"/>
    </format>
    <format dxfId="3909">
      <pivotArea dataOnly="0" labelOnly="1" outline="0" fieldPosition="0">
        <references count="1">
          <reference field="12" count="0"/>
        </references>
      </pivotArea>
    </format>
    <format dxfId="3908">
      <pivotArea dataOnly="0" labelOnly="1" grandCol="1" outline="0" fieldPosition="0"/>
    </format>
    <format dxfId="3907">
      <pivotArea outline="0" collapsedLevelsAreSubtotals="1" fieldPosition="0"/>
    </format>
    <format dxfId="3906">
      <pivotArea field="15" type="button" dataOnly="0" labelOnly="1" outline="0" axis="axisRow" fieldPosition="0"/>
    </format>
    <format dxfId="3905">
      <pivotArea dataOnly="0" labelOnly="1" outline="0" fieldPosition="0">
        <references count="1">
          <reference field="15" count="0"/>
        </references>
      </pivotArea>
    </format>
    <format dxfId="3904">
      <pivotArea dataOnly="0" labelOnly="1" grandRow="1" outline="0" fieldPosition="0"/>
    </format>
    <format dxfId="3903">
      <pivotArea dataOnly="0" labelOnly="1" outline="0" fieldPosition="0">
        <references count="1">
          <reference field="12" count="0"/>
        </references>
      </pivotArea>
    </format>
    <format dxfId="3902">
      <pivotArea dataOnly="0" labelOnly="1" grandCol="1" outline="0" fieldPosition="0"/>
    </format>
    <format dxfId="3901">
      <pivotArea outline="0" collapsedLevelsAreSubtotals="1" fieldPosition="0"/>
    </format>
    <format dxfId="3900">
      <pivotArea field="15" type="button" dataOnly="0" labelOnly="1" outline="0" axis="axisRow" fieldPosition="0"/>
    </format>
    <format dxfId="3899">
      <pivotArea dataOnly="0" labelOnly="1" outline="0" fieldPosition="0">
        <references count="1">
          <reference field="15" count="5">
            <x v="4"/>
            <x v="6"/>
            <x v="10"/>
            <x v="11"/>
            <x v="13"/>
          </reference>
        </references>
      </pivotArea>
    </format>
    <format dxfId="3898">
      <pivotArea dataOnly="0" labelOnly="1" grandRow="1" outline="0" fieldPosition="0"/>
    </format>
    <format dxfId="3897">
      <pivotArea dataOnly="0" labelOnly="1" outline="0" fieldPosition="0">
        <references count="1">
          <reference field="12" count="3">
            <x v="0"/>
            <x v="1"/>
            <x v="4"/>
          </reference>
        </references>
      </pivotArea>
    </format>
    <format dxfId="3896">
      <pivotArea dataOnly="0" labelOnly="1" grandCol="1" outline="0" fieldPosition="0"/>
    </format>
    <format dxfId="3895">
      <pivotArea outline="0" collapsedLevelsAreSubtotals="1" fieldPosition="0"/>
    </format>
    <format dxfId="3894">
      <pivotArea field="15" type="button" dataOnly="0" labelOnly="1" outline="0" axis="axisRow" fieldPosition="0"/>
    </format>
    <format dxfId="3893">
      <pivotArea dataOnly="0" labelOnly="1" outline="0" fieldPosition="0">
        <references count="1">
          <reference field="15" count="5">
            <x v="4"/>
            <x v="6"/>
            <x v="10"/>
            <x v="11"/>
            <x v="13"/>
          </reference>
        </references>
      </pivotArea>
    </format>
    <format dxfId="3892">
      <pivotArea dataOnly="0" labelOnly="1" grandRow="1" outline="0" fieldPosition="0"/>
    </format>
    <format dxfId="3891">
      <pivotArea dataOnly="0" labelOnly="1" outline="0" fieldPosition="0">
        <references count="1">
          <reference field="12" count="3">
            <x v="0"/>
            <x v="1"/>
            <x v="4"/>
          </reference>
        </references>
      </pivotArea>
    </format>
    <format dxfId="3890">
      <pivotArea dataOnly="0" labelOnly="1" grandCol="1" outline="0" fieldPosition="0"/>
    </format>
    <format dxfId="3889">
      <pivotArea grandRow="1" outline="0" collapsedLevelsAreSubtotals="1" fieldPosition="0"/>
    </format>
    <format dxfId="3888">
      <pivotArea dataOnly="0" labelOnly="1" grandRow="1" outline="0" fieldPosition="0"/>
    </format>
    <format dxfId="3887">
      <pivotArea type="all" dataOnly="0" outline="0" fieldPosition="0"/>
    </format>
    <format dxfId="3886">
      <pivotArea dataOnly="0" labelOnly="1" outline="0" fieldPosition="0">
        <references count="1">
          <reference field="15" count="11">
            <x v="0"/>
            <x v="1"/>
            <x v="2"/>
            <x v="3"/>
            <x v="4"/>
            <x v="10"/>
            <x v="11"/>
            <x v="13"/>
            <x v="14"/>
            <x v="15"/>
            <x v="16"/>
          </reference>
        </references>
      </pivotArea>
    </format>
    <format dxfId="3885">
      <pivotArea dataOnly="0" labelOnly="1" outline="0" fieldPosition="0">
        <references count="1">
          <reference field="12" count="5">
            <x v="0"/>
            <x v="1"/>
            <x v="2"/>
            <x v="4"/>
            <x v="5"/>
          </reference>
        </references>
      </pivotArea>
    </format>
    <format dxfId="3884">
      <pivotArea type="all" dataOnly="0" outline="0" fieldPosition="0"/>
    </format>
    <format dxfId="3883">
      <pivotArea dataOnly="0" labelOnly="1" outline="0" fieldPosition="0">
        <references count="1">
          <reference field="15" count="11">
            <x v="0"/>
            <x v="1"/>
            <x v="2"/>
            <x v="3"/>
            <x v="4"/>
            <x v="10"/>
            <x v="11"/>
            <x v="13"/>
            <x v="14"/>
            <x v="15"/>
            <x v="16"/>
          </reference>
        </references>
      </pivotArea>
    </format>
    <format dxfId="3882">
      <pivotArea dataOnly="0" labelOnly="1" outline="0" fieldPosition="0">
        <references count="1">
          <reference field="12" count="5">
            <x v="0"/>
            <x v="1"/>
            <x v="2"/>
            <x v="4"/>
            <x v="5"/>
          </reference>
        </references>
      </pivotArea>
    </format>
    <format dxfId="3881">
      <pivotArea dataOnly="0" labelOnly="1" outline="0" fieldPosition="0">
        <references count="1">
          <reference field="15" count="11">
            <x v="0"/>
            <x v="1"/>
            <x v="2"/>
            <x v="3"/>
            <x v="4"/>
            <x v="10"/>
            <x v="11"/>
            <x v="13"/>
            <x v="14"/>
            <x v="15"/>
            <x v="16"/>
          </reference>
        </references>
      </pivotArea>
    </format>
    <format dxfId="3880">
      <pivotArea dataOnly="0" labelOnly="1" outline="0" fieldPosition="0">
        <references count="1">
          <reference field="12" count="5">
            <x v="0"/>
            <x v="1"/>
            <x v="2"/>
            <x v="4"/>
            <x v="5"/>
          </reference>
        </references>
      </pivotArea>
    </format>
    <format dxfId="3879">
      <pivotArea dataOnly="0" labelOnly="1" outline="0" fieldPosition="0">
        <references count="1">
          <reference field="15" count="4">
            <x v="7"/>
            <x v="8"/>
            <x v="12"/>
            <x v="13"/>
          </reference>
        </references>
      </pivotArea>
    </format>
    <format dxfId="3878">
      <pivotArea dataOnly="0" labelOnly="1" outline="0" fieldPosition="0">
        <references count="1">
          <reference field="15" count="1">
            <x v="6"/>
          </reference>
        </references>
      </pivotArea>
    </format>
    <format dxfId="3877">
      <pivotArea type="all" dataOnly="0" outline="0" fieldPosition="0"/>
    </format>
    <format dxfId="3876">
      <pivotArea dataOnly="0" labelOnly="1" outline="0" fieldPosition="0">
        <references count="1">
          <reference field="15" count="0"/>
        </references>
      </pivotArea>
    </format>
    <format dxfId="3875">
      <pivotArea dataOnly="0" labelOnly="1" outline="0" fieldPosition="0">
        <references count="1">
          <reference field="12" count="0"/>
        </references>
      </pivotArea>
    </format>
    <format dxfId="3874">
      <pivotArea type="all" dataOnly="0" outline="0" fieldPosition="0"/>
    </format>
    <format dxfId="3873">
      <pivotArea dataOnly="0" labelOnly="1" outline="0" fieldPosition="0">
        <references count="1">
          <reference field="15" count="0"/>
        </references>
      </pivotArea>
    </format>
    <format dxfId="3872">
      <pivotArea dataOnly="0" labelOnly="1" outline="0" fieldPosition="0">
        <references count="1">
          <reference field="12" count="0"/>
        </references>
      </pivotArea>
    </format>
    <format dxfId="3871">
      <pivotArea dataOnly="0" labelOnly="1" outline="0" fieldPosition="0">
        <references count="1">
          <reference field="15" count="10">
            <x v="1"/>
            <x v="2"/>
            <x v="3"/>
            <x v="4"/>
            <x v="6"/>
            <x v="7"/>
            <x v="8"/>
            <x v="11"/>
            <x v="13"/>
            <x v="15"/>
          </reference>
        </references>
      </pivotArea>
    </format>
    <format dxfId="3870">
      <pivotArea type="all" dataOnly="0" outline="0" fieldPosition="0"/>
    </format>
    <format dxfId="3869">
      <pivotArea outline="0" collapsedLevelsAreSubtotals="1" fieldPosition="0"/>
    </format>
    <format dxfId="3868">
      <pivotArea type="origin" dataOnly="0" labelOnly="1" outline="0" fieldPosition="0"/>
    </format>
    <format dxfId="3867">
      <pivotArea field="12" type="button" dataOnly="0" labelOnly="1" outline="0" axis="axisCol" fieldPosition="0"/>
    </format>
    <format dxfId="3866">
      <pivotArea type="topRight" dataOnly="0" labelOnly="1" outline="0" fieldPosition="0"/>
    </format>
    <format dxfId="3865">
      <pivotArea field="15" type="button" dataOnly="0" labelOnly="1" outline="0" axis="axisRow" fieldPosition="0"/>
    </format>
    <format dxfId="3864">
      <pivotArea dataOnly="0" labelOnly="1" outline="0" fieldPosition="0">
        <references count="1">
          <reference field="15" count="12">
            <x v="0"/>
            <x v="1"/>
            <x v="2"/>
            <x v="3"/>
            <x v="4"/>
            <x v="7"/>
            <x v="8"/>
            <x v="11"/>
            <x v="12"/>
            <x v="13"/>
            <x v="14"/>
            <x v="17"/>
          </reference>
        </references>
      </pivotArea>
    </format>
    <format dxfId="3863">
      <pivotArea dataOnly="0" labelOnly="1" grandRow="1" outline="0" fieldPosition="0"/>
    </format>
    <format dxfId="3862">
      <pivotArea dataOnly="0" labelOnly="1" outline="0" fieldPosition="0">
        <references count="1">
          <reference field="12" count="4">
            <x v="0"/>
            <x v="1"/>
            <x v="2"/>
            <x v="4"/>
          </reference>
        </references>
      </pivotArea>
    </format>
    <format dxfId="386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3306">
      <pivotArea outline="0" collapsedLevelsAreSubtotals="1" fieldPosition="0"/>
    </format>
    <format dxfId="3305">
      <pivotArea field="15" type="button" dataOnly="0" labelOnly="1" outline="0" axis="axisRow" fieldPosition="0"/>
    </format>
    <format dxfId="3304">
      <pivotArea dataOnly="0" labelOnly="1" fieldPosition="0">
        <references count="1">
          <reference field="15" count="0"/>
        </references>
      </pivotArea>
    </format>
    <format dxfId="3303">
      <pivotArea dataOnly="0" labelOnly="1" grandRow="1" outline="0" fieldPosition="0"/>
    </format>
    <format dxfId="3302">
      <pivotArea dataOnly="0" labelOnly="1" fieldPosition="0">
        <references count="1">
          <reference field="158" count="0"/>
        </references>
      </pivotArea>
    </format>
    <format dxfId="3301">
      <pivotArea dataOnly="0" labelOnly="1" grandCol="1" outline="0" fieldPosition="0"/>
    </format>
    <format dxfId="3300">
      <pivotArea outline="0" collapsedLevelsAreSubtotals="1" fieldPosition="0"/>
    </format>
    <format dxfId="3299">
      <pivotArea field="15" type="button" dataOnly="0" labelOnly="1" outline="0" axis="axisRow" fieldPosition="0"/>
    </format>
    <format dxfId="3298">
      <pivotArea dataOnly="0" labelOnly="1" fieldPosition="0">
        <references count="1">
          <reference field="15" count="0"/>
        </references>
      </pivotArea>
    </format>
    <format dxfId="3297">
      <pivotArea dataOnly="0" labelOnly="1" grandRow="1" outline="0" fieldPosition="0"/>
    </format>
    <format dxfId="3296">
      <pivotArea dataOnly="0" labelOnly="1" fieldPosition="0">
        <references count="1">
          <reference field="158" count="0"/>
        </references>
      </pivotArea>
    </format>
    <format dxfId="3295">
      <pivotArea dataOnly="0" labelOnly="1" grandCol="1" outline="0" fieldPosition="0"/>
    </format>
    <format dxfId="3294">
      <pivotArea collapsedLevelsAreSubtotals="1" fieldPosition="0">
        <references count="1">
          <reference field="15" count="0"/>
        </references>
      </pivotArea>
    </format>
    <format dxfId="3293">
      <pivotArea dataOnly="0" labelOnly="1" fieldPosition="0">
        <references count="1">
          <reference field="15" count="0"/>
        </references>
      </pivotArea>
    </format>
    <format dxfId="3292">
      <pivotArea grandRow="1" outline="0" collapsedLevelsAreSubtotals="1" fieldPosition="0"/>
    </format>
    <format dxfId="3291">
      <pivotArea dataOnly="0" labelOnly="1" grandRow="1" outline="0" fieldPosition="0"/>
    </format>
    <format dxfId="3290">
      <pivotArea field="15" type="button" dataOnly="0" labelOnly="1" outline="0" axis="axisRow" fieldPosition="0"/>
    </format>
    <format dxfId="3289">
      <pivotArea dataOnly="0" labelOnly="1" fieldPosition="0">
        <references count="1">
          <reference field="158" count="0"/>
        </references>
      </pivotArea>
    </format>
    <format dxfId="328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287">
      <pivotArea outline="0" collapsedLevelsAreSubtotals="1" fieldPosition="0"/>
    </format>
    <format dxfId="3286">
      <pivotArea dataOnly="0" labelOnly="1" fieldPosition="0">
        <references count="1">
          <reference field="15" count="0"/>
        </references>
      </pivotArea>
    </format>
    <format dxfId="3285">
      <pivotArea dataOnly="0" labelOnly="1" grandRow="1" outline="0" fieldPosition="0"/>
    </format>
    <format dxfId="3284">
      <pivotArea outline="0" collapsedLevelsAreSubtotals="1" fieldPosition="0"/>
    </format>
    <format dxfId="3283">
      <pivotArea dataOnly="0" labelOnly="1" fieldPosition="0">
        <references count="1">
          <reference field="15" count="0"/>
        </references>
      </pivotArea>
    </format>
    <format dxfId="3282">
      <pivotArea dataOnly="0" labelOnly="1" grandRow="1" outline="0" fieldPosition="0"/>
    </format>
    <format dxfId="3281">
      <pivotArea type="all" dataOnly="0" outline="0" fieldPosition="0"/>
    </format>
    <format dxfId="3280">
      <pivotArea outline="0" collapsedLevelsAreSubtotals="1" fieldPosition="0"/>
    </format>
    <format dxfId="3279">
      <pivotArea field="15" type="button" dataOnly="0" labelOnly="1" outline="0" axis="axisRow" fieldPosition="0"/>
    </format>
    <format dxfId="3278">
      <pivotArea dataOnly="0" labelOnly="1" fieldPosition="0">
        <references count="1">
          <reference field="15" count="0"/>
        </references>
      </pivotArea>
    </format>
    <format dxfId="3277">
      <pivotArea dataOnly="0" labelOnly="1" grandRow="1" outline="0" fieldPosition="0"/>
    </format>
    <format dxfId="3276">
      <pivotArea dataOnly="0" labelOnly="1" outline="0" axis="axisValues" fieldPosition="0"/>
    </format>
    <format dxfId="3275">
      <pivotArea outline="0" collapsedLevelsAreSubtotals="1" fieldPosition="0"/>
    </format>
    <format dxfId="3274">
      <pivotArea field="15" type="button" dataOnly="0" labelOnly="1" outline="0" axis="axisRow" fieldPosition="0"/>
    </format>
    <format dxfId="3273">
      <pivotArea dataOnly="0" labelOnly="1" fieldPosition="0">
        <references count="1">
          <reference field="15" count="0"/>
        </references>
      </pivotArea>
    </format>
    <format dxfId="3272">
      <pivotArea dataOnly="0" labelOnly="1" grandRow="1" outline="0" fieldPosition="0"/>
    </format>
    <format dxfId="3271">
      <pivotArea dataOnly="0" labelOnly="1" fieldPosition="0">
        <references count="1">
          <reference field="12" count="0"/>
        </references>
      </pivotArea>
    </format>
    <format dxfId="3270">
      <pivotArea dataOnly="0" labelOnly="1" grandCol="1" outline="0" fieldPosition="0"/>
    </format>
    <format dxfId="3269">
      <pivotArea outline="0" collapsedLevelsAreSubtotals="1" fieldPosition="0"/>
    </format>
    <format dxfId="3268">
      <pivotArea field="15" type="button" dataOnly="0" labelOnly="1" outline="0" axis="axisRow" fieldPosition="0"/>
    </format>
    <format dxfId="3267">
      <pivotArea dataOnly="0" labelOnly="1" fieldPosition="0">
        <references count="1">
          <reference field="15" count="0"/>
        </references>
      </pivotArea>
    </format>
    <format dxfId="3266">
      <pivotArea dataOnly="0" labelOnly="1" grandRow="1" outline="0" fieldPosition="0"/>
    </format>
    <format dxfId="3265">
      <pivotArea dataOnly="0" labelOnly="1" fieldPosition="0">
        <references count="1">
          <reference field="12" count="0"/>
        </references>
      </pivotArea>
    </format>
    <format dxfId="326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923">
      <pivotArea outline="0" collapsedLevelsAreSubtotals="1" fieldPosition="0"/>
    </format>
    <format dxfId="2922">
      <pivotArea field="147" type="button" dataOnly="0" labelOnly="1" outline="0" axis="axisCol" fieldPosition="0"/>
    </format>
    <format dxfId="2921">
      <pivotArea type="topRight" dataOnly="0" labelOnly="1" outline="0" fieldPosition="0"/>
    </format>
    <format dxfId="2920">
      <pivotArea dataOnly="0" labelOnly="1" grandCol="1" outline="0" fieldPosition="0"/>
    </format>
    <format dxfId="2919">
      <pivotArea outline="0" collapsedLevelsAreSubtotals="1" fieldPosition="0"/>
    </format>
    <format dxfId="2918">
      <pivotArea field="147" type="button" dataOnly="0" labelOnly="1" outline="0" axis="axisCol" fieldPosition="0"/>
    </format>
    <format dxfId="2917">
      <pivotArea type="topRight" dataOnly="0" labelOnly="1" outline="0" fieldPosition="0"/>
    </format>
    <format dxfId="2916">
      <pivotArea dataOnly="0" labelOnly="1" grandCol="1" outline="0" fieldPosition="0"/>
    </format>
    <format dxfId="2915">
      <pivotArea type="all" dataOnly="0" outline="0" fieldPosition="0"/>
    </format>
    <format dxfId="2914">
      <pivotArea outline="0" collapsedLevelsAreSubtotals="1" fieldPosition="0"/>
    </format>
    <format dxfId="2913">
      <pivotArea dataOnly="0" labelOnly="1" grandRow="1" outline="0" fieldPosition="0"/>
    </format>
    <format dxfId="2912">
      <pivotArea dataOnly="0" labelOnly="1" grandCol="1" outline="0" fieldPosition="0"/>
    </format>
    <format dxfId="2911">
      <pivotArea grandRow="1" outline="0" collapsedLevelsAreSubtotals="1" fieldPosition="0"/>
    </format>
    <format dxfId="2910">
      <pivotArea outline="0" collapsedLevelsAreSubtotals="1" fieldPosition="0"/>
    </format>
    <format dxfId="2909">
      <pivotArea dataOnly="0" labelOnly="1" grandRow="1" outline="0" fieldPosition="0"/>
    </format>
    <format dxfId="2908">
      <pivotArea dataOnly="0" labelOnly="1" fieldPosition="0">
        <references count="1">
          <reference field="147" count="0"/>
        </references>
      </pivotArea>
    </format>
    <format dxfId="2907">
      <pivotArea dataOnly="0" labelOnly="1" grandCol="1" outline="0" fieldPosition="0"/>
    </format>
    <format dxfId="2906">
      <pivotArea outline="0" collapsedLevelsAreSubtotals="1" fieldPosition="0"/>
    </format>
    <format dxfId="2905">
      <pivotArea dataOnly="0" labelOnly="1" grandRow="1" outline="0" fieldPosition="0"/>
    </format>
    <format dxfId="2904">
      <pivotArea type="all" dataOnly="0" outline="0" fieldPosition="0"/>
    </format>
    <format dxfId="2903">
      <pivotArea dataOnly="0" labelOnly="1" fieldPosition="0">
        <references count="1">
          <reference field="147" count="0"/>
        </references>
      </pivotArea>
    </format>
    <format dxfId="2902">
      <pivotArea dataOnly="0" labelOnly="1" grandCol="1" outline="0" fieldPosition="0"/>
    </format>
    <format dxfId="2901">
      <pivotArea outline="0" collapsedLevelsAreSubtotals="1" fieldPosition="0"/>
    </format>
    <format dxfId="2900">
      <pivotArea dataOnly="0" labelOnly="1" grandRow="1" outline="0" fieldPosition="0"/>
    </format>
    <format dxfId="2899">
      <pivotArea dataOnly="0" labelOnly="1" fieldPosition="0">
        <references count="1">
          <reference field="147" count="0"/>
        </references>
      </pivotArea>
    </format>
    <format dxfId="2898">
      <pivotArea dataOnly="0" labelOnly="1" grandCol="1" outline="0" fieldPosition="0"/>
    </format>
    <format dxfId="2897">
      <pivotArea outline="0" collapsedLevelsAreSubtotals="1" fieldPosition="0"/>
    </format>
    <format dxfId="2896">
      <pivotArea dataOnly="0" labelOnly="1" grandRow="1" outline="0" fieldPosition="0"/>
    </format>
    <format dxfId="2895">
      <pivotArea dataOnly="0" labelOnly="1" fieldPosition="0">
        <references count="1">
          <reference field="147" count="0"/>
        </references>
      </pivotArea>
    </format>
    <format dxfId="289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072">
      <pivotArea type="all" dataOnly="0" outline="0" fieldPosition="0"/>
    </format>
    <format dxfId="3071">
      <pivotArea outline="0" collapsedLevelsAreSubtotals="1" fieldPosition="0"/>
    </format>
    <format dxfId="3070">
      <pivotArea field="-2" type="button" dataOnly="0" labelOnly="1" outline="0" axis="axisCol" fieldPosition="0"/>
    </format>
    <format dxfId="3069">
      <pivotArea type="topRight" dataOnly="0" labelOnly="1" outline="0" fieldPosition="0"/>
    </format>
    <format dxfId="3068">
      <pivotArea type="origin" dataOnly="0" labelOnly="1" outline="0" fieldPosition="0"/>
    </format>
    <format dxfId="3067">
      <pivotArea dataOnly="0" labelOnly="1" grandRow="1" outline="0" fieldPosition="0"/>
    </format>
    <format dxfId="3066">
      <pivotArea type="origin" dataOnly="0" labelOnly="1" outline="0" fieldPosition="0"/>
    </format>
    <format dxfId="3065">
      <pivotArea dataOnly="0" labelOnly="1" grandRow="1" outline="0" fieldPosition="0"/>
    </format>
    <format dxfId="306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6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62">
      <pivotArea outline="0" collapsedLevelsAreSubtotals="1" fieldPosition="0">
        <references count="1">
          <reference field="4294967294" count="6" selected="0">
            <x v="2"/>
            <x v="3"/>
            <x v="4"/>
            <x v="5"/>
            <x v="6"/>
            <x v="7"/>
          </reference>
        </references>
      </pivotArea>
    </format>
    <format dxfId="3061">
      <pivotArea dataOnly="0" labelOnly="1" outline="0" fieldPosition="0">
        <references count="1">
          <reference field="4294967294" count="6">
            <x v="2"/>
            <x v="3"/>
            <x v="4"/>
            <x v="5"/>
            <x v="6"/>
            <x v="7"/>
          </reference>
        </references>
      </pivotArea>
    </format>
    <format dxfId="3060">
      <pivotArea outline="0" collapsedLevelsAreSubtotals="1" fieldPosition="0">
        <references count="1">
          <reference field="4294967294" count="6" selected="0">
            <x v="2"/>
            <x v="3"/>
            <x v="4"/>
            <x v="5"/>
            <x v="6"/>
            <x v="7"/>
          </reference>
        </references>
      </pivotArea>
    </format>
    <format dxfId="3059">
      <pivotArea dataOnly="0" labelOnly="1" outline="0" fieldPosition="0">
        <references count="1">
          <reference field="4294967294" count="6">
            <x v="2"/>
            <x v="3"/>
            <x v="4"/>
            <x v="5"/>
            <x v="6"/>
            <x v="7"/>
          </reference>
        </references>
      </pivotArea>
    </format>
    <format dxfId="3058">
      <pivotArea type="all" dataOnly="0" outline="0" fieldPosition="0"/>
    </format>
    <format dxfId="3057">
      <pivotArea outline="0" collapsedLevelsAreSubtotals="1" fieldPosition="0"/>
    </format>
    <format dxfId="3056">
      <pivotArea dataOnly="0" labelOnly="1" grandRow="1" outline="0" fieldPosition="0"/>
    </format>
    <format dxfId="305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54">
      <pivotArea field="12" type="button" dataOnly="0" labelOnly="1" outline="0"/>
    </format>
    <format dxfId="305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52">
      <pivotArea field="12" type="button" dataOnly="0" labelOnly="1" outline="0"/>
    </format>
    <format dxfId="305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50">
      <pivotArea grandRow="1" outline="0" collapsedLevelsAreSubtotals="1" fieldPosition="0"/>
    </format>
    <format dxfId="3049">
      <pivotArea grandRow="1" outline="0" collapsedLevelsAreSubtotals="1" fieldPosition="0"/>
    </format>
    <format dxfId="3048">
      <pivotArea outline="0" fieldPosition="0">
        <references count="1">
          <reference field="4294967294" count="20" selected="0">
            <x v="5"/>
            <x v="6"/>
            <x v="7"/>
            <x v="8"/>
            <x v="9"/>
            <x v="10"/>
            <x v="11"/>
            <x v="12"/>
            <x v="14"/>
            <x v="15"/>
            <x v="16"/>
            <x v="17"/>
            <x v="18"/>
            <x v="19"/>
            <x v="20"/>
            <x v="21"/>
            <x v="22"/>
            <x v="23"/>
            <x v="25"/>
            <x v="26"/>
          </reference>
        </references>
      </pivotArea>
    </format>
    <format dxfId="3047">
      <pivotArea dataOnly="0" labelOnly="1" outline="0" fieldPosition="0">
        <references count="1">
          <reference field="4294967294" count="20">
            <x v="5"/>
            <x v="6"/>
            <x v="7"/>
            <x v="8"/>
            <x v="9"/>
            <x v="10"/>
            <x v="11"/>
            <x v="12"/>
            <x v="14"/>
            <x v="15"/>
            <x v="16"/>
            <x v="17"/>
            <x v="18"/>
            <x v="19"/>
            <x v="20"/>
            <x v="21"/>
            <x v="22"/>
            <x v="23"/>
            <x v="25"/>
            <x v="26"/>
          </reference>
        </references>
      </pivotArea>
    </format>
    <format dxfId="3046">
      <pivotArea dataOnly="0" labelOnly="1" outline="0" fieldPosition="0">
        <references count="1">
          <reference field="4294967294" count="1">
            <x v="1"/>
          </reference>
        </references>
      </pivotArea>
    </format>
    <format dxfId="304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044">
      <pivotArea type="all" dataOnly="0" outline="0" fieldPosition="0"/>
    </format>
    <format dxfId="3043">
      <pivotArea grandRow="1" outline="0" collapsedLevelsAreSubtotals="1" fieldPosition="0"/>
    </format>
    <format dxfId="304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041">
      <pivotArea type="all" dataOnly="0" outline="0" fieldPosition="0"/>
    </format>
    <format dxfId="304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03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03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037">
      <pivotArea dataOnly="0" labelOnly="1" outline="0" fieldPosition="0">
        <references count="1">
          <reference field="4294967294" count="1">
            <x v="14"/>
          </reference>
        </references>
      </pivotArea>
    </format>
    <format dxfId="3036">
      <pivotArea outline="0" fieldPosition="0">
        <references count="1">
          <reference field="4294967294" count="15" selected="0">
            <x v="0"/>
            <x v="1"/>
            <x v="2"/>
            <x v="3"/>
            <x v="4"/>
            <x v="5"/>
            <x v="6"/>
            <x v="7"/>
            <x v="8"/>
            <x v="9"/>
            <x v="10"/>
            <x v="11"/>
            <x v="12"/>
            <x v="13"/>
            <x v="14"/>
          </reference>
        </references>
      </pivotArea>
    </format>
    <format dxfId="3035">
      <pivotArea dataOnly="0" labelOnly="1" grandRow="1" outline="0" fieldPosition="0"/>
    </format>
    <format dxfId="30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33">
      <pivotArea outline="0" fieldPosition="0">
        <references count="1">
          <reference field="4294967294" count="1" selected="0">
            <x v="17"/>
          </reference>
        </references>
      </pivotArea>
    </format>
    <format dxfId="3032">
      <pivotArea outline="0" fieldPosition="0">
        <references count="1">
          <reference field="4294967294" count="1" selected="0">
            <x v="17"/>
          </reference>
        </references>
      </pivotArea>
    </format>
    <format dxfId="30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9">
      <pivotArea dataOnly="0" labelOnly="1" grandRow="1" outline="0" fieldPosition="0"/>
    </format>
    <format dxfId="30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25">
      <pivotArea grandRow="1" outline="0" collapsedLevelsAreSubtotals="1" fieldPosition="0"/>
    </format>
    <format dxfId="3024">
      <pivotArea dataOnly="0" labelOnly="1" grandRow="1" outline="0" fieldPosition="0"/>
    </format>
    <format dxfId="3023">
      <pivotArea outline="0" fieldPosition="0">
        <references count="1">
          <reference field="4294967294" count="1" selected="0">
            <x v="13"/>
          </reference>
        </references>
      </pivotArea>
    </format>
    <format dxfId="3022">
      <pivotArea dataOnly="0" labelOnly="1" outline="0" fieldPosition="0">
        <references count="1">
          <reference field="4294967294" count="1">
            <x v="13"/>
          </reference>
        </references>
      </pivotArea>
    </format>
    <format dxfId="3021">
      <pivotArea dataOnly="0" outline="0" fieldPosition="0">
        <references count="1">
          <reference field="4294967294" count="1">
            <x v="13"/>
          </reference>
        </references>
      </pivotArea>
    </format>
    <format dxfId="3020">
      <pivotArea grandRow="1" outline="0" collapsedLevelsAreSubtotals="1" fieldPosition="0"/>
    </format>
    <format dxfId="3019">
      <pivotArea dataOnly="0" labelOnly="1" grandRow="1" outline="0" fieldPosition="0"/>
    </format>
    <format dxfId="3018">
      <pivotArea dataOnly="0" outline="0" fieldPosition="0">
        <references count="1">
          <reference field="4294967294" count="1">
            <x v="3"/>
          </reference>
        </references>
      </pivotArea>
    </format>
    <format dxfId="3017">
      <pivotArea outline="0" fieldPosition="0">
        <references count="1">
          <reference field="4294967294" count="1" selected="0">
            <x v="3"/>
          </reference>
        </references>
      </pivotArea>
    </format>
    <format dxfId="3016">
      <pivotArea dataOnly="0" labelOnly="1" outline="0" fieldPosition="0">
        <references count="1">
          <reference field="4294967294" count="1">
            <x v="3"/>
          </reference>
        </references>
      </pivotArea>
    </format>
    <format dxfId="3015">
      <pivotArea outline="0" fieldPosition="0">
        <references count="1">
          <reference field="4294967294" count="1" selected="0">
            <x v="4"/>
          </reference>
        </references>
      </pivotArea>
    </format>
    <format dxfId="3014">
      <pivotArea dataOnly="0" labelOnly="1" outline="0" fieldPosition="0">
        <references count="1">
          <reference field="4294967294" count="1">
            <x v="4"/>
          </reference>
        </references>
      </pivotArea>
    </format>
    <format dxfId="3013">
      <pivotArea outline="0" fieldPosition="0">
        <references count="1">
          <reference field="4294967294" count="1" selected="0">
            <x v="4"/>
          </reference>
        </references>
      </pivotArea>
    </format>
    <format dxfId="3012">
      <pivotArea dataOnly="0" labelOnly="1" outline="0" fieldPosition="0">
        <references count="1">
          <reference field="4294967294" count="1">
            <x v="4"/>
          </reference>
        </references>
      </pivotArea>
    </format>
    <format dxfId="3011">
      <pivotArea outline="0" fieldPosition="0">
        <references count="1">
          <reference field="4294967294" count="1" selected="0">
            <x v="18"/>
          </reference>
        </references>
      </pivotArea>
    </format>
    <format dxfId="3010">
      <pivotArea dataOnly="0" labelOnly="1" outline="0" fieldPosition="0">
        <references count="1">
          <reference field="4294967294" count="1">
            <x v="18"/>
          </reference>
        </references>
      </pivotArea>
    </format>
    <format dxfId="3009">
      <pivotArea outline="0" fieldPosition="0">
        <references count="1">
          <reference field="4294967294" count="1" selected="0">
            <x v="18"/>
          </reference>
        </references>
      </pivotArea>
    </format>
    <format dxfId="3008">
      <pivotArea dataOnly="0" labelOnly="1" outline="0" fieldPosition="0">
        <references count="1">
          <reference field="4294967294" count="1">
            <x v="18"/>
          </reference>
        </references>
      </pivotArea>
    </format>
    <format dxfId="3007">
      <pivotArea outline="0" fieldPosition="0">
        <references count="1">
          <reference field="4294967294" count="1" selected="0">
            <x v="16"/>
          </reference>
        </references>
      </pivotArea>
    </format>
    <format dxfId="3006">
      <pivotArea outline="0" fieldPosition="0">
        <references count="1">
          <reference field="4294967294" count="3" selected="0">
            <x v="14"/>
            <x v="15"/>
            <x v="16"/>
          </reference>
        </references>
      </pivotArea>
    </format>
    <format dxfId="3005">
      <pivotArea dataOnly="0" labelOnly="1" outline="0" fieldPosition="0">
        <references count="1">
          <reference field="4294967294" count="1">
            <x v="4"/>
          </reference>
        </references>
      </pivotArea>
    </format>
    <format dxfId="3004">
      <pivotArea dataOnly="0" labelOnly="1" outline="0" fieldPosition="0">
        <references count="1">
          <reference field="4294967294" count="1">
            <x v="4"/>
          </reference>
        </references>
      </pivotArea>
    </format>
    <format dxfId="3003">
      <pivotArea grandRow="1" outline="0" collapsedLevelsAreSubtotals="1" fieldPosition="0"/>
    </format>
    <format dxfId="3002">
      <pivotArea dataOnly="0" labelOnly="1" grandRow="1" outline="0" fieldPosition="0"/>
    </format>
    <format dxfId="3001">
      <pivotArea dataOnly="0" labelOnly="1" outline="0" fieldPosition="0">
        <references count="1">
          <reference field="4294967294" count="1">
            <x v="6"/>
          </reference>
        </references>
      </pivotArea>
    </format>
    <format dxfId="3000">
      <pivotArea dataOnly="0" labelOnly="1" outline="0" fieldPosition="0">
        <references count="1">
          <reference field="4294967294" count="1">
            <x v="6"/>
          </reference>
        </references>
      </pivotArea>
    </format>
    <format dxfId="2999">
      <pivotArea outline="0" fieldPosition="0">
        <references count="1">
          <reference field="4294967294" count="1" selected="0">
            <x v="8"/>
          </reference>
        </references>
      </pivotArea>
    </format>
    <format dxfId="2998">
      <pivotArea dataOnly="0" labelOnly="1" outline="0" fieldPosition="0">
        <references count="1">
          <reference field="4294967294" count="1">
            <x v="8"/>
          </reference>
        </references>
      </pivotArea>
    </format>
    <format dxfId="2997">
      <pivotArea grandRow="1" outline="0" collapsedLevelsAreSubtotals="1" fieldPosition="0"/>
    </format>
    <format dxfId="2996">
      <pivotArea dataOnly="0" labelOnly="1" grandRow="1" outline="0" fieldPosition="0"/>
    </format>
    <format dxfId="2995">
      <pivotArea grandRow="1" outline="0" collapsedLevelsAreSubtotals="1" fieldPosition="0"/>
    </format>
    <format dxfId="2994">
      <pivotArea dataOnly="0" labelOnly="1" grandRow="1" outline="0" fieldPosition="0"/>
    </format>
    <format dxfId="2993">
      <pivotArea grandRow="1" outline="0" collapsedLevelsAreSubtotals="1" fieldPosition="0"/>
    </format>
    <format dxfId="2992">
      <pivotArea dataOnly="0" labelOnly="1" grandRow="1" outline="0" fieldPosition="0"/>
    </format>
    <format dxfId="2991">
      <pivotArea grandRow="1" outline="0" collapsedLevelsAreSubtotals="1" fieldPosition="0"/>
    </format>
    <format dxfId="2990">
      <pivotArea dataOnly="0" labelOnly="1" grandRow="1" outline="0" fieldPosition="0"/>
    </format>
    <format dxfId="2989">
      <pivotArea outline="0" fieldPosition="0">
        <references count="1">
          <reference field="4294967294" count="1" selected="0">
            <x v="6"/>
          </reference>
        </references>
      </pivotArea>
    </format>
    <format dxfId="2988">
      <pivotArea dataOnly="0" labelOnly="1" outline="0" fieldPosition="0">
        <references count="1">
          <reference field="4294967294" count="1">
            <x v="6"/>
          </reference>
        </references>
      </pivotArea>
    </format>
    <format dxfId="2987">
      <pivotArea outline="0" fieldPosition="0">
        <references count="1">
          <reference field="4294967294" count="1" selected="0">
            <x v="6"/>
          </reference>
        </references>
      </pivotArea>
    </format>
    <format dxfId="2986">
      <pivotArea dataOnly="0" labelOnly="1" outline="0" fieldPosition="0">
        <references count="1">
          <reference field="4294967294" count="1">
            <x v="6"/>
          </reference>
        </references>
      </pivotArea>
    </format>
    <format dxfId="2985">
      <pivotArea outline="0" fieldPosition="0">
        <references count="1">
          <reference field="4294967294" count="1" selected="0">
            <x v="8"/>
          </reference>
        </references>
      </pivotArea>
    </format>
    <format dxfId="2984">
      <pivotArea dataOnly="0" labelOnly="1" outline="0" fieldPosition="0">
        <references count="1">
          <reference field="4294967294" count="1">
            <x v="8"/>
          </reference>
        </references>
      </pivotArea>
    </format>
    <format dxfId="2983">
      <pivotArea outline="0" fieldPosition="0">
        <references count="1">
          <reference field="4294967294" count="1" selected="0">
            <x v="12"/>
          </reference>
        </references>
      </pivotArea>
    </format>
    <format dxfId="2982">
      <pivotArea dataOnly="0" labelOnly="1" outline="0" fieldPosition="0">
        <references count="1">
          <reference field="4294967294" count="1">
            <x v="12"/>
          </reference>
        </references>
      </pivotArea>
    </format>
    <format dxfId="2981">
      <pivotArea outline="0" fieldPosition="0">
        <references count="1">
          <reference field="4294967294" count="1" selected="0">
            <x v="12"/>
          </reference>
        </references>
      </pivotArea>
    </format>
    <format dxfId="2980">
      <pivotArea dataOnly="0" labelOnly="1" outline="0" fieldPosition="0">
        <references count="1">
          <reference field="4294967294" count="1">
            <x v="12"/>
          </reference>
        </references>
      </pivotArea>
    </format>
    <format dxfId="2979">
      <pivotArea dataOnly="0" labelOnly="1" grandRow="1" outline="0" fieldPosition="0"/>
    </format>
    <format dxfId="29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7">
      <pivotArea dataOnly="0" labelOnly="1" grandRow="1" outline="0" fieldPosition="0"/>
    </format>
    <format dxfId="29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5">
      <pivotArea dataOnly="0" labelOnly="1" grandRow="1" outline="0" fieldPosition="0"/>
    </format>
    <format dxfId="29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71">
      <pivotArea dataOnly="0" labelOnly="1" grandRow="1" outline="0" fieldPosition="0"/>
    </format>
    <format dxfId="29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69">
      <pivotArea dataOnly="0" labelOnly="1" grandRow="1" outline="0" fieldPosition="0"/>
    </format>
    <format dxfId="29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67">
      <pivotArea dataOnly="0" labelOnly="1" grandRow="1" outline="0" fieldPosition="0"/>
    </format>
    <format dxfId="29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65">
      <pivotArea dataOnly="0" labelOnly="1" grandRow="1" outline="0" fieldPosition="0"/>
    </format>
    <format dxfId="29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60">
      <pivotArea dataOnly="0" labelOnly="1" outline="0" fieldPosition="0">
        <references count="1">
          <reference field="4294967294" count="1">
            <x v="24"/>
          </reference>
        </references>
      </pivotArea>
    </format>
    <format dxfId="2959">
      <pivotArea dataOnly="0" labelOnly="1" grandRow="1" outline="0" fieldPosition="0"/>
    </format>
    <format dxfId="29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7">
      <pivotArea dataOnly="0" labelOnly="1" grandRow="1" outline="0" fieldPosition="0"/>
    </format>
    <format dxfId="29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5">
      <pivotArea dataOnly="0" labelOnly="1" outline="0" fieldPosition="0">
        <references count="1">
          <reference field="4294967294" count="1">
            <x v="0"/>
          </reference>
        </references>
      </pivotArea>
    </format>
    <format dxfId="2954">
      <pivotArea dataOnly="0" labelOnly="1" outline="0" fieldPosition="0">
        <references count="1">
          <reference field="4294967294" count="1">
            <x v="0"/>
          </reference>
        </references>
      </pivotArea>
    </format>
    <format dxfId="29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2">
      <pivotArea grandRow="1" outline="0" collapsedLevelsAreSubtotals="1" fieldPosition="0"/>
    </format>
    <format dxfId="2951">
      <pivotArea dataOnly="0" labelOnly="1" grandRow="1" outline="0" fieldPosition="0"/>
    </format>
    <format dxfId="2950">
      <pivotArea type="origin" dataOnly="0" labelOnly="1" outline="0" fieldPosition="0"/>
    </format>
    <format dxfId="2949">
      <pivotArea field="-2" type="button" dataOnly="0" labelOnly="1" outline="0" axis="axisCol" fieldPosition="0"/>
    </format>
    <format dxfId="2948">
      <pivotArea type="topRight" dataOnly="0" labelOnly="1" outline="0" fieldPosition="0"/>
    </format>
    <format dxfId="2947">
      <pivotArea grandRow="1" outline="0" collapsedLevelsAreSubtotals="1" fieldPosition="0"/>
    </format>
    <format dxfId="2946">
      <pivotArea grandRow="1" outline="0" collapsedLevelsAreSubtotals="1" fieldPosition="0"/>
    </format>
    <format dxfId="2945">
      <pivotArea field="15" type="button" dataOnly="0" labelOnly="1" outline="0" axis="axisRow" fieldPosition="0"/>
    </format>
    <format dxfId="2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3">
      <pivotArea field="15" type="button" dataOnly="0" labelOnly="1" outline="0" axis="axisRow" fieldPosition="0"/>
    </format>
    <format dxfId="2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1">
      <pivotArea field="15" type="button" dataOnly="0" labelOnly="1" outline="0" axis="axisRow" fieldPosition="0"/>
    </format>
    <format dxfId="29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9">
      <pivotArea field="15" type="button" dataOnly="0" labelOnly="1" outline="0" axis="axisRow" fieldPosition="0"/>
    </format>
    <format dxfId="29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7">
      <pivotArea field="15" type="button" dataOnly="0" labelOnly="1" outline="0" axis="axisRow" fieldPosition="0"/>
    </format>
    <format dxfId="29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5">
      <pivotArea grandRow="1" outline="0" collapsedLevelsAreSubtotals="1" fieldPosition="0"/>
    </format>
    <format dxfId="2934">
      <pivotArea field="15" type="button" dataOnly="0" labelOnly="1" outline="0" axis="axisRow" fieldPosition="0"/>
    </format>
    <format dxfId="29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
      <pivotArea field="15" type="button" dataOnly="0" labelOnly="1" outline="0" axis="axisRow" fieldPosition="0"/>
    </format>
    <format dxfId="29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
      <pivotArea outline="0" fieldPosition="0">
        <references count="1">
          <reference field="4294967294" count="3" selected="0">
            <x v="0"/>
            <x v="1"/>
            <x v="2"/>
          </reference>
        </references>
      </pivotArea>
    </format>
    <format dxfId="2929">
      <pivotArea outline="0" collapsedLevelsAreSubtotals="1" fieldPosition="0"/>
    </format>
    <format dxfId="2928">
      <pivotArea field="15" type="button" dataOnly="0" labelOnly="1" outline="0" axis="axisRow" fieldPosition="0"/>
    </format>
    <format dxfId="2927">
      <pivotArea dataOnly="0" labelOnly="1" outline="0" fieldPosition="0">
        <references count="1">
          <reference field="15" count="0"/>
        </references>
      </pivotArea>
    </format>
    <format dxfId="2926">
      <pivotArea dataOnly="0" labelOnly="1" grandRow="1" outline="0" fieldPosition="0"/>
    </format>
    <format dxfId="29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102">
      <pivotArea outline="0" collapsedLevelsAreSubtotals="1" fieldPosition="0"/>
    </format>
    <format dxfId="3101">
      <pivotArea field="147" type="button" dataOnly="0" labelOnly="1" outline="0" axis="axisCol" fieldPosition="0"/>
    </format>
    <format dxfId="3100">
      <pivotArea type="topRight" dataOnly="0" labelOnly="1" outline="0" fieldPosition="0"/>
    </format>
    <format dxfId="3099">
      <pivotArea dataOnly="0" labelOnly="1" grandCol="1" outline="0" fieldPosition="0"/>
    </format>
    <format dxfId="3098">
      <pivotArea outline="0" collapsedLevelsAreSubtotals="1" fieldPosition="0"/>
    </format>
    <format dxfId="3097">
      <pivotArea field="147" type="button" dataOnly="0" labelOnly="1" outline="0" axis="axisCol" fieldPosition="0"/>
    </format>
    <format dxfId="3096">
      <pivotArea type="topRight" dataOnly="0" labelOnly="1" outline="0" fieldPosition="0"/>
    </format>
    <format dxfId="3095">
      <pivotArea dataOnly="0" labelOnly="1" grandCol="1" outline="0" fieldPosition="0"/>
    </format>
    <format dxfId="3094">
      <pivotArea type="all" dataOnly="0" outline="0" fieldPosition="0"/>
    </format>
    <format dxfId="3093">
      <pivotArea outline="0" collapsedLevelsAreSubtotals="1" fieldPosition="0"/>
    </format>
    <format dxfId="3092">
      <pivotArea dataOnly="0" labelOnly="1" grandRow="1" outline="0" fieldPosition="0"/>
    </format>
    <format dxfId="3091">
      <pivotArea dataOnly="0" labelOnly="1" grandCol="1" outline="0" fieldPosition="0"/>
    </format>
    <format dxfId="3090">
      <pivotArea grandRow="1" outline="0" collapsedLevelsAreSubtotals="1" fieldPosition="0"/>
    </format>
    <format dxfId="3089">
      <pivotArea outline="0" collapsedLevelsAreSubtotals="1" fieldPosition="0"/>
    </format>
    <format dxfId="3088">
      <pivotArea dataOnly="0" labelOnly="1" grandRow="1" outline="0" fieldPosition="0"/>
    </format>
    <format dxfId="3087">
      <pivotArea dataOnly="0" labelOnly="1" fieldPosition="0">
        <references count="1">
          <reference field="147" count="0"/>
        </references>
      </pivotArea>
    </format>
    <format dxfId="3086">
      <pivotArea dataOnly="0" labelOnly="1" grandCol="1" outline="0" fieldPosition="0"/>
    </format>
    <format dxfId="3085">
      <pivotArea outline="0" collapsedLevelsAreSubtotals="1" fieldPosition="0"/>
    </format>
    <format dxfId="3084">
      <pivotArea dataOnly="0" labelOnly="1" grandRow="1" outline="0" fieldPosition="0"/>
    </format>
    <format dxfId="3083">
      <pivotArea type="all" dataOnly="0" outline="0" fieldPosition="0"/>
    </format>
    <format dxfId="3082">
      <pivotArea dataOnly="0" labelOnly="1" fieldPosition="0">
        <references count="1">
          <reference field="147" count="0"/>
        </references>
      </pivotArea>
    </format>
    <format dxfId="3081">
      <pivotArea dataOnly="0" labelOnly="1" grandCol="1" outline="0" fieldPosition="0"/>
    </format>
    <format dxfId="3080">
      <pivotArea outline="0" collapsedLevelsAreSubtotals="1" fieldPosition="0"/>
    </format>
    <format dxfId="3079">
      <pivotArea dataOnly="0" labelOnly="1" grandRow="1" outline="0" fieldPosition="0"/>
    </format>
    <format dxfId="3078">
      <pivotArea dataOnly="0" labelOnly="1" fieldPosition="0">
        <references count="1">
          <reference field="147" count="0"/>
        </references>
      </pivotArea>
    </format>
    <format dxfId="3077">
      <pivotArea dataOnly="0" labelOnly="1" grandCol="1" outline="0" fieldPosition="0"/>
    </format>
    <format dxfId="3076">
      <pivotArea outline="0" collapsedLevelsAreSubtotals="1" fieldPosition="0"/>
    </format>
    <format dxfId="3075">
      <pivotArea dataOnly="0" labelOnly="1" grandRow="1" outline="0" fieldPosition="0"/>
    </format>
    <format dxfId="3074">
      <pivotArea dataOnly="0" labelOnly="1" fieldPosition="0">
        <references count="1">
          <reference field="147" count="0"/>
        </references>
      </pivotArea>
    </format>
    <format dxfId="307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251">
      <pivotArea type="all" dataOnly="0" outline="0" fieldPosition="0"/>
    </format>
    <format dxfId="3250">
      <pivotArea outline="0" collapsedLevelsAreSubtotals="1" fieldPosition="0"/>
    </format>
    <format dxfId="3249">
      <pivotArea field="-2" type="button" dataOnly="0" labelOnly="1" outline="0" axis="axisCol" fieldPosition="0"/>
    </format>
    <format dxfId="3248">
      <pivotArea type="topRight" dataOnly="0" labelOnly="1" outline="0" fieldPosition="0"/>
    </format>
    <format dxfId="3247">
      <pivotArea type="origin" dataOnly="0" labelOnly="1" outline="0" fieldPosition="0"/>
    </format>
    <format dxfId="3246">
      <pivotArea dataOnly="0" labelOnly="1" grandRow="1" outline="0" fieldPosition="0"/>
    </format>
    <format dxfId="3245">
      <pivotArea type="origin" dataOnly="0" labelOnly="1" outline="0" fieldPosition="0"/>
    </format>
    <format dxfId="3244">
      <pivotArea dataOnly="0" labelOnly="1" grandRow="1" outline="0" fieldPosition="0"/>
    </format>
    <format dxfId="324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4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41">
      <pivotArea outline="0" collapsedLevelsAreSubtotals="1" fieldPosition="0">
        <references count="1">
          <reference field="4294967294" count="6" selected="0">
            <x v="2"/>
            <x v="3"/>
            <x v="4"/>
            <x v="5"/>
            <x v="6"/>
            <x v="7"/>
          </reference>
        </references>
      </pivotArea>
    </format>
    <format dxfId="3240">
      <pivotArea dataOnly="0" labelOnly="1" outline="0" fieldPosition="0">
        <references count="1">
          <reference field="4294967294" count="6">
            <x v="2"/>
            <x v="3"/>
            <x v="4"/>
            <x v="5"/>
            <x v="6"/>
            <x v="7"/>
          </reference>
        </references>
      </pivotArea>
    </format>
    <format dxfId="3239">
      <pivotArea outline="0" collapsedLevelsAreSubtotals="1" fieldPosition="0">
        <references count="1">
          <reference field="4294967294" count="6" selected="0">
            <x v="2"/>
            <x v="3"/>
            <x v="4"/>
            <x v="5"/>
            <x v="6"/>
            <x v="7"/>
          </reference>
        </references>
      </pivotArea>
    </format>
    <format dxfId="3238">
      <pivotArea dataOnly="0" labelOnly="1" outline="0" fieldPosition="0">
        <references count="1">
          <reference field="4294967294" count="6">
            <x v="2"/>
            <x v="3"/>
            <x v="4"/>
            <x v="5"/>
            <x v="6"/>
            <x v="7"/>
          </reference>
        </references>
      </pivotArea>
    </format>
    <format dxfId="3237">
      <pivotArea type="all" dataOnly="0" outline="0" fieldPosition="0"/>
    </format>
    <format dxfId="3236">
      <pivotArea outline="0" collapsedLevelsAreSubtotals="1" fieldPosition="0"/>
    </format>
    <format dxfId="3235">
      <pivotArea dataOnly="0" labelOnly="1" grandRow="1" outline="0" fieldPosition="0"/>
    </format>
    <format dxfId="323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33">
      <pivotArea field="12" type="button" dataOnly="0" labelOnly="1" outline="0" axis="axisPage" fieldPosition="1"/>
    </format>
    <format dxfId="323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31">
      <pivotArea field="12" type="button" dataOnly="0" labelOnly="1" outline="0" axis="axisPage" fieldPosition="1"/>
    </format>
    <format dxfId="323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29">
      <pivotArea grandRow="1" outline="0" collapsedLevelsAreSubtotals="1" fieldPosition="0"/>
    </format>
    <format dxfId="3228">
      <pivotArea grandRow="1" outline="0" collapsedLevelsAreSubtotals="1" fieldPosition="0"/>
    </format>
    <format dxfId="3227">
      <pivotArea outline="0" fieldPosition="0">
        <references count="1">
          <reference field="4294967294" count="20" selected="0">
            <x v="5"/>
            <x v="6"/>
            <x v="7"/>
            <x v="8"/>
            <x v="9"/>
            <x v="10"/>
            <x v="11"/>
            <x v="12"/>
            <x v="14"/>
            <x v="15"/>
            <x v="16"/>
            <x v="17"/>
            <x v="18"/>
            <x v="19"/>
            <x v="20"/>
            <x v="21"/>
            <x v="22"/>
            <x v="23"/>
            <x v="25"/>
            <x v="26"/>
          </reference>
        </references>
      </pivotArea>
    </format>
    <format dxfId="3226">
      <pivotArea dataOnly="0" labelOnly="1" outline="0" fieldPosition="0">
        <references count="1">
          <reference field="4294967294" count="20">
            <x v="5"/>
            <x v="6"/>
            <x v="7"/>
            <x v="8"/>
            <x v="9"/>
            <x v="10"/>
            <x v="11"/>
            <x v="12"/>
            <x v="14"/>
            <x v="15"/>
            <x v="16"/>
            <x v="17"/>
            <x v="18"/>
            <x v="19"/>
            <x v="20"/>
            <x v="21"/>
            <x v="22"/>
            <x v="23"/>
            <x v="25"/>
            <x v="26"/>
          </reference>
        </references>
      </pivotArea>
    </format>
    <format dxfId="3225">
      <pivotArea dataOnly="0" labelOnly="1" outline="0" fieldPosition="0">
        <references count="1">
          <reference field="4294967294" count="1">
            <x v="1"/>
          </reference>
        </references>
      </pivotArea>
    </format>
    <format dxfId="3224">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223">
      <pivotArea type="all" dataOnly="0" outline="0" fieldPosition="0"/>
    </format>
    <format dxfId="3222">
      <pivotArea grandRow="1" outline="0" collapsedLevelsAreSubtotals="1" fieldPosition="0"/>
    </format>
    <format dxfId="3221">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220">
      <pivotArea type="all" dataOnly="0" outline="0" fieldPosition="0"/>
    </format>
    <format dxfId="3219">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21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21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216">
      <pivotArea dataOnly="0" labelOnly="1" outline="0" fieldPosition="0">
        <references count="1">
          <reference field="4294967294" count="1">
            <x v="14"/>
          </reference>
        </references>
      </pivotArea>
    </format>
    <format dxfId="3215">
      <pivotArea outline="0" fieldPosition="0">
        <references count="1">
          <reference field="4294967294" count="15" selected="0">
            <x v="0"/>
            <x v="1"/>
            <x v="2"/>
            <x v="3"/>
            <x v="4"/>
            <x v="5"/>
            <x v="6"/>
            <x v="7"/>
            <x v="8"/>
            <x v="9"/>
            <x v="10"/>
            <x v="11"/>
            <x v="12"/>
            <x v="13"/>
            <x v="14"/>
          </reference>
        </references>
      </pivotArea>
    </format>
    <format dxfId="3214">
      <pivotArea dataOnly="0" labelOnly="1" grandRow="1" outline="0" fieldPosition="0"/>
    </format>
    <format dxfId="32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12">
      <pivotArea outline="0" fieldPosition="0">
        <references count="1">
          <reference field="4294967294" count="1" selected="0">
            <x v="17"/>
          </reference>
        </references>
      </pivotArea>
    </format>
    <format dxfId="3211">
      <pivotArea outline="0" fieldPosition="0">
        <references count="1">
          <reference field="4294967294" count="1" selected="0">
            <x v="17"/>
          </reference>
        </references>
      </pivotArea>
    </format>
    <format dxfId="32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8">
      <pivotArea dataOnly="0" labelOnly="1" grandRow="1" outline="0" fieldPosition="0"/>
    </format>
    <format dxfId="32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04">
      <pivotArea grandRow="1" outline="0" collapsedLevelsAreSubtotals="1" fieldPosition="0"/>
    </format>
    <format dxfId="3203">
      <pivotArea dataOnly="0" labelOnly="1" grandRow="1" outline="0" fieldPosition="0"/>
    </format>
    <format dxfId="3202">
      <pivotArea outline="0" fieldPosition="0">
        <references count="1">
          <reference field="4294967294" count="1" selected="0">
            <x v="13"/>
          </reference>
        </references>
      </pivotArea>
    </format>
    <format dxfId="3201">
      <pivotArea dataOnly="0" labelOnly="1" outline="0" fieldPosition="0">
        <references count="1">
          <reference field="4294967294" count="1">
            <x v="13"/>
          </reference>
        </references>
      </pivotArea>
    </format>
    <format dxfId="3200">
      <pivotArea dataOnly="0" outline="0" fieldPosition="0">
        <references count="1">
          <reference field="4294967294" count="1">
            <x v="13"/>
          </reference>
        </references>
      </pivotArea>
    </format>
    <format dxfId="3199">
      <pivotArea grandRow="1" outline="0" collapsedLevelsAreSubtotals="1" fieldPosition="0"/>
    </format>
    <format dxfId="3198">
      <pivotArea dataOnly="0" labelOnly="1" grandRow="1" outline="0" fieldPosition="0"/>
    </format>
    <format dxfId="3197">
      <pivotArea dataOnly="0" outline="0" fieldPosition="0">
        <references count="1">
          <reference field="4294967294" count="1">
            <x v="3"/>
          </reference>
        </references>
      </pivotArea>
    </format>
    <format dxfId="3196">
      <pivotArea outline="0" fieldPosition="0">
        <references count="1">
          <reference field="4294967294" count="1" selected="0">
            <x v="3"/>
          </reference>
        </references>
      </pivotArea>
    </format>
    <format dxfId="3195">
      <pivotArea dataOnly="0" labelOnly="1" outline="0" fieldPosition="0">
        <references count="1">
          <reference field="4294967294" count="1">
            <x v="3"/>
          </reference>
        </references>
      </pivotArea>
    </format>
    <format dxfId="3194">
      <pivotArea outline="0" fieldPosition="0">
        <references count="1">
          <reference field="4294967294" count="1" selected="0">
            <x v="4"/>
          </reference>
        </references>
      </pivotArea>
    </format>
    <format dxfId="3193">
      <pivotArea dataOnly="0" labelOnly="1" outline="0" fieldPosition="0">
        <references count="1">
          <reference field="4294967294" count="1">
            <x v="4"/>
          </reference>
        </references>
      </pivotArea>
    </format>
    <format dxfId="3192">
      <pivotArea outline="0" fieldPosition="0">
        <references count="1">
          <reference field="4294967294" count="1" selected="0">
            <x v="4"/>
          </reference>
        </references>
      </pivotArea>
    </format>
    <format dxfId="3191">
      <pivotArea dataOnly="0" labelOnly="1" outline="0" fieldPosition="0">
        <references count="1">
          <reference field="4294967294" count="1">
            <x v="4"/>
          </reference>
        </references>
      </pivotArea>
    </format>
    <format dxfId="3190">
      <pivotArea outline="0" fieldPosition="0">
        <references count="1">
          <reference field="4294967294" count="1" selected="0">
            <x v="18"/>
          </reference>
        </references>
      </pivotArea>
    </format>
    <format dxfId="3189">
      <pivotArea dataOnly="0" labelOnly="1" outline="0" fieldPosition="0">
        <references count="1">
          <reference field="4294967294" count="1">
            <x v="18"/>
          </reference>
        </references>
      </pivotArea>
    </format>
    <format dxfId="3188">
      <pivotArea outline="0" fieldPosition="0">
        <references count="1">
          <reference field="4294967294" count="1" selected="0">
            <x v="18"/>
          </reference>
        </references>
      </pivotArea>
    </format>
    <format dxfId="3187">
      <pivotArea dataOnly="0" labelOnly="1" outline="0" fieldPosition="0">
        <references count="1">
          <reference field="4294967294" count="1">
            <x v="18"/>
          </reference>
        </references>
      </pivotArea>
    </format>
    <format dxfId="3186">
      <pivotArea outline="0" fieldPosition="0">
        <references count="1">
          <reference field="4294967294" count="1" selected="0">
            <x v="16"/>
          </reference>
        </references>
      </pivotArea>
    </format>
    <format dxfId="3185">
      <pivotArea outline="0" fieldPosition="0">
        <references count="1">
          <reference field="4294967294" count="3" selected="0">
            <x v="14"/>
            <x v="15"/>
            <x v="16"/>
          </reference>
        </references>
      </pivotArea>
    </format>
    <format dxfId="3184">
      <pivotArea dataOnly="0" labelOnly="1" outline="0" fieldPosition="0">
        <references count="1">
          <reference field="4294967294" count="1">
            <x v="4"/>
          </reference>
        </references>
      </pivotArea>
    </format>
    <format dxfId="3183">
      <pivotArea dataOnly="0" labelOnly="1" outline="0" fieldPosition="0">
        <references count="1">
          <reference field="4294967294" count="1">
            <x v="4"/>
          </reference>
        </references>
      </pivotArea>
    </format>
    <format dxfId="3182">
      <pivotArea grandRow="1" outline="0" collapsedLevelsAreSubtotals="1" fieldPosition="0"/>
    </format>
    <format dxfId="3181">
      <pivotArea dataOnly="0" labelOnly="1" grandRow="1" outline="0" fieldPosition="0"/>
    </format>
    <format dxfId="3180">
      <pivotArea dataOnly="0" labelOnly="1" outline="0" fieldPosition="0">
        <references count="1">
          <reference field="4294967294" count="1">
            <x v="6"/>
          </reference>
        </references>
      </pivotArea>
    </format>
    <format dxfId="3179">
      <pivotArea dataOnly="0" labelOnly="1" outline="0" fieldPosition="0">
        <references count="1">
          <reference field="4294967294" count="1">
            <x v="6"/>
          </reference>
        </references>
      </pivotArea>
    </format>
    <format dxfId="3178">
      <pivotArea outline="0" fieldPosition="0">
        <references count="1">
          <reference field="4294967294" count="1" selected="0">
            <x v="8"/>
          </reference>
        </references>
      </pivotArea>
    </format>
    <format dxfId="3177">
      <pivotArea dataOnly="0" labelOnly="1" outline="0" fieldPosition="0">
        <references count="1">
          <reference field="4294967294" count="1">
            <x v="8"/>
          </reference>
        </references>
      </pivotArea>
    </format>
    <format dxfId="3176">
      <pivotArea grandRow="1" outline="0" collapsedLevelsAreSubtotals="1" fieldPosition="0"/>
    </format>
    <format dxfId="3175">
      <pivotArea dataOnly="0" labelOnly="1" grandRow="1" outline="0" fieldPosition="0"/>
    </format>
    <format dxfId="3174">
      <pivotArea grandRow="1" outline="0" collapsedLevelsAreSubtotals="1" fieldPosition="0"/>
    </format>
    <format dxfId="3173">
      <pivotArea dataOnly="0" labelOnly="1" grandRow="1" outline="0" fieldPosition="0"/>
    </format>
    <format dxfId="3172">
      <pivotArea grandRow="1" outline="0" collapsedLevelsAreSubtotals="1" fieldPosition="0"/>
    </format>
    <format dxfId="3171">
      <pivotArea dataOnly="0" labelOnly="1" grandRow="1" outline="0" fieldPosition="0"/>
    </format>
    <format dxfId="3170">
      <pivotArea grandRow="1" outline="0" collapsedLevelsAreSubtotals="1" fieldPosition="0"/>
    </format>
    <format dxfId="3169">
      <pivotArea dataOnly="0" labelOnly="1" grandRow="1" outline="0" fieldPosition="0"/>
    </format>
    <format dxfId="3168">
      <pivotArea outline="0" fieldPosition="0">
        <references count="1">
          <reference field="4294967294" count="1" selected="0">
            <x v="6"/>
          </reference>
        </references>
      </pivotArea>
    </format>
    <format dxfId="3167">
      <pivotArea dataOnly="0" labelOnly="1" outline="0" fieldPosition="0">
        <references count="1">
          <reference field="4294967294" count="1">
            <x v="6"/>
          </reference>
        </references>
      </pivotArea>
    </format>
    <format dxfId="3166">
      <pivotArea outline="0" fieldPosition="0">
        <references count="1">
          <reference field="4294967294" count="1" selected="0">
            <x v="6"/>
          </reference>
        </references>
      </pivotArea>
    </format>
    <format dxfId="3165">
      <pivotArea dataOnly="0" labelOnly="1" outline="0" fieldPosition="0">
        <references count="1">
          <reference field="4294967294" count="1">
            <x v="6"/>
          </reference>
        </references>
      </pivotArea>
    </format>
    <format dxfId="3164">
      <pivotArea outline="0" fieldPosition="0">
        <references count="1">
          <reference field="4294967294" count="1" selected="0">
            <x v="8"/>
          </reference>
        </references>
      </pivotArea>
    </format>
    <format dxfId="3163">
      <pivotArea dataOnly="0" labelOnly="1" outline="0" fieldPosition="0">
        <references count="1">
          <reference field="4294967294" count="1">
            <x v="8"/>
          </reference>
        </references>
      </pivotArea>
    </format>
    <format dxfId="3162">
      <pivotArea outline="0" fieldPosition="0">
        <references count="1">
          <reference field="4294967294" count="1" selected="0">
            <x v="12"/>
          </reference>
        </references>
      </pivotArea>
    </format>
    <format dxfId="3161">
      <pivotArea dataOnly="0" labelOnly="1" outline="0" fieldPosition="0">
        <references count="1">
          <reference field="4294967294" count="1">
            <x v="12"/>
          </reference>
        </references>
      </pivotArea>
    </format>
    <format dxfId="3160">
      <pivotArea outline="0" fieldPosition="0">
        <references count="1">
          <reference field="4294967294" count="1" selected="0">
            <x v="12"/>
          </reference>
        </references>
      </pivotArea>
    </format>
    <format dxfId="3159">
      <pivotArea dataOnly="0" labelOnly="1" outline="0" fieldPosition="0">
        <references count="1">
          <reference field="4294967294" count="1">
            <x v="12"/>
          </reference>
        </references>
      </pivotArea>
    </format>
    <format dxfId="3158">
      <pivotArea dataOnly="0" labelOnly="1" grandRow="1" outline="0" fieldPosition="0"/>
    </format>
    <format dxfId="31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6">
      <pivotArea dataOnly="0" labelOnly="1" grandRow="1" outline="0" fieldPosition="0"/>
    </format>
    <format dxfId="31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4">
      <pivotArea dataOnly="0" labelOnly="1" grandRow="1" outline="0" fieldPosition="0"/>
    </format>
    <format dxfId="31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0">
      <pivotArea dataOnly="0" labelOnly="1" grandRow="1" outline="0" fieldPosition="0"/>
    </format>
    <format dxfId="3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8">
      <pivotArea dataOnly="0" labelOnly="1" grandRow="1" outline="0" fieldPosition="0"/>
    </format>
    <format dxfId="3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6">
      <pivotArea dataOnly="0" labelOnly="1" grandRow="1" outline="0" fieldPosition="0"/>
    </format>
    <format dxfId="3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4">
      <pivotArea dataOnly="0" labelOnly="1" grandRow="1" outline="0" fieldPosition="0"/>
    </format>
    <format dxfId="31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9">
      <pivotArea dataOnly="0" labelOnly="1" outline="0" fieldPosition="0">
        <references count="1">
          <reference field="4294967294" count="1">
            <x v="24"/>
          </reference>
        </references>
      </pivotArea>
    </format>
    <format dxfId="3138">
      <pivotArea dataOnly="0" labelOnly="1" grandRow="1" outline="0" fieldPosition="0"/>
    </format>
    <format dxfId="31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6">
      <pivotArea dataOnly="0" labelOnly="1" grandRow="1" outline="0" fieldPosition="0"/>
    </format>
    <format dxfId="31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4">
      <pivotArea dataOnly="0" labelOnly="1" outline="0" fieldPosition="0">
        <references count="1">
          <reference field="4294967294" count="1">
            <x v="0"/>
          </reference>
        </references>
      </pivotArea>
    </format>
    <format dxfId="3133">
      <pivotArea dataOnly="0" labelOnly="1" outline="0" fieldPosition="0">
        <references count="1">
          <reference field="4294967294" count="1">
            <x v="0"/>
          </reference>
        </references>
      </pivotArea>
    </format>
    <format dxfId="31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31">
      <pivotArea grandRow="1" outline="0" collapsedLevelsAreSubtotals="1" fieldPosition="0"/>
    </format>
    <format dxfId="3130">
      <pivotArea dataOnly="0" labelOnly="1" grandRow="1" outline="0" fieldPosition="0"/>
    </format>
    <format dxfId="3129">
      <pivotArea type="origin" dataOnly="0" labelOnly="1" outline="0" fieldPosition="0"/>
    </format>
    <format dxfId="3128">
      <pivotArea field="-2" type="button" dataOnly="0" labelOnly="1" outline="0" axis="axisCol" fieldPosition="0"/>
    </format>
    <format dxfId="3127">
      <pivotArea type="topRight" dataOnly="0" labelOnly="1" outline="0" fieldPosition="0"/>
    </format>
    <format dxfId="3126">
      <pivotArea grandRow="1" outline="0" collapsedLevelsAreSubtotals="1" fieldPosition="0"/>
    </format>
    <format dxfId="3125">
      <pivotArea grandRow="1" outline="0" collapsedLevelsAreSubtotals="1" fieldPosition="0"/>
    </format>
    <format dxfId="3124">
      <pivotArea field="15" type="button" dataOnly="0" labelOnly="1" outline="0" axis="axisRow" fieldPosition="0"/>
    </format>
    <format dxfId="31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22">
      <pivotArea field="15" type="button" dataOnly="0" labelOnly="1" outline="0" axis="axisRow" fieldPosition="0"/>
    </format>
    <format dxfId="31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20">
      <pivotArea field="15" type="button" dataOnly="0" labelOnly="1" outline="0" axis="axisRow" fieldPosition="0"/>
    </format>
    <format dxfId="31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8">
      <pivotArea field="15" type="button" dataOnly="0" labelOnly="1" outline="0" axis="axisRow" fieldPosition="0"/>
    </format>
    <format dxfId="31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6">
      <pivotArea field="15" type="button" dataOnly="0" labelOnly="1" outline="0" axis="axisRow" fieldPosition="0"/>
    </format>
    <format dxfId="311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4">
      <pivotArea grandRow="1" outline="0" collapsedLevelsAreSubtotals="1" fieldPosition="0"/>
    </format>
    <format dxfId="3113">
      <pivotArea field="15" type="button" dataOnly="0" labelOnly="1" outline="0" axis="axisRow" fieldPosition="0"/>
    </format>
    <format dxfId="31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1">
      <pivotArea field="15" type="button" dataOnly="0" labelOnly="1" outline="0" axis="axisRow" fieldPosition="0"/>
    </format>
    <format dxfId="311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9">
      <pivotArea outline="0" fieldPosition="0">
        <references count="1">
          <reference field="4294967294" count="3" selected="0">
            <x v="0"/>
            <x v="1"/>
            <x v="2"/>
          </reference>
        </references>
      </pivotArea>
    </format>
    <format dxfId="3108">
      <pivotArea outline="0" collapsedLevelsAreSubtotals="1" fieldPosition="0"/>
    </format>
    <format dxfId="3107">
      <pivotArea field="15" type="button" dataOnly="0" labelOnly="1" outline="0" axis="axisRow" fieldPosition="0"/>
    </format>
    <format dxfId="3106">
      <pivotArea dataOnly="0" labelOnly="1" outline="0" fieldPosition="0">
        <references count="1">
          <reference field="15" count="0"/>
        </references>
      </pivotArea>
    </format>
    <format dxfId="3105">
      <pivotArea dataOnly="0" labelOnly="1" grandRow="1" outline="0" fieldPosition="0"/>
    </format>
    <format dxfId="31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3">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257">
      <pivotArea field="148" type="button" dataOnly="0" labelOnly="1" outline="0" axis="axisCol" fieldPosition="0"/>
    </format>
    <format dxfId="3256">
      <pivotArea field="148" type="button" dataOnly="0" labelOnly="1" outline="0" axis="axisCol" fieldPosition="0"/>
    </format>
    <format dxfId="3255">
      <pivotArea field="148" type="button" dataOnly="0" labelOnly="1" outline="0" axis="axisCol" fieldPosition="0"/>
    </format>
    <format dxfId="3254">
      <pivotArea field="148" type="button" dataOnly="0" labelOnly="1" outline="0" axis="axisCol" fieldPosition="0"/>
    </format>
    <format dxfId="3253">
      <pivotArea field="148" type="button" dataOnly="0" labelOnly="1" outline="0" axis="axisCol" fieldPosition="0"/>
    </format>
    <format dxfId="325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263">
      <pivotArea field="148" type="button" dataOnly="0" labelOnly="1" outline="0" axis="axisCol" fieldPosition="0"/>
    </format>
    <format dxfId="3262">
      <pivotArea field="148" type="button" dataOnly="0" labelOnly="1" outline="0" axis="axisCol" fieldPosition="0"/>
    </format>
    <format dxfId="3261">
      <pivotArea field="148" type="button" dataOnly="0" labelOnly="1" outline="0" axis="axisCol" fieldPosition="0"/>
    </format>
    <format dxfId="3260">
      <pivotArea field="148" type="button" dataOnly="0" labelOnly="1" outline="0" axis="axisCol" fieldPosition="0"/>
    </format>
    <format dxfId="3259">
      <pivotArea field="148" type="button" dataOnly="0" labelOnly="1" outline="0" axis="axisCol" fieldPosition="0"/>
    </format>
    <format dxfId="325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20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4" firstHeaderRow="1" firstDataRow="2" firstDataCol="1" rowPageCount="2" colPageCount="1"/>
  <pivotFields count="162">
    <pivotField showAll="0"/>
    <pivotField showAll="0" defaultSubtotal="0"/>
    <pivotField showAll="0"/>
    <pivotField axis="axisPage" multipleItemSelectionAllowed="1" showAll="0">
      <items count="26">
        <item h="1" x="1"/>
        <item h="1" x="15"/>
        <item h="1" x="14"/>
        <item h="1" x="3"/>
        <item h="1" x="16"/>
        <item h="1" x="6"/>
        <item h="1" x="9"/>
        <item h="1" x="22"/>
        <item h="1" x="4"/>
        <item h="1" x="12"/>
        <item h="1" x="17"/>
        <item h="1" x="5"/>
        <item h="1" x="19"/>
        <item h="1" x="2"/>
        <item h="1" x="8"/>
        <item h="1" x="10"/>
        <item h="1" x="20"/>
        <item h="1" x="18"/>
        <item h="1" x="0"/>
        <item h="1" m="1" x="24"/>
        <item h="1" x="21"/>
        <item h="1" x="13"/>
        <item h="1" x="7"/>
        <item h="1" x="23"/>
        <item x="11"/>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2"/>
    </i>
    <i>
      <x v="3"/>
    </i>
    <i>
      <x v="4"/>
    </i>
    <i>
      <x v="8"/>
    </i>
    <i>
      <x v="9"/>
    </i>
    <i>
      <x v="13"/>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4640">
      <pivotArea grandRow="1" outline="0" collapsedLevelsAreSubtotals="1" fieldPosition="0"/>
    </format>
    <format dxfId="4639">
      <pivotArea outline="0" collapsedLevelsAreSubtotals="1" fieldPosition="0"/>
    </format>
    <format dxfId="4638">
      <pivotArea dataOnly="0" labelOnly="1" grandCol="1" outline="0" fieldPosition="0"/>
    </format>
    <format dxfId="4637">
      <pivotArea outline="0" collapsedLevelsAreSubtotals="1" fieldPosition="0"/>
    </format>
    <format dxfId="4636">
      <pivotArea dataOnly="0" labelOnly="1" grandRow="1" outline="0" fieldPosition="0"/>
    </format>
    <format dxfId="4635">
      <pivotArea dataOnly="0" labelOnly="1" grandCol="1" outline="0" fieldPosition="0"/>
    </format>
    <format dxfId="4634">
      <pivotArea outline="0" collapsedLevelsAreSubtotals="1" fieldPosition="0"/>
    </format>
    <format dxfId="4633">
      <pivotArea dataOnly="0" labelOnly="1" grandRow="1" outline="0" fieldPosition="0"/>
    </format>
    <format dxfId="4632">
      <pivotArea dataOnly="0" labelOnly="1" grandCol="1" outline="0" fieldPosition="0"/>
    </format>
    <format dxfId="4631">
      <pivotArea outline="0" collapsedLevelsAreSubtotals="1" fieldPosition="0"/>
    </format>
    <format dxfId="4630">
      <pivotArea dataOnly="0" labelOnly="1" grandRow="1" outline="0" fieldPosition="0"/>
    </format>
    <format dxfId="4629">
      <pivotArea dataOnly="0" labelOnly="1" grandCol="1" outline="0" fieldPosition="0"/>
    </format>
    <format dxfId="4628">
      <pivotArea outline="0" collapsedLevelsAreSubtotals="1" fieldPosition="0"/>
    </format>
    <format dxfId="4627">
      <pivotArea dataOnly="0" labelOnly="1" grandRow="1" outline="0" fieldPosition="0"/>
    </format>
    <format dxfId="4626">
      <pivotArea dataOnly="0" labelOnly="1" grandCol="1" outline="0" fieldPosition="0"/>
    </format>
    <format dxfId="4625">
      <pivotArea type="all" dataOnly="0" outline="0" fieldPosition="0"/>
    </format>
    <format dxfId="4624">
      <pivotArea outline="0" collapsedLevelsAreSubtotals="1" fieldPosition="0"/>
    </format>
    <format dxfId="4623">
      <pivotArea dataOnly="0" labelOnly="1" grandRow="1" outline="0" fieldPosition="0"/>
    </format>
    <format dxfId="4622">
      <pivotArea outline="0" collapsedLevelsAreSubtotals="1" fieldPosition="0"/>
    </format>
    <format dxfId="4621">
      <pivotArea dataOnly="0" labelOnly="1" grandRow="1" outline="0" fieldPosition="0"/>
    </format>
    <format dxfId="4620">
      <pivotArea outline="0" collapsedLevelsAreSubtotals="1" fieldPosition="0"/>
    </format>
    <format dxfId="4619">
      <pivotArea dataOnly="0" labelOnly="1" grandRow="1" outline="0" fieldPosition="0"/>
    </format>
    <format dxfId="4618">
      <pivotArea type="all" dataOnly="0" outline="0" fieldPosition="0"/>
    </format>
    <format dxfId="4617">
      <pivotArea outline="0" collapsedLevelsAreSubtotals="1" fieldPosition="0"/>
    </format>
    <format dxfId="4616">
      <pivotArea dataOnly="0" labelOnly="1" grandRow="1" outline="0" fieldPosition="0"/>
    </format>
    <format dxfId="4615">
      <pivotArea grandRow="1" outline="0" collapsedLevelsAreSubtotals="1" fieldPosition="0"/>
    </format>
    <format dxfId="4614">
      <pivotArea dataOnly="0" labelOnly="1" grandRow="1" outline="0" fieldPosition="0"/>
    </format>
    <format dxfId="4613">
      <pivotArea outline="0" collapsedLevelsAreSubtotals="1" fieldPosition="0"/>
    </format>
    <format dxfId="4612">
      <pivotArea dataOnly="0" labelOnly="1" grandRow="1" outline="0" fieldPosition="0"/>
    </format>
    <format dxfId="4611">
      <pivotArea outline="0" collapsedLevelsAreSubtotals="1" fieldPosition="0"/>
    </format>
    <format dxfId="4610">
      <pivotArea dataOnly="0" labelOnly="1" grandRow="1" outline="0" fieldPosition="0"/>
    </format>
    <format dxfId="4609">
      <pivotArea type="all" dataOnly="0" outline="0" fieldPosition="0"/>
    </format>
    <format dxfId="4608">
      <pivotArea outline="0" collapsedLevelsAreSubtotals="1" fieldPosition="0"/>
    </format>
    <format dxfId="4607">
      <pivotArea dataOnly="0" labelOnly="1" grandRow="1" outline="0" fieldPosition="0"/>
    </format>
    <format dxfId="4606">
      <pivotArea grandRow="1" outline="0" collapsedLevelsAreSubtotals="1" fieldPosition="0"/>
    </format>
    <format dxfId="4605">
      <pivotArea type="all" dataOnly="0" outline="0" fieldPosition="0"/>
    </format>
    <format dxfId="4604">
      <pivotArea outline="0" collapsedLevelsAreSubtotals="1" fieldPosition="0"/>
    </format>
    <format dxfId="4603">
      <pivotArea dataOnly="0" labelOnly="1" grandRow="1" outline="0" fieldPosition="0"/>
    </format>
    <format dxfId="4602">
      <pivotArea type="all" dataOnly="0" outline="0" fieldPosition="0"/>
    </format>
    <format dxfId="4601">
      <pivotArea outline="0" collapsedLevelsAreSubtotals="1" fieldPosition="0"/>
    </format>
    <format dxfId="4600">
      <pivotArea dataOnly="0" labelOnly="1" grandRow="1" outline="0" fieldPosition="0"/>
    </format>
    <format dxfId="4599">
      <pivotArea grandRow="1" outline="0" collapsedLevelsAreSubtotals="1" fieldPosition="0"/>
    </format>
    <format dxfId="4598">
      <pivotArea outline="0" collapsedLevelsAreSubtotals="1" fieldPosition="0"/>
    </format>
    <format dxfId="4597">
      <pivotArea dataOnly="0" labelOnly="1" fieldPosition="0">
        <references count="1">
          <reference field="12" count="1">
            <x v="0"/>
          </reference>
        </references>
      </pivotArea>
    </format>
    <format dxfId="4596">
      <pivotArea outline="0" collapsedLevelsAreSubtotals="1" fieldPosition="0"/>
    </format>
    <format dxfId="4595">
      <pivotArea grandRow="1" outline="0" collapsedLevelsAreSubtotals="1" fieldPosition="0"/>
    </format>
    <format dxfId="4594">
      <pivotArea outline="0" collapsedLevelsAreSubtotals="1" fieldPosition="0"/>
    </format>
    <format dxfId="4593">
      <pivotArea dataOnly="0" labelOnly="1" grandRow="1" outline="0" fieldPosition="0"/>
    </format>
    <format dxfId="4592">
      <pivotArea dataOnly="0" labelOnly="1" fieldPosition="0">
        <references count="1">
          <reference field="12" count="1">
            <x v="0"/>
          </reference>
        </references>
      </pivotArea>
    </format>
    <format dxfId="4591">
      <pivotArea dataOnly="0" labelOnly="1" fieldPosition="0">
        <references count="1">
          <reference field="12" count="0"/>
        </references>
      </pivotArea>
    </format>
    <format dxfId="4590">
      <pivotArea dataOnly="0" labelOnly="1" fieldPosition="0">
        <references count="1">
          <reference field="12" count="0"/>
        </references>
      </pivotArea>
    </format>
    <format dxfId="4589">
      <pivotArea grandRow="1" outline="0" collapsedLevelsAreSubtotals="1" fieldPosition="0"/>
    </format>
    <format dxfId="4588">
      <pivotArea dataOnly="0" labelOnly="1" grandRow="1" outline="0" fieldPosition="0"/>
    </format>
    <format dxfId="4587">
      <pivotArea dataOnly="0" labelOnly="1" fieldPosition="0">
        <references count="1">
          <reference field="12" count="0"/>
        </references>
      </pivotArea>
    </format>
    <format dxfId="4586">
      <pivotArea dataOnly="0" labelOnly="1" grandRow="1" outline="0" fieldPosition="0"/>
    </format>
    <format dxfId="4585">
      <pivotArea dataOnly="0" labelOnly="1" grandRow="1" outline="0" fieldPosition="0"/>
    </format>
    <format dxfId="4584">
      <pivotArea dataOnly="0" labelOnly="1" grandRow="1" outline="0" fieldPosition="0"/>
    </format>
    <format dxfId="4583">
      <pivotArea field="3" type="button" dataOnly="0" labelOnly="1" outline="0" axis="axisPage" fieldPosition="0"/>
    </format>
    <format dxfId="4582">
      <pivotArea type="origin" dataOnly="0" labelOnly="1" outline="0" fieldPosition="0"/>
    </format>
    <format dxfId="4581">
      <pivotArea dataOnly="0" labelOnly="1" grandRow="1" outline="0" fieldPosition="0"/>
    </format>
    <format dxfId="4580">
      <pivotArea field="3" type="button" dataOnly="0" labelOnly="1" outline="0" axis="axisPage" fieldPosition="0"/>
    </format>
    <format dxfId="4579">
      <pivotArea type="origin" dataOnly="0" labelOnly="1" outline="0" fieldPosition="0"/>
    </format>
    <format dxfId="4578">
      <pivotArea dataOnly="0" labelOnly="1" grandRow="1" outline="0" fieldPosition="0"/>
    </format>
    <format dxfId="4577">
      <pivotArea field="3" type="button" dataOnly="0" labelOnly="1" outline="0" axis="axisPage" fieldPosition="0"/>
    </format>
    <format dxfId="4576">
      <pivotArea type="origin" dataOnly="0" labelOnly="1" outline="0" fieldPosition="0"/>
    </format>
    <format dxfId="4575">
      <pivotArea dataOnly="0" labelOnly="1" grandRow="1" outline="0" fieldPosition="0"/>
    </format>
    <format dxfId="4574">
      <pivotArea field="3" type="button" dataOnly="0" labelOnly="1" outline="0" axis="axisPage" fieldPosition="0"/>
    </format>
    <format dxfId="4573">
      <pivotArea type="origin" dataOnly="0" labelOnly="1" outline="0" fieldPosition="0"/>
    </format>
    <format dxfId="4572">
      <pivotArea dataOnly="0" labelOnly="1" grandRow="1" outline="0" fieldPosition="0"/>
    </format>
    <format dxfId="4571">
      <pivotArea dataOnly="0" labelOnly="1" fieldPosition="0">
        <references count="1">
          <reference field="12" count="1">
            <x v="0"/>
          </reference>
        </references>
      </pivotArea>
    </format>
    <format dxfId="4570">
      <pivotArea dataOnly="0" labelOnly="1" fieldPosition="0">
        <references count="1">
          <reference field="12" count="1">
            <x v="1"/>
          </reference>
        </references>
      </pivotArea>
    </format>
    <format dxfId="4569">
      <pivotArea dataOnly="0" labelOnly="1" fieldPosition="0">
        <references count="1">
          <reference field="12" count="1">
            <x v="0"/>
          </reference>
        </references>
      </pivotArea>
    </format>
    <format dxfId="4568">
      <pivotArea dataOnly="0" labelOnly="1" fieldPosition="0">
        <references count="1">
          <reference field="12" count="1">
            <x v="1"/>
          </reference>
        </references>
      </pivotArea>
    </format>
    <format dxfId="4567">
      <pivotArea field="12" grandRow="1" outline="0" collapsedLevelsAreSubtotals="1" axis="axisCol" fieldPosition="0">
        <references count="1">
          <reference field="12" count="1" selected="0">
            <x v="0"/>
          </reference>
        </references>
      </pivotArea>
    </format>
    <format dxfId="4566">
      <pivotArea field="12" grandRow="1" outline="0" collapsedLevelsAreSubtotals="1" axis="axisCol" fieldPosition="0">
        <references count="1">
          <reference field="12" count="1" selected="0">
            <x v="0"/>
          </reference>
        </references>
      </pivotArea>
    </format>
    <format dxfId="4565">
      <pivotArea dataOnly="0" labelOnly="1" outline="0" fieldPosition="0">
        <references count="1">
          <reference field="3" count="0"/>
        </references>
      </pivotArea>
    </format>
    <format dxfId="4564">
      <pivotArea dataOnly="0" labelOnly="1" fieldPosition="0">
        <references count="1">
          <reference field="12" count="2">
            <x v="0"/>
            <x v="1"/>
          </reference>
        </references>
      </pivotArea>
    </format>
    <format dxfId="4563">
      <pivotArea collapsedLevelsAreSubtotals="1" fieldPosition="0">
        <references count="2">
          <reference field="12" count="1" selected="0">
            <x v="0"/>
          </reference>
          <reference field="15" count="1">
            <x v="0"/>
          </reference>
        </references>
      </pivotArea>
    </format>
    <format dxfId="4562">
      <pivotArea grandRow="1" outline="0" collapsedLevelsAreSubtotals="1" fieldPosition="0"/>
    </format>
    <format dxfId="4561">
      <pivotArea dataOnly="0" labelOnly="1" fieldPosition="0">
        <references count="1">
          <reference field="12" count="1">
            <x v="0"/>
          </reference>
        </references>
      </pivotArea>
    </format>
    <format dxfId="4560">
      <pivotArea type="all" dataOnly="0" outline="0" fieldPosition="0"/>
    </format>
    <format dxfId="4559">
      <pivotArea type="origin" dataOnly="0" labelOnly="1" outline="0" fieldPosition="0"/>
    </format>
    <format dxfId="4558">
      <pivotArea field="12" type="button" dataOnly="0" labelOnly="1" outline="0" axis="axisCol" fieldPosition="0"/>
    </format>
    <format dxfId="4557">
      <pivotArea type="topRight" dataOnly="0" labelOnly="1" outline="0" fieldPosition="0"/>
    </format>
    <format dxfId="4556">
      <pivotArea collapsedLevelsAreSubtotals="1" fieldPosition="0">
        <references count="1">
          <reference field="15" count="0"/>
        </references>
      </pivotArea>
    </format>
    <format dxfId="4555">
      <pivotArea outline="0" collapsedLevelsAreSubtotals="1" fieldPosition="0"/>
    </format>
    <format dxfId="4554">
      <pivotArea field="15" type="button" dataOnly="0" labelOnly="1" outline="0" axis="axisRow" fieldPosition="0"/>
    </format>
    <format dxfId="4553">
      <pivotArea dataOnly="0" labelOnly="1" fieldPosition="0">
        <references count="1">
          <reference field="15" count="0"/>
        </references>
      </pivotArea>
    </format>
    <format dxfId="4552">
      <pivotArea dataOnly="0" labelOnly="1" grandRow="1" outline="0" fieldPosition="0"/>
    </format>
    <format dxfId="4551">
      <pivotArea dataOnly="0" labelOnly="1" fieldPosition="0">
        <references count="1">
          <reference field="12" count="0"/>
        </references>
      </pivotArea>
    </format>
    <format dxfId="4550">
      <pivotArea field="15" type="button" dataOnly="0" labelOnly="1" outline="0" axis="axisRow" fieldPosition="0"/>
    </format>
    <format dxfId="4549">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20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4834">
      <pivotArea outline="0" collapsedLevelsAreSubtotals="1" fieldPosition="0"/>
    </format>
    <format dxfId="4833">
      <pivotArea dataOnly="0" labelOnly="1" grandRow="1" outline="0" fieldPosition="0"/>
    </format>
    <format dxfId="4832">
      <pivotArea dataOnly="0" labelOnly="1" outline="0" fieldPosition="0">
        <references count="1">
          <reference field="13" count="0"/>
        </references>
      </pivotArea>
    </format>
    <format dxfId="4831">
      <pivotArea dataOnly="0" labelOnly="1" grandCol="1" outline="0" fieldPosition="0"/>
    </format>
    <format dxfId="4830">
      <pivotArea outline="0" collapsedLevelsAreSubtotals="1" fieldPosition="0"/>
    </format>
    <format dxfId="4829">
      <pivotArea dataOnly="0" labelOnly="1" grandRow="1" outline="0" fieldPosition="0"/>
    </format>
    <format dxfId="4828">
      <pivotArea dataOnly="0" labelOnly="1" outline="0" fieldPosition="0">
        <references count="1">
          <reference field="13" count="0"/>
        </references>
      </pivotArea>
    </format>
    <format dxfId="4827">
      <pivotArea dataOnly="0" labelOnly="1" grandCol="1" outline="0" fieldPosition="0"/>
    </format>
    <format dxfId="4826">
      <pivotArea type="all" dataOnly="0" outline="0" fieldPosition="0"/>
    </format>
    <format dxfId="4825">
      <pivotArea outline="0" collapsedLevelsAreSubtotals="1" fieldPosition="0"/>
    </format>
    <format dxfId="4824">
      <pivotArea outline="0" collapsedLevelsAreSubtotals="1" fieldPosition="0"/>
    </format>
    <format dxfId="4823">
      <pivotArea type="origin" dataOnly="0" labelOnly="1" outline="0" fieldPosition="0"/>
    </format>
    <format dxfId="4822">
      <pivotArea type="origin" dataOnly="0" labelOnly="1" outline="0" fieldPosition="0"/>
    </format>
    <format dxfId="4821">
      <pivotArea type="origin" dataOnly="0" labelOnly="1" outline="0" fieldPosition="0"/>
    </format>
    <format dxfId="4820">
      <pivotArea field="13" type="button" dataOnly="0" labelOnly="1" outline="0" axis="axisCol" fieldPosition="0"/>
    </format>
    <format dxfId="4819">
      <pivotArea type="topRight" dataOnly="0" labelOnly="1" outline="0" fieldPosition="0"/>
    </format>
    <format dxfId="4818">
      <pivotArea dataOnly="0" labelOnly="1" outline="0" fieldPosition="0">
        <references count="1">
          <reference field="13" count="0"/>
        </references>
      </pivotArea>
    </format>
    <format dxfId="4817">
      <pivotArea dataOnly="0" labelOnly="1" grandCol="1" outline="0" fieldPosition="0"/>
    </format>
    <format dxfId="4816">
      <pivotArea outline="0" collapsedLevelsAreSubtotals="1" fieldPosition="0"/>
    </format>
    <format dxfId="4815">
      <pivotArea dataOnly="0" labelOnly="1" outline="0" fieldPosition="0">
        <references count="1">
          <reference field="13" count="0"/>
        </references>
      </pivotArea>
    </format>
    <format dxfId="4814">
      <pivotArea dataOnly="0" labelOnly="1" grandCol="1" outline="0" fieldPosition="0"/>
    </format>
    <format dxfId="4813">
      <pivotArea outline="0" collapsedLevelsAreSubtotals="1" fieldPosition="0"/>
    </format>
    <format dxfId="4812">
      <pivotArea dataOnly="0" labelOnly="1" outline="0" fieldPosition="0">
        <references count="1">
          <reference field="13" count="0"/>
        </references>
      </pivotArea>
    </format>
    <format dxfId="4811">
      <pivotArea dataOnly="0" labelOnly="1" grandCol="1" outline="0" fieldPosition="0"/>
    </format>
    <format dxfId="4810">
      <pivotArea outline="0" collapsedLevelsAreSubtotals="1" fieldPosition="0"/>
    </format>
    <format dxfId="4809">
      <pivotArea dataOnly="0" labelOnly="1" grandRow="1" outline="0" fieldPosition="0"/>
    </format>
    <format dxfId="4808">
      <pivotArea dataOnly="0" labelOnly="1" outline="0" fieldPosition="0">
        <references count="1">
          <reference field="13" count="0"/>
        </references>
      </pivotArea>
    </format>
    <format dxfId="4807">
      <pivotArea dataOnly="0" labelOnly="1" grandCol="1" outline="0" fieldPosition="0"/>
    </format>
    <format dxfId="4806">
      <pivotArea dataOnly="0" labelOnly="1" outline="0" fieldPosition="0">
        <references count="1">
          <reference field="13" count="0"/>
        </references>
      </pivotArea>
    </format>
    <format dxfId="4805">
      <pivotArea dataOnly="0" labelOnly="1" grandCol="1" outline="0" fieldPosition="0"/>
    </format>
    <format dxfId="4804">
      <pivotArea dataOnly="0" labelOnly="1" outline="0" fieldPosition="0">
        <references count="1">
          <reference field="13" count="0"/>
        </references>
      </pivotArea>
    </format>
    <format dxfId="4803">
      <pivotArea dataOnly="0" labelOnly="1" grandCol="1" outline="0" fieldPosition="0"/>
    </format>
    <format dxfId="4802">
      <pivotArea outline="0" collapsedLevelsAreSubtotals="1" fieldPosition="0"/>
    </format>
    <format dxfId="4801">
      <pivotArea dataOnly="0" labelOnly="1" outline="0" fieldPosition="0">
        <references count="1">
          <reference field="13" count="0"/>
        </references>
      </pivotArea>
    </format>
    <format dxfId="4800">
      <pivotArea dataOnly="0" labelOnly="1" grandCol="1" outline="0" fieldPosition="0"/>
    </format>
    <format dxfId="4799">
      <pivotArea grandRow="1" outline="0" collapsedLevelsAreSubtotals="1" fieldPosition="0"/>
    </format>
    <format dxfId="4798">
      <pivotArea dataOnly="0" labelOnly="1" grandRow="1" outline="0" fieldPosition="0"/>
    </format>
    <format dxfId="4797">
      <pivotArea dataOnly="0" labelOnly="1" outline="0" fieldPosition="0">
        <references count="1">
          <reference field="13" count="0"/>
        </references>
      </pivotArea>
    </format>
    <format dxfId="4796">
      <pivotArea outline="0" collapsedLevelsAreSubtotals="1" fieldPosition="0"/>
    </format>
    <format dxfId="4795">
      <pivotArea dataOnly="0" labelOnly="1" grandRow="1" outline="0" fieldPosition="0"/>
    </format>
    <format dxfId="4794">
      <pivotArea dataOnly="0" labelOnly="1" outline="0" fieldPosition="0">
        <references count="1">
          <reference field="13" count="0"/>
        </references>
      </pivotArea>
    </format>
    <format dxfId="4793">
      <pivotArea dataOnly="0" labelOnly="1" grandCol="1" outline="0" fieldPosition="0"/>
    </format>
    <format dxfId="4792">
      <pivotArea outline="0" collapsedLevelsAreSubtotals="1" fieldPosition="0"/>
    </format>
    <format dxfId="4791">
      <pivotArea dataOnly="0" labelOnly="1" grandRow="1" outline="0" fieldPosition="0"/>
    </format>
    <format dxfId="4790">
      <pivotArea dataOnly="0" labelOnly="1" outline="0" fieldPosition="0">
        <references count="1">
          <reference field="13" count="0"/>
        </references>
      </pivotArea>
    </format>
    <format dxfId="4789">
      <pivotArea dataOnly="0" labelOnly="1" grandCol="1" outline="0" fieldPosition="0"/>
    </format>
    <format dxfId="4788">
      <pivotArea dataOnly="0" labelOnly="1" grandRow="1" outline="0" fieldPosition="0"/>
    </format>
    <format dxfId="4787">
      <pivotArea dataOnly="0" labelOnly="1" outline="0" fieldPosition="0">
        <references count="1">
          <reference field="13" count="0"/>
        </references>
      </pivotArea>
    </format>
    <format dxfId="4786">
      <pivotArea dataOnly="0" labelOnly="1" grandCol="1" outline="0" fieldPosition="0"/>
    </format>
    <format dxfId="4785">
      <pivotArea dataOnly="0" labelOnly="1" outline="0" fieldPosition="0">
        <references count="1">
          <reference field="13" count="0"/>
        </references>
      </pivotArea>
    </format>
    <format dxfId="4784">
      <pivotArea dataOnly="0" labelOnly="1" grandCol="1" outline="0" fieldPosition="0"/>
    </format>
    <format dxfId="4783">
      <pivotArea grandRow="1" outline="0" collapsedLevelsAreSubtotals="1" fieldPosition="0"/>
    </format>
    <format dxfId="4782">
      <pivotArea dataOnly="0" labelOnly="1" grandRow="1" outline="0" fieldPosition="0"/>
    </format>
    <format dxfId="4781">
      <pivotArea dataOnly="0" labelOnly="1" grandRow="1" outline="0" fieldPosition="0"/>
    </format>
    <format dxfId="4780">
      <pivotArea dataOnly="0" labelOnly="1" outline="0" fieldPosition="0">
        <references count="1">
          <reference field="13" count="0"/>
        </references>
      </pivotArea>
    </format>
    <format dxfId="4779">
      <pivotArea dataOnly="0" labelOnly="1" grandCol="1" outline="0" fieldPosition="0"/>
    </format>
    <format dxfId="4778">
      <pivotArea outline="0" fieldPosition="0">
        <references count="1">
          <reference field="13" count="1" selected="0">
            <x v="1"/>
          </reference>
        </references>
      </pivotArea>
    </format>
    <format dxfId="4777">
      <pivotArea grandCol="1" outline="0" collapsedLevelsAreSubtotals="1" fieldPosition="0"/>
    </format>
    <format dxfId="4776">
      <pivotArea type="topRight" dataOnly="0" labelOnly="1" outline="0" fieldPosition="0"/>
    </format>
    <format dxfId="4775">
      <pivotArea dataOnly="0" labelOnly="1" outline="0" fieldPosition="0">
        <references count="1">
          <reference field="13" count="1">
            <x v="1"/>
          </reference>
        </references>
      </pivotArea>
    </format>
    <format dxfId="4774">
      <pivotArea dataOnly="0" labelOnly="1" grandCol="1" outline="0" fieldPosition="0"/>
    </format>
    <format dxfId="4773">
      <pivotArea outline="0" fieldPosition="0">
        <references count="1">
          <reference field="13" count="1" selected="0">
            <x v="1"/>
          </reference>
        </references>
      </pivotArea>
    </format>
    <format dxfId="4772">
      <pivotArea grandCol="1" outline="0" collapsedLevelsAreSubtotals="1" fieldPosition="0"/>
    </format>
    <format dxfId="4771">
      <pivotArea type="topRight" dataOnly="0" labelOnly="1" outline="0" fieldPosition="0"/>
    </format>
    <format dxfId="4770">
      <pivotArea dataOnly="0" labelOnly="1" outline="0" fieldPosition="0">
        <references count="1">
          <reference field="13" count="1">
            <x v="1"/>
          </reference>
        </references>
      </pivotArea>
    </format>
    <format dxfId="4769">
      <pivotArea dataOnly="0" labelOnly="1" grandCol="1" outline="0" fieldPosition="0"/>
    </format>
    <format dxfId="4768">
      <pivotArea dataOnly="0" labelOnly="1" outline="0" fieldPosition="0">
        <references count="1">
          <reference field="13" count="0"/>
        </references>
      </pivotArea>
    </format>
    <format dxfId="4767">
      <pivotArea dataOnly="0" labelOnly="1" grandCol="1" outline="0" fieldPosition="0"/>
    </format>
    <format dxfId="4766">
      <pivotArea dataOnly="0" labelOnly="1" outline="0" fieldPosition="0">
        <references count="1">
          <reference field="13" count="0"/>
        </references>
      </pivotArea>
    </format>
    <format dxfId="4765">
      <pivotArea dataOnly="0" labelOnly="1" grandCol="1" outline="0" fieldPosition="0"/>
    </format>
    <format dxfId="4764">
      <pivotArea dataOnly="0" labelOnly="1" outline="0" fieldPosition="0">
        <references count="1">
          <reference field="13" count="0"/>
        </references>
      </pivotArea>
    </format>
    <format dxfId="4763">
      <pivotArea dataOnly="0" labelOnly="1" grandCol="1" outline="0" fieldPosition="0"/>
    </format>
    <format dxfId="4762">
      <pivotArea dataOnly="0" labelOnly="1" outline="0" fieldPosition="0">
        <references count="1">
          <reference field="13" count="0"/>
        </references>
      </pivotArea>
    </format>
    <format dxfId="4761">
      <pivotArea dataOnly="0" labelOnly="1" grandCol="1" outline="0" fieldPosition="0"/>
    </format>
    <format dxfId="4760">
      <pivotArea dataOnly="0" labelOnly="1" outline="0" fieldPosition="0">
        <references count="1">
          <reference field="13" count="0"/>
        </references>
      </pivotArea>
    </format>
    <format dxfId="4759">
      <pivotArea dataOnly="0" labelOnly="1" grandCol="1" outline="0" fieldPosition="0"/>
    </format>
    <format dxfId="4758">
      <pivotArea dataOnly="0" labelOnly="1" outline="0" fieldPosition="0">
        <references count="1">
          <reference field="13" count="0"/>
        </references>
      </pivotArea>
    </format>
    <format dxfId="4757">
      <pivotArea dataOnly="0" labelOnly="1" grandCol="1" outline="0" fieldPosition="0"/>
    </format>
    <format dxfId="4756">
      <pivotArea dataOnly="0" labelOnly="1" outline="0" fieldPosition="0">
        <references count="1">
          <reference field="13" count="0"/>
        </references>
      </pivotArea>
    </format>
    <format dxfId="4755">
      <pivotArea dataOnly="0" labelOnly="1" grandCol="1" outline="0" fieldPosition="0"/>
    </format>
    <format dxfId="4754">
      <pivotArea dataOnly="0" labelOnly="1" outline="0" fieldPosition="0">
        <references count="1">
          <reference field="13" count="0"/>
        </references>
      </pivotArea>
    </format>
    <format dxfId="4753">
      <pivotArea dataOnly="0" labelOnly="1" grandCol="1" outline="0" fieldPosition="0"/>
    </format>
    <format dxfId="4752">
      <pivotArea grandRow="1" outline="0" collapsedLevelsAreSubtotals="1" fieldPosition="0"/>
    </format>
    <format dxfId="4751">
      <pivotArea dataOnly="0" labelOnly="1" grandRow="1" outline="0" fieldPosition="0"/>
    </format>
    <format dxfId="4750">
      <pivotArea dataOnly="0" labelOnly="1" grandRow="1" outline="0" fieldPosition="0"/>
    </format>
    <format dxfId="4749">
      <pivotArea dataOnly="0" labelOnly="1" outline="0" fieldPosition="0">
        <references count="1">
          <reference field="13" count="0"/>
        </references>
      </pivotArea>
    </format>
    <format dxfId="4748">
      <pivotArea dataOnly="0" labelOnly="1" grandCol="1" outline="0" fieldPosition="0"/>
    </format>
    <format dxfId="4747">
      <pivotArea dataOnly="0" labelOnly="1" grandRow="1" outline="0" fieldPosition="0"/>
    </format>
    <format dxfId="4746">
      <pivotArea dataOnly="0" labelOnly="1" outline="0" fieldPosition="0">
        <references count="1">
          <reference field="13" count="0"/>
        </references>
      </pivotArea>
    </format>
    <format dxfId="4745">
      <pivotArea dataOnly="0" labelOnly="1" grandCol="1" outline="0" fieldPosition="0"/>
    </format>
    <format dxfId="4744">
      <pivotArea dataOnly="0" labelOnly="1" grandRow="1" outline="0" fieldPosition="0"/>
    </format>
    <format dxfId="4743">
      <pivotArea dataOnly="0" labelOnly="1" outline="0" fieldPosition="0">
        <references count="1">
          <reference field="13" count="0"/>
        </references>
      </pivotArea>
    </format>
    <format dxfId="4742">
      <pivotArea dataOnly="0" labelOnly="1" grandCol="1" outline="0" fieldPosition="0"/>
    </format>
    <format dxfId="4741">
      <pivotArea dataOnly="0" labelOnly="1" outline="0" fieldPosition="0">
        <references count="1">
          <reference field="13" count="0"/>
        </references>
      </pivotArea>
    </format>
    <format dxfId="4740">
      <pivotArea dataOnly="0" labelOnly="1" grandCol="1" outline="0" fieldPosition="0"/>
    </format>
    <format dxfId="4739">
      <pivotArea dataOnly="0" labelOnly="1" outline="0" fieldPosition="0">
        <references count="1">
          <reference field="13" count="0"/>
        </references>
      </pivotArea>
    </format>
    <format dxfId="4738">
      <pivotArea dataOnly="0" labelOnly="1" grandCol="1" outline="0" fieldPosition="0"/>
    </format>
    <format dxfId="4737">
      <pivotArea dataOnly="0" labelOnly="1" grandRow="1" outline="0" fieldPosition="0"/>
    </format>
    <format dxfId="4736">
      <pivotArea dataOnly="0" labelOnly="1" outline="0" fieldPosition="0">
        <references count="1">
          <reference field="13" count="0"/>
        </references>
      </pivotArea>
    </format>
    <format dxfId="4735">
      <pivotArea dataOnly="0" labelOnly="1" grandCol="1" outline="0" fieldPosition="0"/>
    </format>
    <format dxfId="4734">
      <pivotArea dataOnly="0" labelOnly="1" grandRow="1" outline="0" fieldPosition="0"/>
    </format>
    <format dxfId="4733">
      <pivotArea dataOnly="0" labelOnly="1" outline="0" fieldPosition="0">
        <references count="1">
          <reference field="13" count="0"/>
        </references>
      </pivotArea>
    </format>
    <format dxfId="4732">
      <pivotArea dataOnly="0" labelOnly="1" grandCol="1" outline="0" fieldPosition="0"/>
    </format>
    <format dxfId="4731">
      <pivotArea dataOnly="0" labelOnly="1" grandRow="1" outline="0" fieldPosition="0"/>
    </format>
    <format dxfId="4730">
      <pivotArea dataOnly="0" labelOnly="1" outline="0" fieldPosition="0">
        <references count="1">
          <reference field="13" count="0"/>
        </references>
      </pivotArea>
    </format>
    <format dxfId="4729">
      <pivotArea dataOnly="0" labelOnly="1" grandCol="1" outline="0" fieldPosition="0"/>
    </format>
    <format dxfId="4728">
      <pivotArea type="topRight" dataOnly="0" labelOnly="1" outline="0" fieldPosition="0"/>
    </format>
    <format dxfId="4727">
      <pivotArea type="topRight" dataOnly="0" labelOnly="1" outline="0" fieldPosition="0"/>
    </format>
    <format dxfId="4726">
      <pivotArea dataOnly="0" labelOnly="1" outline="0" fieldPosition="0">
        <references count="1">
          <reference field="13" count="0"/>
        </references>
      </pivotArea>
    </format>
    <format dxfId="4725">
      <pivotArea dataOnly="0" labelOnly="1" grandCol="1" outline="0" fieldPosition="0"/>
    </format>
    <format dxfId="4724">
      <pivotArea dataOnly="0" labelOnly="1" grandRow="1" outline="0" fieldPosition="0"/>
    </format>
    <format dxfId="4723">
      <pivotArea dataOnly="0" labelOnly="1" outline="0" fieldPosition="0">
        <references count="1">
          <reference field="13" count="0"/>
        </references>
      </pivotArea>
    </format>
    <format dxfId="4722">
      <pivotArea dataOnly="0" labelOnly="1" grandCol="1" outline="0" fieldPosition="0"/>
    </format>
    <format dxfId="4721">
      <pivotArea dataOnly="0" labelOnly="1" grandRow="1" outline="0" fieldPosition="0"/>
    </format>
    <format dxfId="4720">
      <pivotArea dataOnly="0" labelOnly="1" outline="0" fieldPosition="0">
        <references count="1">
          <reference field="13" count="0"/>
        </references>
      </pivotArea>
    </format>
    <format dxfId="4719">
      <pivotArea dataOnly="0" labelOnly="1" grandCol="1" outline="0" fieldPosition="0"/>
    </format>
    <format dxfId="4718">
      <pivotArea dataOnly="0" labelOnly="1" grandRow="1" outline="0" fieldPosition="0"/>
    </format>
    <format dxfId="4717">
      <pivotArea dataOnly="0" labelOnly="1" outline="0" fieldPosition="0">
        <references count="1">
          <reference field="13" count="0"/>
        </references>
      </pivotArea>
    </format>
    <format dxfId="4716">
      <pivotArea dataOnly="0" labelOnly="1" grandCol="1" outline="0" fieldPosition="0"/>
    </format>
    <format dxfId="4715">
      <pivotArea dataOnly="0" labelOnly="1" outline="0" fieldPosition="0">
        <references count="1">
          <reference field="13" count="0"/>
        </references>
      </pivotArea>
    </format>
    <format dxfId="4714">
      <pivotArea dataOnly="0" labelOnly="1" grandCol="1" outline="0" fieldPosition="0"/>
    </format>
    <format dxfId="4713">
      <pivotArea grandRow="1" outline="0" collapsedLevelsAreSubtotals="1" fieldPosition="0"/>
    </format>
    <format dxfId="4712">
      <pivotArea dataOnly="0" labelOnly="1" grandRow="1" outline="0" fieldPosition="0"/>
    </format>
    <format dxfId="4711">
      <pivotArea dataOnly="0" labelOnly="1" grandRow="1" outline="0" fieldPosition="0"/>
    </format>
    <format dxfId="4710">
      <pivotArea dataOnly="0" labelOnly="1" outline="0" fieldPosition="0">
        <references count="1">
          <reference field="13" count="0"/>
        </references>
      </pivotArea>
    </format>
    <format dxfId="4709">
      <pivotArea dataOnly="0" labelOnly="1" grandCol="1" outline="0" fieldPosition="0"/>
    </format>
    <format dxfId="4708">
      <pivotArea dataOnly="0" labelOnly="1" grandRow="1" outline="0" fieldPosition="0"/>
    </format>
    <format dxfId="4707">
      <pivotArea dataOnly="0" labelOnly="1" outline="0" fieldPosition="0">
        <references count="1">
          <reference field="13" count="0"/>
        </references>
      </pivotArea>
    </format>
    <format dxfId="4706">
      <pivotArea dataOnly="0" labelOnly="1" grandCol="1" outline="0" fieldPosition="0"/>
    </format>
    <format dxfId="4705">
      <pivotArea dataOnly="0" labelOnly="1" outline="0" fieldPosition="0">
        <references count="1">
          <reference field="13" count="0"/>
        </references>
      </pivotArea>
    </format>
    <format dxfId="4704">
      <pivotArea dataOnly="0" labelOnly="1" grandCol="1" outline="0" fieldPosition="0"/>
    </format>
    <format dxfId="4703">
      <pivotArea grandRow="1" outline="0" collapsedLevelsAreSubtotals="1" fieldPosition="0"/>
    </format>
    <format dxfId="4702">
      <pivotArea dataOnly="0" labelOnly="1" grandRow="1" outline="0" fieldPosition="0"/>
    </format>
    <format dxfId="4701">
      <pivotArea dataOnly="0" labelOnly="1" grandRow="1" outline="0" fieldPosition="0"/>
    </format>
    <format dxfId="4700">
      <pivotArea dataOnly="0" labelOnly="1" outline="0" fieldPosition="0">
        <references count="1">
          <reference field="13" count="0"/>
        </references>
      </pivotArea>
    </format>
    <format dxfId="4699">
      <pivotArea dataOnly="0" labelOnly="1" grandCol="1" outline="0" fieldPosition="0"/>
    </format>
    <format dxfId="4698">
      <pivotArea dataOnly="0" labelOnly="1" grandRow="1" outline="0" fieldPosition="0"/>
    </format>
    <format dxfId="4697">
      <pivotArea dataOnly="0" labelOnly="1" outline="0" fieldPosition="0">
        <references count="1">
          <reference field="13" count="0"/>
        </references>
      </pivotArea>
    </format>
    <format dxfId="4696">
      <pivotArea dataOnly="0" labelOnly="1" grandCol="1" outline="0" fieldPosition="0"/>
    </format>
    <format dxfId="4695">
      <pivotArea dataOnly="0" labelOnly="1" outline="0" fieldPosition="0">
        <references count="1">
          <reference field="13" count="0"/>
        </references>
      </pivotArea>
    </format>
    <format dxfId="4694">
      <pivotArea dataOnly="0" labelOnly="1" grandCol="1" outline="0" fieldPosition="0"/>
    </format>
    <format dxfId="4693">
      <pivotArea dataOnly="0" labelOnly="1" grandRow="1" outline="0" fieldPosition="0"/>
    </format>
    <format dxfId="4692">
      <pivotArea dataOnly="0" labelOnly="1" grandRow="1" outline="0" fieldPosition="0"/>
    </format>
    <format dxfId="4691">
      <pivotArea grandRow="1" outline="0" collapsedLevelsAreSubtotals="1" fieldPosition="0"/>
    </format>
    <format dxfId="4690">
      <pivotArea dataOnly="0" labelOnly="1" grandRow="1" outline="0" fieldPosition="0"/>
    </format>
    <format dxfId="4689">
      <pivotArea dataOnly="0" labelOnly="1" grandRow="1" outline="0" fieldPosition="0"/>
    </format>
    <format dxfId="4688">
      <pivotArea dataOnly="0" labelOnly="1" outline="0" fieldPosition="0">
        <references count="1">
          <reference field="13" count="0"/>
        </references>
      </pivotArea>
    </format>
    <format dxfId="4687">
      <pivotArea dataOnly="0" labelOnly="1" grandCol="1" outline="0" fieldPosition="0"/>
    </format>
    <format dxfId="4686">
      <pivotArea dataOnly="0" labelOnly="1" grandRow="1" outline="0" fieldPosition="0"/>
    </format>
    <format dxfId="4685">
      <pivotArea dataOnly="0" labelOnly="1" outline="0" fieldPosition="0">
        <references count="1">
          <reference field="13" count="0"/>
        </references>
      </pivotArea>
    </format>
    <format dxfId="4684">
      <pivotArea dataOnly="0" labelOnly="1" grandCol="1" outline="0" fieldPosition="0"/>
    </format>
    <format dxfId="4683">
      <pivotArea grandRow="1" outline="0" collapsedLevelsAreSubtotals="1" fieldPosition="0"/>
    </format>
    <format dxfId="4682">
      <pivotArea dataOnly="0" labelOnly="1" grandRow="1" outline="0" fieldPosition="0"/>
    </format>
    <format dxfId="4681">
      <pivotArea dataOnly="0" labelOnly="1" grandRow="1" outline="0" fieldPosition="0"/>
    </format>
    <format dxfId="4680">
      <pivotArea dataOnly="0" labelOnly="1" outline="0" fieldPosition="0">
        <references count="1">
          <reference field="13" count="0"/>
        </references>
      </pivotArea>
    </format>
    <format dxfId="4679">
      <pivotArea dataOnly="0" labelOnly="1" grandCol="1" outline="0" fieldPosition="0"/>
    </format>
    <format dxfId="4678">
      <pivotArea dataOnly="0" labelOnly="1" grandRow="1" outline="0" fieldPosition="0"/>
    </format>
    <format dxfId="4677">
      <pivotArea dataOnly="0" labelOnly="1" outline="0" fieldPosition="0">
        <references count="1">
          <reference field="13" count="0"/>
        </references>
      </pivotArea>
    </format>
    <format dxfId="4676">
      <pivotArea dataOnly="0" labelOnly="1" grandCol="1" outline="0" fieldPosition="0"/>
    </format>
    <format dxfId="4675">
      <pivotArea grandRow="1" outline="0" collapsedLevelsAreSubtotals="1" fieldPosition="0"/>
    </format>
    <format dxfId="4674">
      <pivotArea dataOnly="0" labelOnly="1" grandRow="1" outline="0" fieldPosition="0"/>
    </format>
    <format dxfId="4673">
      <pivotArea dataOnly="0" labelOnly="1" outline="0" fieldPosition="0">
        <references count="1">
          <reference field="13" count="0"/>
        </references>
      </pivotArea>
    </format>
    <format dxfId="4672">
      <pivotArea dataOnly="0" labelOnly="1" grandCol="1" outline="0" fieldPosition="0"/>
    </format>
    <format dxfId="4671">
      <pivotArea dataOnly="0" labelOnly="1" outline="0" fieldPosition="0">
        <references count="1">
          <reference field="13" count="0"/>
        </references>
      </pivotArea>
    </format>
    <format dxfId="4670">
      <pivotArea dataOnly="0" labelOnly="1" grandCol="1" outline="0" fieldPosition="0"/>
    </format>
    <format dxfId="4669">
      <pivotArea grandRow="1" outline="0" collapsedLevelsAreSubtotals="1" fieldPosition="0"/>
    </format>
    <format dxfId="4668">
      <pivotArea dataOnly="0" labelOnly="1" outline="0" fieldPosition="0">
        <references count="1">
          <reference field="13" count="0"/>
        </references>
      </pivotArea>
    </format>
    <format dxfId="4667">
      <pivotArea dataOnly="0" labelOnly="1" grandCol="1" outline="0" fieldPosition="0"/>
    </format>
    <format dxfId="4666">
      <pivotArea dataOnly="0" labelOnly="1" outline="0" fieldPosition="0">
        <references count="1">
          <reference field="13" count="0"/>
        </references>
      </pivotArea>
    </format>
    <format dxfId="4665">
      <pivotArea dataOnly="0" labelOnly="1" grandCol="1" outline="0" fieldPosition="0"/>
    </format>
    <format dxfId="4664">
      <pivotArea dataOnly="0" labelOnly="1" outline="0" fieldPosition="0">
        <references count="1">
          <reference field="13" count="0"/>
        </references>
      </pivotArea>
    </format>
    <format dxfId="4663">
      <pivotArea dataOnly="0" labelOnly="1" grandCol="1" outline="0" fieldPosition="0"/>
    </format>
    <format dxfId="4662">
      <pivotArea dataOnly="0" labelOnly="1" outline="0" fieldPosition="0">
        <references count="1">
          <reference field="13" count="0"/>
        </references>
      </pivotArea>
    </format>
    <format dxfId="4661">
      <pivotArea dataOnly="0" labelOnly="1" grandCol="1" outline="0" fieldPosition="0"/>
    </format>
    <format dxfId="4660">
      <pivotArea dataOnly="0" labelOnly="1" outline="0" fieldPosition="0">
        <references count="1">
          <reference field="13" count="0"/>
        </references>
      </pivotArea>
    </format>
    <format dxfId="4659">
      <pivotArea dataOnly="0" labelOnly="1" grandCol="1" outline="0" fieldPosition="0"/>
    </format>
    <format dxfId="4658">
      <pivotArea dataOnly="0" labelOnly="1" outline="0" fieldPosition="0">
        <references count="1">
          <reference field="13" count="0"/>
        </references>
      </pivotArea>
    </format>
    <format dxfId="4657">
      <pivotArea dataOnly="0" labelOnly="1" grandCol="1" outline="0" fieldPosition="0"/>
    </format>
    <format dxfId="4656">
      <pivotArea field="13" type="button" dataOnly="0" labelOnly="1" outline="0" axis="axisCol" fieldPosition="0"/>
    </format>
    <format dxfId="4655">
      <pivotArea type="topRight" dataOnly="0" labelOnly="1" outline="0" fieldPosition="0"/>
    </format>
    <format dxfId="4654">
      <pivotArea outline="0" collapsedLevelsAreSubtotals="1" fieldPosition="0"/>
    </format>
    <format dxfId="4653">
      <pivotArea field="15" type="button" dataOnly="0" labelOnly="1" outline="0" axis="axisRow" fieldPosition="0"/>
    </format>
    <format dxfId="4652">
      <pivotArea dataOnly="0" labelOnly="1" outline="0" fieldPosition="0">
        <references count="1">
          <reference field="15" count="0"/>
        </references>
      </pivotArea>
    </format>
    <format dxfId="4651">
      <pivotArea dataOnly="0" labelOnly="1" grandRow="1" outline="0" fieldPosition="0"/>
    </format>
    <format dxfId="4650">
      <pivotArea dataOnly="0" labelOnly="1" outline="0" fieldPosition="0">
        <references count="1">
          <reference field="13" count="0"/>
        </references>
      </pivotArea>
    </format>
    <format dxfId="4649">
      <pivotArea dataOnly="0" labelOnly="1" grandCol="1" outline="0" fieldPosition="0"/>
    </format>
    <format dxfId="4648">
      <pivotArea field="15" type="button" dataOnly="0" labelOnly="1" outline="0" axis="axisRow" fieldPosition="0"/>
    </format>
    <format dxfId="4647">
      <pivotArea dataOnly="0" labelOnly="1" outline="0" fieldPosition="0">
        <references count="1">
          <reference field="13" count="0"/>
        </references>
      </pivotArea>
    </format>
    <format dxfId="4646">
      <pivotArea dataOnly="0" labelOnly="1" grandCol="1" outline="0" fieldPosition="0"/>
    </format>
    <format dxfId="4645">
      <pivotArea field="15" type="button" dataOnly="0" labelOnly="1" outline="0" axis="axisRow" fieldPosition="0"/>
    </format>
    <format dxfId="4644">
      <pivotArea dataOnly="0" labelOnly="1" outline="0" fieldPosition="0">
        <references count="1">
          <reference field="13" count="0"/>
        </references>
      </pivotArea>
    </format>
    <format dxfId="4643">
      <pivotArea dataOnly="0" labelOnly="1" grandCol="1" outline="0" fieldPosition="0"/>
    </format>
    <format dxfId="4642">
      <pivotArea grandRow="1" outline="0" collapsedLevelsAreSubtotals="1" fieldPosition="0"/>
    </format>
    <format dxfId="4641">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20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5029">
      <pivotArea type="all" dataOnly="0" outline="0" fieldPosition="0"/>
    </format>
    <format dxfId="5028">
      <pivotArea outline="0" collapsedLevelsAreSubtotals="1" fieldPosition="0"/>
    </format>
    <format dxfId="5027">
      <pivotArea dataOnly="0" labelOnly="1" outline="0" fieldPosition="0">
        <references count="1">
          <reference field="12" count="0"/>
        </references>
      </pivotArea>
    </format>
    <format dxfId="5026">
      <pivotArea field="12" dataOnly="0" labelOnly="1" grandRow="1" outline="0" axis="axisRow" fieldPosition="0">
        <references count="1">
          <reference field="4294967294" count="1" selected="0">
            <x v="1"/>
          </reference>
        </references>
      </pivotArea>
    </format>
    <format dxfId="5025">
      <pivotArea dataOnly="0" labelOnly="1" outline="0" fieldPosition="0">
        <references count="2">
          <reference field="4294967294" count="1">
            <x v="1"/>
          </reference>
          <reference field="12" count="1" selected="0">
            <x v="0"/>
          </reference>
        </references>
      </pivotArea>
    </format>
    <format dxfId="5024">
      <pivotArea dataOnly="0" labelOnly="1" outline="0" fieldPosition="0">
        <references count="2">
          <reference field="4294967294" count="1">
            <x v="1"/>
          </reference>
          <reference field="12" count="1" selected="0">
            <x v="1"/>
          </reference>
        </references>
      </pivotArea>
    </format>
    <format dxfId="5023">
      <pivotArea dataOnly="0" labelOnly="1" outline="0" fieldPosition="0">
        <references count="2">
          <reference field="4294967294" count="1">
            <x v="1"/>
          </reference>
          <reference field="12" count="1" selected="0">
            <x v="2"/>
          </reference>
        </references>
      </pivotArea>
    </format>
    <format dxfId="5022">
      <pivotArea dataOnly="0" labelOnly="1" outline="0" fieldPosition="0">
        <references count="2">
          <reference field="4294967294" count="1">
            <x v="1"/>
          </reference>
          <reference field="12" count="1" selected="0">
            <x v="3"/>
          </reference>
        </references>
      </pivotArea>
    </format>
    <format dxfId="5021">
      <pivotArea dataOnly="0" labelOnly="1" outline="0" fieldPosition="0">
        <references count="2">
          <reference field="4294967294" count="1">
            <x v="1"/>
          </reference>
          <reference field="12" count="1" selected="0">
            <x v="4"/>
          </reference>
        </references>
      </pivotArea>
    </format>
    <format dxfId="5020">
      <pivotArea dataOnly="0" labelOnly="1" outline="0" fieldPosition="0">
        <references count="2">
          <reference field="4294967294" count="1">
            <x v="1"/>
          </reference>
          <reference field="12" count="1" selected="0">
            <x v="5"/>
          </reference>
        </references>
      </pivotArea>
    </format>
    <format dxfId="5019">
      <pivotArea dataOnly="0" labelOnly="1" outline="0" fieldPosition="0">
        <references count="1">
          <reference field="13" count="0"/>
        </references>
      </pivotArea>
    </format>
    <format dxfId="5018">
      <pivotArea dataOnly="0" labelOnly="1" grandCol="1" outline="0" fieldPosition="0"/>
    </format>
    <format dxfId="5017">
      <pivotArea type="all" dataOnly="0" outline="0" fieldPosition="0"/>
    </format>
    <format dxfId="5016">
      <pivotArea outline="0" collapsedLevelsAreSubtotals="1" fieldPosition="0"/>
    </format>
    <format dxfId="5015">
      <pivotArea dataOnly="0" labelOnly="1" outline="0" fieldPosition="0">
        <references count="1">
          <reference field="12" count="0"/>
        </references>
      </pivotArea>
    </format>
    <format dxfId="5014">
      <pivotArea field="12" dataOnly="0" labelOnly="1" grandRow="1" outline="0" axis="axisRow" fieldPosition="0">
        <references count="1">
          <reference field="4294967294" count="1" selected="0">
            <x v="1"/>
          </reference>
        </references>
      </pivotArea>
    </format>
    <format dxfId="5013">
      <pivotArea dataOnly="0" labelOnly="1" outline="0" fieldPosition="0">
        <references count="2">
          <reference field="4294967294" count="1">
            <x v="1"/>
          </reference>
          <reference field="12" count="1" selected="0">
            <x v="0"/>
          </reference>
        </references>
      </pivotArea>
    </format>
    <format dxfId="5012">
      <pivotArea dataOnly="0" labelOnly="1" outline="0" fieldPosition="0">
        <references count="2">
          <reference field="4294967294" count="1">
            <x v="1"/>
          </reference>
          <reference field="12" count="1" selected="0">
            <x v="1"/>
          </reference>
        </references>
      </pivotArea>
    </format>
    <format dxfId="5011">
      <pivotArea dataOnly="0" labelOnly="1" outline="0" fieldPosition="0">
        <references count="2">
          <reference field="4294967294" count="1">
            <x v="1"/>
          </reference>
          <reference field="12" count="1" selected="0">
            <x v="2"/>
          </reference>
        </references>
      </pivotArea>
    </format>
    <format dxfId="5010">
      <pivotArea dataOnly="0" labelOnly="1" outline="0" fieldPosition="0">
        <references count="2">
          <reference field="4294967294" count="1">
            <x v="1"/>
          </reference>
          <reference field="12" count="1" selected="0">
            <x v="3"/>
          </reference>
        </references>
      </pivotArea>
    </format>
    <format dxfId="5009">
      <pivotArea dataOnly="0" labelOnly="1" outline="0" fieldPosition="0">
        <references count="2">
          <reference field="4294967294" count="1">
            <x v="1"/>
          </reference>
          <reference field="12" count="1" selected="0">
            <x v="4"/>
          </reference>
        </references>
      </pivotArea>
    </format>
    <format dxfId="5008">
      <pivotArea dataOnly="0" labelOnly="1" outline="0" fieldPosition="0">
        <references count="2">
          <reference field="4294967294" count="1">
            <x v="1"/>
          </reference>
          <reference field="12" count="1" selected="0">
            <x v="5"/>
          </reference>
        </references>
      </pivotArea>
    </format>
    <format dxfId="5007">
      <pivotArea dataOnly="0" labelOnly="1" outline="0" fieldPosition="0">
        <references count="1">
          <reference field="13" count="0"/>
        </references>
      </pivotArea>
    </format>
    <format dxfId="5006">
      <pivotArea dataOnly="0" labelOnly="1" grandCol="1" outline="0" fieldPosition="0"/>
    </format>
    <format dxfId="5005">
      <pivotArea field="12" dataOnly="0" labelOnly="1" grandRow="1" outline="0" axis="axisRow" fieldPosition="0">
        <references count="1">
          <reference field="4294967294" count="1" selected="0">
            <x v="1"/>
          </reference>
        </references>
      </pivotArea>
    </format>
    <format dxfId="5004">
      <pivotArea field="12" grandRow="1" outline="0" collapsedLevelsAreSubtotals="1" axis="axisRow" fieldPosition="0">
        <references count="1">
          <reference field="4294967294" count="1" selected="0">
            <x v="1"/>
          </reference>
        </references>
      </pivotArea>
    </format>
    <format dxfId="5003">
      <pivotArea field="12" dataOnly="0" labelOnly="1" grandRow="1" outline="0" axis="axisRow" fieldPosition="0">
        <references count="1">
          <reference field="4294967294" count="1" selected="0">
            <x v="1"/>
          </reference>
        </references>
      </pivotArea>
    </format>
    <format dxfId="5002">
      <pivotArea field="12" grandRow="1" outline="0" collapsedLevelsAreSubtotals="1" axis="axisRow" fieldPosition="0">
        <references count="1">
          <reference field="4294967294" count="1" selected="0">
            <x v="1"/>
          </reference>
        </references>
      </pivotArea>
    </format>
    <format dxfId="5001">
      <pivotArea field="12" dataOnly="0" labelOnly="1" grandRow="1" outline="0" axis="axisRow" fieldPosition="0">
        <references count="1">
          <reference field="4294967294" count="1" selected="0">
            <x v="1"/>
          </reference>
        </references>
      </pivotArea>
    </format>
    <format dxfId="5000">
      <pivotArea outline="0" collapsedLevelsAreSubtotals="1" fieldPosition="0"/>
    </format>
    <format dxfId="4999">
      <pivotArea field="12" dataOnly="0" labelOnly="1" grandRow="1" outline="0" axis="axisRow" fieldPosition="0">
        <references count="1">
          <reference field="4294967294" count="1" selected="0">
            <x v="1"/>
          </reference>
        </references>
      </pivotArea>
    </format>
    <format dxfId="4998">
      <pivotArea field="12" dataOnly="0" labelOnly="1" grandRow="1" outline="0" axis="axisRow" fieldPosition="0">
        <references count="1">
          <reference field="4294967294" count="1" selected="0">
            <x v="1"/>
          </reference>
        </references>
      </pivotArea>
    </format>
    <format dxfId="4997">
      <pivotArea field="12" grandRow="1" outline="0" axis="axisRow" fieldPosition="0">
        <references count="1">
          <reference field="4294967294" count="1" selected="0">
            <x v="1"/>
          </reference>
        </references>
      </pivotArea>
    </format>
    <format dxfId="4996">
      <pivotArea field="12" grandRow="1" outline="0" axis="axisRow" fieldPosition="0">
        <references count="1">
          <reference field="4294967294" count="1" selected="0">
            <x v="1"/>
          </reference>
        </references>
      </pivotArea>
    </format>
    <format dxfId="4995">
      <pivotArea field="12" dataOnly="0" labelOnly="1" grandRow="1" outline="0" axis="axisRow" fieldPosition="0">
        <references count="1">
          <reference field="4294967294" count="1" selected="0">
            <x v="1"/>
          </reference>
        </references>
      </pivotArea>
    </format>
    <format dxfId="4994">
      <pivotArea field="12" type="button" dataOnly="0" labelOnly="1" outline="0" axis="axisRow" fieldPosition="0"/>
    </format>
    <format dxfId="4993">
      <pivotArea field="-2" type="button" dataOnly="0" labelOnly="1" outline="0" axis="axisRow" fieldPosition="1"/>
    </format>
    <format dxfId="4992">
      <pivotArea outline="0" collapsedLevelsAreSubtotals="1" fieldPosition="0">
        <references count="2">
          <reference field="4294967294" count="1" selected="0">
            <x v="1"/>
          </reference>
          <reference field="12" count="0" selected="0"/>
        </references>
      </pivotArea>
    </format>
    <format dxfId="4991">
      <pivotArea dataOnly="0" labelOnly="1" outline="0" fieldPosition="0">
        <references count="1">
          <reference field="12" count="0"/>
        </references>
      </pivotArea>
    </format>
    <format dxfId="4990">
      <pivotArea dataOnly="0" labelOnly="1" outline="0" fieldPosition="0">
        <references count="2">
          <reference field="4294967294" count="1">
            <x v="1"/>
          </reference>
          <reference field="12" count="1" selected="0">
            <x v="0"/>
          </reference>
        </references>
      </pivotArea>
    </format>
    <format dxfId="4989">
      <pivotArea dataOnly="0" labelOnly="1" outline="0" fieldPosition="0">
        <references count="2">
          <reference field="4294967294" count="1">
            <x v="1"/>
          </reference>
          <reference field="12" count="1" selected="0">
            <x v="1"/>
          </reference>
        </references>
      </pivotArea>
    </format>
    <format dxfId="4988">
      <pivotArea dataOnly="0" labelOnly="1" outline="0" fieldPosition="0">
        <references count="2">
          <reference field="4294967294" count="1">
            <x v="1"/>
          </reference>
          <reference field="12" count="1" selected="0">
            <x v="2"/>
          </reference>
        </references>
      </pivotArea>
    </format>
    <format dxfId="4987">
      <pivotArea dataOnly="0" labelOnly="1" outline="0" fieldPosition="0">
        <references count="2">
          <reference field="4294967294" count="1">
            <x v="1"/>
          </reference>
          <reference field="12" count="1" selected="0">
            <x v="3"/>
          </reference>
        </references>
      </pivotArea>
    </format>
    <format dxfId="4986">
      <pivotArea dataOnly="0" labelOnly="1" outline="0" fieldPosition="0">
        <references count="2">
          <reference field="4294967294" count="1">
            <x v="1"/>
          </reference>
          <reference field="12" count="1" selected="0">
            <x v="4"/>
          </reference>
        </references>
      </pivotArea>
    </format>
    <format dxfId="4985">
      <pivotArea dataOnly="0" labelOnly="1" outline="0" fieldPosition="0">
        <references count="2">
          <reference field="4294967294" count="1">
            <x v="1"/>
          </reference>
          <reference field="12" count="1" selected="0">
            <x v="5"/>
          </reference>
        </references>
      </pivotArea>
    </format>
    <format dxfId="4984">
      <pivotArea dataOnly="0" labelOnly="1" outline="0" fieldPosition="0">
        <references count="1">
          <reference field="13" count="0"/>
        </references>
      </pivotArea>
    </format>
    <format dxfId="4983">
      <pivotArea dataOnly="0" labelOnly="1" grandCol="1" outline="0" fieldPosition="0"/>
    </format>
    <format dxfId="4982">
      <pivotArea dataOnly="0" labelOnly="1" outline="0" fieldPosition="0">
        <references count="1">
          <reference field="13" count="0"/>
        </references>
      </pivotArea>
    </format>
    <format dxfId="4981">
      <pivotArea dataOnly="0" labelOnly="1" grandCol="1" outline="0" fieldPosition="0"/>
    </format>
    <format dxfId="4980">
      <pivotArea outline="0" collapsedLevelsAreSubtotals="1" fieldPosition="0">
        <references count="2">
          <reference field="4294967294" count="1" selected="0">
            <x v="1"/>
          </reference>
          <reference field="12" count="1" selected="0">
            <x v="0"/>
          </reference>
        </references>
      </pivotArea>
    </format>
    <format dxfId="4979">
      <pivotArea outline="0" collapsedLevelsAreSubtotals="1" fieldPosition="0">
        <references count="2">
          <reference field="4294967294" count="1" selected="0">
            <x v="1"/>
          </reference>
          <reference field="12" count="1" selected="0">
            <x v="1"/>
          </reference>
        </references>
      </pivotArea>
    </format>
    <format dxfId="4978">
      <pivotArea outline="0" collapsedLevelsAreSubtotals="1" fieldPosition="0">
        <references count="2">
          <reference field="4294967294" count="1" selected="0">
            <x v="1"/>
          </reference>
          <reference field="12" count="1" selected="0">
            <x v="3"/>
          </reference>
        </references>
      </pivotArea>
    </format>
    <format dxfId="4977">
      <pivotArea outline="0" collapsedLevelsAreSubtotals="1" fieldPosition="0">
        <references count="2">
          <reference field="4294967294" count="1" selected="0">
            <x v="1"/>
          </reference>
          <reference field="12" count="1" selected="0">
            <x v="2"/>
          </reference>
        </references>
      </pivotArea>
    </format>
    <format dxfId="4976">
      <pivotArea outline="0" collapsedLevelsAreSubtotals="1" fieldPosition="0">
        <references count="2">
          <reference field="4294967294" count="1" selected="0">
            <x v="1"/>
          </reference>
          <reference field="12" count="1" selected="0">
            <x v="4"/>
          </reference>
        </references>
      </pivotArea>
    </format>
    <format dxfId="4975">
      <pivotArea outline="0" collapsedLevelsAreSubtotals="1" fieldPosition="0">
        <references count="2">
          <reference field="4294967294" count="1" selected="0">
            <x v="1"/>
          </reference>
          <reference field="12" count="1" selected="0">
            <x v="5"/>
          </reference>
        </references>
      </pivotArea>
    </format>
    <format dxfId="4974">
      <pivotArea outline="0" fieldPosition="0">
        <references count="2">
          <reference field="4294967294" count="1" selected="0">
            <x v="1"/>
          </reference>
          <reference field="12" count="0" selected="0"/>
        </references>
      </pivotArea>
    </format>
    <format dxfId="4973">
      <pivotArea field="12" type="button" dataOnly="0" labelOnly="1" outline="0" axis="axisRow" fieldPosition="0"/>
    </format>
    <format dxfId="4972">
      <pivotArea field="-2" type="button" dataOnly="0" labelOnly="1" outline="0" axis="axisRow" fieldPosition="1"/>
    </format>
    <format dxfId="4971">
      <pivotArea dataOnly="0" labelOnly="1" outline="0" fieldPosition="0">
        <references count="1">
          <reference field="12" count="0"/>
        </references>
      </pivotArea>
    </format>
    <format dxfId="4970">
      <pivotArea dataOnly="0" labelOnly="1" outline="0" fieldPosition="0">
        <references count="2">
          <reference field="4294967294" count="1">
            <x v="1"/>
          </reference>
          <reference field="12" count="1" selected="0">
            <x v="0"/>
          </reference>
        </references>
      </pivotArea>
    </format>
    <format dxfId="4969">
      <pivotArea dataOnly="0" labelOnly="1" outline="0" fieldPosition="0">
        <references count="2">
          <reference field="4294967294" count="1">
            <x v="1"/>
          </reference>
          <reference field="12" count="1" selected="0">
            <x v="1"/>
          </reference>
        </references>
      </pivotArea>
    </format>
    <format dxfId="4968">
      <pivotArea dataOnly="0" labelOnly="1" outline="0" fieldPosition="0">
        <references count="2">
          <reference field="4294967294" count="1">
            <x v="1"/>
          </reference>
          <reference field="12" count="1" selected="0">
            <x v="2"/>
          </reference>
        </references>
      </pivotArea>
    </format>
    <format dxfId="4967">
      <pivotArea dataOnly="0" labelOnly="1" outline="0" fieldPosition="0">
        <references count="2">
          <reference field="4294967294" count="1">
            <x v="1"/>
          </reference>
          <reference field="12" count="1" selected="0">
            <x v="3"/>
          </reference>
        </references>
      </pivotArea>
    </format>
    <format dxfId="4966">
      <pivotArea dataOnly="0" labelOnly="1" outline="0" fieldPosition="0">
        <references count="2">
          <reference field="4294967294" count="1">
            <x v="1"/>
          </reference>
          <reference field="12" count="1" selected="0">
            <x v="4"/>
          </reference>
        </references>
      </pivotArea>
    </format>
    <format dxfId="4965">
      <pivotArea dataOnly="0" labelOnly="1" outline="0" fieldPosition="0">
        <references count="2">
          <reference field="4294967294" count="1">
            <x v="1"/>
          </reference>
          <reference field="12" count="1" selected="0">
            <x v="5"/>
          </reference>
        </references>
      </pivotArea>
    </format>
    <format dxfId="4964">
      <pivotArea dataOnly="0" labelOnly="1" outline="0" fieldPosition="0">
        <references count="1">
          <reference field="13" count="0"/>
        </references>
      </pivotArea>
    </format>
    <format dxfId="4963">
      <pivotArea dataOnly="0" labelOnly="1" grandCol="1" outline="0" fieldPosition="0"/>
    </format>
    <format dxfId="4962">
      <pivotArea outline="0" fieldPosition="0">
        <references count="2">
          <reference field="4294967294" count="1" selected="0">
            <x v="1"/>
          </reference>
          <reference field="12" count="0" selected="0"/>
        </references>
      </pivotArea>
    </format>
    <format dxfId="4961">
      <pivotArea field="12" type="button" dataOnly="0" labelOnly="1" outline="0" axis="axisRow" fieldPosition="0"/>
    </format>
    <format dxfId="4960">
      <pivotArea field="-2" type="button" dataOnly="0" labelOnly="1" outline="0" axis="axisRow" fieldPosition="1"/>
    </format>
    <format dxfId="4959">
      <pivotArea dataOnly="0" labelOnly="1" outline="0" fieldPosition="0">
        <references count="1">
          <reference field="12" count="0"/>
        </references>
      </pivotArea>
    </format>
    <format dxfId="4958">
      <pivotArea dataOnly="0" labelOnly="1" outline="0" fieldPosition="0">
        <references count="2">
          <reference field="4294967294" count="1">
            <x v="1"/>
          </reference>
          <reference field="12" count="1" selected="0">
            <x v="0"/>
          </reference>
        </references>
      </pivotArea>
    </format>
    <format dxfId="4957">
      <pivotArea dataOnly="0" labelOnly="1" outline="0" fieldPosition="0">
        <references count="2">
          <reference field="4294967294" count="1">
            <x v="1"/>
          </reference>
          <reference field="12" count="1" selected="0">
            <x v="1"/>
          </reference>
        </references>
      </pivotArea>
    </format>
    <format dxfId="4956">
      <pivotArea dataOnly="0" labelOnly="1" outline="0" fieldPosition="0">
        <references count="2">
          <reference field="4294967294" count="1">
            <x v="1"/>
          </reference>
          <reference field="12" count="1" selected="0">
            <x v="2"/>
          </reference>
        </references>
      </pivotArea>
    </format>
    <format dxfId="4955">
      <pivotArea dataOnly="0" labelOnly="1" outline="0" fieldPosition="0">
        <references count="2">
          <reference field="4294967294" count="1">
            <x v="1"/>
          </reference>
          <reference field="12" count="1" selected="0">
            <x v="3"/>
          </reference>
        </references>
      </pivotArea>
    </format>
    <format dxfId="4954">
      <pivotArea dataOnly="0" labelOnly="1" outline="0" fieldPosition="0">
        <references count="2">
          <reference field="4294967294" count="1">
            <x v="1"/>
          </reference>
          <reference field="12" count="1" selected="0">
            <x v="4"/>
          </reference>
        </references>
      </pivotArea>
    </format>
    <format dxfId="4953">
      <pivotArea dataOnly="0" labelOnly="1" outline="0" fieldPosition="0">
        <references count="2">
          <reference field="4294967294" count="1">
            <x v="1"/>
          </reference>
          <reference field="12" count="1" selected="0">
            <x v="5"/>
          </reference>
        </references>
      </pivotArea>
    </format>
    <format dxfId="4952">
      <pivotArea dataOnly="0" labelOnly="1" outline="0" fieldPosition="0">
        <references count="1">
          <reference field="13" count="0"/>
        </references>
      </pivotArea>
    </format>
    <format dxfId="4951">
      <pivotArea dataOnly="0" labelOnly="1" grandCol="1" outline="0" fieldPosition="0"/>
    </format>
    <format dxfId="4950">
      <pivotArea outline="0" fieldPosition="0">
        <references count="2">
          <reference field="4294967294" count="1" selected="0">
            <x v="1"/>
          </reference>
          <reference field="12" count="0" selected="0"/>
        </references>
      </pivotArea>
    </format>
    <format dxfId="4949">
      <pivotArea field="12" type="button" dataOnly="0" labelOnly="1" outline="0" axis="axisRow" fieldPosition="0"/>
    </format>
    <format dxfId="4948">
      <pivotArea field="-2" type="button" dataOnly="0" labelOnly="1" outline="0" axis="axisRow" fieldPosition="1"/>
    </format>
    <format dxfId="4947">
      <pivotArea dataOnly="0" labelOnly="1" outline="0" fieldPosition="0">
        <references count="1">
          <reference field="12" count="0"/>
        </references>
      </pivotArea>
    </format>
    <format dxfId="4946">
      <pivotArea dataOnly="0" labelOnly="1" outline="0" fieldPosition="0">
        <references count="2">
          <reference field="4294967294" count="1">
            <x v="1"/>
          </reference>
          <reference field="12" count="1" selected="0">
            <x v="0"/>
          </reference>
        </references>
      </pivotArea>
    </format>
    <format dxfId="4945">
      <pivotArea dataOnly="0" labelOnly="1" outline="0" fieldPosition="0">
        <references count="2">
          <reference field="4294967294" count="1">
            <x v="1"/>
          </reference>
          <reference field="12" count="1" selected="0">
            <x v="1"/>
          </reference>
        </references>
      </pivotArea>
    </format>
    <format dxfId="4944">
      <pivotArea dataOnly="0" labelOnly="1" outline="0" fieldPosition="0">
        <references count="2">
          <reference field="4294967294" count="1">
            <x v="1"/>
          </reference>
          <reference field="12" count="1" selected="0">
            <x v="2"/>
          </reference>
        </references>
      </pivotArea>
    </format>
    <format dxfId="4943">
      <pivotArea dataOnly="0" labelOnly="1" outline="0" fieldPosition="0">
        <references count="2">
          <reference field="4294967294" count="1">
            <x v="1"/>
          </reference>
          <reference field="12" count="1" selected="0">
            <x v="3"/>
          </reference>
        </references>
      </pivotArea>
    </format>
    <format dxfId="4942">
      <pivotArea dataOnly="0" labelOnly="1" outline="0" fieldPosition="0">
        <references count="2">
          <reference field="4294967294" count="1">
            <x v="1"/>
          </reference>
          <reference field="12" count="1" selected="0">
            <x v="4"/>
          </reference>
        </references>
      </pivotArea>
    </format>
    <format dxfId="4941">
      <pivotArea dataOnly="0" labelOnly="1" outline="0" fieldPosition="0">
        <references count="2">
          <reference field="4294967294" count="1">
            <x v="1"/>
          </reference>
          <reference field="12" count="1" selected="0">
            <x v="5"/>
          </reference>
        </references>
      </pivotArea>
    </format>
    <format dxfId="4940">
      <pivotArea dataOnly="0" labelOnly="1" outline="0" fieldPosition="0">
        <references count="1">
          <reference field="13" count="0"/>
        </references>
      </pivotArea>
    </format>
    <format dxfId="4939">
      <pivotArea dataOnly="0" labelOnly="1" grandCol="1" outline="0" fieldPosition="0"/>
    </format>
    <format dxfId="4938">
      <pivotArea type="origin" dataOnly="0" labelOnly="1" outline="0" fieldPosition="0"/>
    </format>
    <format dxfId="4937">
      <pivotArea field="12" type="button" dataOnly="0" labelOnly="1" outline="0" axis="axisRow" fieldPosition="0"/>
    </format>
    <format dxfId="4936">
      <pivotArea dataOnly="0" labelOnly="1" outline="0" fieldPosition="0">
        <references count="1">
          <reference field="12" count="0"/>
        </references>
      </pivotArea>
    </format>
    <format dxfId="4935">
      <pivotArea field="12" dataOnly="0" labelOnly="1" grandRow="1" outline="0" axis="axisRow" fieldPosition="0">
        <references count="1">
          <reference field="4294967294" count="1" selected="0">
            <x v="1"/>
          </reference>
        </references>
      </pivotArea>
    </format>
    <format dxfId="4934">
      <pivotArea field="12" dataOnly="0" labelOnly="1" grandRow="1" outline="0" axis="axisRow" fieldPosition="0">
        <references count="1">
          <reference field="4294967294" count="1" selected="0">
            <x v="1"/>
          </reference>
        </references>
      </pivotArea>
    </format>
    <format dxfId="4933">
      <pivotArea type="origin" dataOnly="0" labelOnly="1" outline="0" fieldPosition="0"/>
    </format>
    <format dxfId="4932">
      <pivotArea field="12" type="button" dataOnly="0" labelOnly="1" outline="0" axis="axisRow" fieldPosition="0"/>
    </format>
    <format dxfId="4931">
      <pivotArea dataOnly="0" labelOnly="1" outline="0" fieldPosition="0">
        <references count="1">
          <reference field="12" count="0"/>
        </references>
      </pivotArea>
    </format>
    <format dxfId="4930">
      <pivotArea field="12" dataOnly="0" labelOnly="1" grandRow="1" outline="0" axis="axisRow" fieldPosition="0">
        <references count="1">
          <reference field="4294967294" count="1" selected="0">
            <x v="1"/>
          </reference>
        </references>
      </pivotArea>
    </format>
    <format dxfId="4929">
      <pivotArea field="12" dataOnly="0" labelOnly="1" grandRow="1" outline="0" axis="axisRow" fieldPosition="0">
        <references count="1">
          <reference field="4294967294" count="1" selected="0">
            <x v="1"/>
          </reference>
        </references>
      </pivotArea>
    </format>
    <format dxfId="4928">
      <pivotArea type="origin" dataOnly="0" labelOnly="1" outline="0" fieldPosition="0"/>
    </format>
    <format dxfId="4927">
      <pivotArea field="12" type="button" dataOnly="0" labelOnly="1" outline="0" axis="axisRow" fieldPosition="0"/>
    </format>
    <format dxfId="4926">
      <pivotArea dataOnly="0" labelOnly="1" outline="0" fieldPosition="0">
        <references count="1">
          <reference field="12" count="0"/>
        </references>
      </pivotArea>
    </format>
    <format dxfId="4925">
      <pivotArea field="12" dataOnly="0" labelOnly="1" grandRow="1" outline="0" axis="axisRow" fieldPosition="0">
        <references count="1">
          <reference field="4294967294" count="1" selected="0">
            <x v="1"/>
          </reference>
        </references>
      </pivotArea>
    </format>
    <format dxfId="4924">
      <pivotArea field="12" dataOnly="0" labelOnly="1" grandRow="1" outline="0" axis="axisRow" fieldPosition="0">
        <references count="1">
          <reference field="4294967294" count="1" selected="0">
            <x v="1"/>
          </reference>
        </references>
      </pivotArea>
    </format>
    <format dxfId="4923">
      <pivotArea type="origin" dataOnly="0" labelOnly="1" outline="0" fieldPosition="0"/>
    </format>
    <format dxfId="4922">
      <pivotArea field="12" type="button" dataOnly="0" labelOnly="1" outline="0" axis="axisRow" fieldPosition="0"/>
    </format>
    <format dxfId="4921">
      <pivotArea dataOnly="0" labelOnly="1" outline="0" fieldPosition="0">
        <references count="1">
          <reference field="12" count="0"/>
        </references>
      </pivotArea>
    </format>
    <format dxfId="4920">
      <pivotArea field="12" dataOnly="0" labelOnly="1" grandRow="1" outline="0" axis="axisRow" fieldPosition="0">
        <references count="1">
          <reference field="4294967294" count="1" selected="0">
            <x v="1"/>
          </reference>
        </references>
      </pivotArea>
    </format>
    <format dxfId="4919">
      <pivotArea field="12" dataOnly="0" labelOnly="1" grandRow="1" outline="0" axis="axisRow" fieldPosition="0">
        <references count="1">
          <reference field="4294967294" count="1" selected="0">
            <x v="1"/>
          </reference>
        </references>
      </pivotArea>
    </format>
    <format dxfId="4918">
      <pivotArea outline="0" collapsedLevelsAreSubtotals="1" fieldPosition="0"/>
    </format>
    <format dxfId="4917">
      <pivotArea type="origin" dataOnly="0" labelOnly="1" outline="0" offset="B1" fieldPosition="0"/>
    </format>
    <format dxfId="4916">
      <pivotArea field="13" type="button" dataOnly="0" labelOnly="1" outline="0" axis="axisCol" fieldPosition="0"/>
    </format>
    <format dxfId="4915">
      <pivotArea type="topRight" dataOnly="0" labelOnly="1" outline="0" fieldPosition="0"/>
    </format>
    <format dxfId="4914">
      <pivotArea field="-2" type="button" dataOnly="0" labelOnly="1" outline="0" axis="axisRow" fieldPosition="1"/>
    </format>
    <format dxfId="4913">
      <pivotArea dataOnly="0" labelOnly="1" outline="0" fieldPosition="0">
        <references count="2">
          <reference field="4294967294" count="1">
            <x v="1"/>
          </reference>
          <reference field="12" count="1" selected="0">
            <x v="0"/>
          </reference>
        </references>
      </pivotArea>
    </format>
    <format dxfId="4912">
      <pivotArea dataOnly="0" labelOnly="1" outline="0" fieldPosition="0">
        <references count="2">
          <reference field="4294967294" count="1">
            <x v="1"/>
          </reference>
          <reference field="12" count="1" selected="0">
            <x v="1"/>
          </reference>
        </references>
      </pivotArea>
    </format>
    <format dxfId="4911">
      <pivotArea dataOnly="0" labelOnly="1" outline="0" fieldPosition="0">
        <references count="2">
          <reference field="4294967294" count="1">
            <x v="1"/>
          </reference>
          <reference field="12" count="1" selected="0">
            <x v="2"/>
          </reference>
        </references>
      </pivotArea>
    </format>
    <format dxfId="4910">
      <pivotArea dataOnly="0" labelOnly="1" outline="0" fieldPosition="0">
        <references count="2">
          <reference field="4294967294" count="1">
            <x v="1"/>
          </reference>
          <reference field="12" count="1" selected="0">
            <x v="3"/>
          </reference>
        </references>
      </pivotArea>
    </format>
    <format dxfId="4909">
      <pivotArea dataOnly="0" labelOnly="1" outline="0" fieldPosition="0">
        <references count="2">
          <reference field="4294967294" count="1">
            <x v="1"/>
          </reference>
          <reference field="12" count="1" selected="0">
            <x v="4"/>
          </reference>
        </references>
      </pivotArea>
    </format>
    <format dxfId="4908">
      <pivotArea dataOnly="0" labelOnly="1" outline="0" fieldPosition="0">
        <references count="2">
          <reference field="4294967294" count="1">
            <x v="1"/>
          </reference>
          <reference field="12" count="1" selected="0">
            <x v="5"/>
          </reference>
        </references>
      </pivotArea>
    </format>
    <format dxfId="4907">
      <pivotArea dataOnly="0" labelOnly="1" outline="0" fieldPosition="0">
        <references count="1">
          <reference field="13" count="0"/>
        </references>
      </pivotArea>
    </format>
    <format dxfId="4906">
      <pivotArea dataOnly="0" labelOnly="1" grandCol="1" outline="0" fieldPosition="0"/>
    </format>
    <format dxfId="4905">
      <pivotArea outline="0" collapsedLevelsAreSubtotals="1" fieldPosition="0"/>
    </format>
    <format dxfId="4904">
      <pivotArea field="12" type="button" dataOnly="0" labelOnly="1" outline="0" axis="axisRow" fieldPosition="0"/>
    </format>
    <format dxfId="4903">
      <pivotArea field="-2" type="button" dataOnly="0" labelOnly="1" outline="0" axis="axisRow" fieldPosition="1"/>
    </format>
    <format dxfId="4902">
      <pivotArea dataOnly="0" labelOnly="1" outline="0" fieldPosition="0">
        <references count="1">
          <reference field="12" count="0"/>
        </references>
      </pivotArea>
    </format>
    <format dxfId="4901">
      <pivotArea field="12" dataOnly="0" labelOnly="1" grandRow="1" outline="0" axis="axisRow" fieldPosition="0">
        <references count="1">
          <reference field="4294967294" count="1" selected="0">
            <x v="0"/>
          </reference>
        </references>
      </pivotArea>
    </format>
    <format dxfId="4900">
      <pivotArea field="12" dataOnly="0" labelOnly="1" grandRow="1" outline="0" axis="axisRow" fieldPosition="0">
        <references count="1">
          <reference field="4294967294" count="1" selected="0">
            <x v="1"/>
          </reference>
        </references>
      </pivotArea>
    </format>
    <format dxfId="4899">
      <pivotArea field="12" dataOnly="0" labelOnly="1" grandRow="1" outline="0" axis="axisRow" fieldPosition="0">
        <references count="1">
          <reference field="4294967294" count="1" selected="0">
            <x v="0"/>
          </reference>
        </references>
      </pivotArea>
    </format>
    <format dxfId="4898">
      <pivotArea field="12" dataOnly="0" labelOnly="1" grandRow="1" outline="0" axis="axisRow" fieldPosition="0">
        <references count="1">
          <reference field="4294967294" count="1" selected="0">
            <x v="1"/>
          </reference>
        </references>
      </pivotArea>
    </format>
    <format dxfId="4897">
      <pivotArea dataOnly="0" labelOnly="1" outline="0" fieldPosition="0">
        <references count="2">
          <reference field="4294967294" count="2">
            <x v="0"/>
            <x v="1"/>
          </reference>
          <reference field="12" count="1" selected="0">
            <x v="0"/>
          </reference>
        </references>
      </pivotArea>
    </format>
    <format dxfId="4896">
      <pivotArea dataOnly="0" labelOnly="1" outline="0" fieldPosition="0">
        <references count="2">
          <reference field="4294967294" count="2">
            <x v="0"/>
            <x v="1"/>
          </reference>
          <reference field="12" count="1" selected="0">
            <x v="1"/>
          </reference>
        </references>
      </pivotArea>
    </format>
    <format dxfId="4895">
      <pivotArea dataOnly="0" labelOnly="1" outline="0" fieldPosition="0">
        <references count="2">
          <reference field="4294967294" count="2">
            <x v="0"/>
            <x v="1"/>
          </reference>
          <reference field="12" count="1" selected="0">
            <x v="2"/>
          </reference>
        </references>
      </pivotArea>
    </format>
    <format dxfId="4894">
      <pivotArea dataOnly="0" labelOnly="1" outline="0" fieldPosition="0">
        <references count="2">
          <reference field="4294967294" count="2">
            <x v="0"/>
            <x v="1"/>
          </reference>
          <reference field="12" count="1" selected="0">
            <x v="3"/>
          </reference>
        </references>
      </pivotArea>
    </format>
    <format dxfId="4893">
      <pivotArea dataOnly="0" labelOnly="1" outline="0" fieldPosition="0">
        <references count="2">
          <reference field="4294967294" count="2">
            <x v="0"/>
            <x v="1"/>
          </reference>
          <reference field="12" count="1" selected="0">
            <x v="4"/>
          </reference>
        </references>
      </pivotArea>
    </format>
    <format dxfId="4892">
      <pivotArea dataOnly="0" labelOnly="1" outline="0" fieldPosition="0">
        <references count="2">
          <reference field="4294967294" count="2">
            <x v="0"/>
            <x v="1"/>
          </reference>
          <reference field="12" count="1" selected="0">
            <x v="5"/>
          </reference>
        </references>
      </pivotArea>
    </format>
    <format dxfId="4891">
      <pivotArea dataOnly="0" labelOnly="1" outline="0" fieldPosition="0">
        <references count="1">
          <reference field="13" count="0"/>
        </references>
      </pivotArea>
    </format>
    <format dxfId="4890">
      <pivotArea dataOnly="0" labelOnly="1" grandCol="1" outline="0" fieldPosition="0"/>
    </format>
    <format dxfId="4889">
      <pivotArea outline="0" collapsedLevelsAreSubtotals="1" fieldPosition="0"/>
    </format>
    <format dxfId="4888">
      <pivotArea field="12" type="button" dataOnly="0" labelOnly="1" outline="0" axis="axisRow" fieldPosition="0"/>
    </format>
    <format dxfId="4887">
      <pivotArea field="-2" type="button" dataOnly="0" labelOnly="1" outline="0" axis="axisRow" fieldPosition="1"/>
    </format>
    <format dxfId="4886">
      <pivotArea dataOnly="0" labelOnly="1" outline="0" fieldPosition="0">
        <references count="1">
          <reference field="12" count="0"/>
        </references>
      </pivotArea>
    </format>
    <format dxfId="4885">
      <pivotArea field="12" dataOnly="0" labelOnly="1" grandRow="1" outline="0" axis="axisRow" fieldPosition="0">
        <references count="1">
          <reference field="4294967294" count="1" selected="0">
            <x v="0"/>
          </reference>
        </references>
      </pivotArea>
    </format>
    <format dxfId="4884">
      <pivotArea field="12" dataOnly="0" labelOnly="1" grandRow="1" outline="0" axis="axisRow" fieldPosition="0">
        <references count="1">
          <reference field="4294967294" count="1" selected="0">
            <x v="1"/>
          </reference>
        </references>
      </pivotArea>
    </format>
    <format dxfId="4883">
      <pivotArea field="12" dataOnly="0" labelOnly="1" grandRow="1" outline="0" axis="axisRow" fieldPosition="0">
        <references count="1">
          <reference field="4294967294" count="1" selected="0">
            <x v="0"/>
          </reference>
        </references>
      </pivotArea>
    </format>
    <format dxfId="4882">
      <pivotArea field="12" dataOnly="0" labelOnly="1" grandRow="1" outline="0" axis="axisRow" fieldPosition="0">
        <references count="1">
          <reference field="4294967294" count="1" selected="0">
            <x v="1"/>
          </reference>
        </references>
      </pivotArea>
    </format>
    <format dxfId="4881">
      <pivotArea dataOnly="0" labelOnly="1" outline="0" fieldPosition="0">
        <references count="2">
          <reference field="4294967294" count="2">
            <x v="0"/>
            <x v="1"/>
          </reference>
          <reference field="12" count="1" selected="0">
            <x v="0"/>
          </reference>
        </references>
      </pivotArea>
    </format>
    <format dxfId="4880">
      <pivotArea dataOnly="0" labelOnly="1" outline="0" fieldPosition="0">
        <references count="2">
          <reference field="4294967294" count="2">
            <x v="0"/>
            <x v="1"/>
          </reference>
          <reference field="12" count="1" selected="0">
            <x v="1"/>
          </reference>
        </references>
      </pivotArea>
    </format>
    <format dxfId="4879">
      <pivotArea dataOnly="0" labelOnly="1" outline="0" fieldPosition="0">
        <references count="2">
          <reference field="4294967294" count="2">
            <x v="0"/>
            <x v="1"/>
          </reference>
          <reference field="12" count="1" selected="0">
            <x v="2"/>
          </reference>
        </references>
      </pivotArea>
    </format>
    <format dxfId="4878">
      <pivotArea dataOnly="0" labelOnly="1" outline="0" fieldPosition="0">
        <references count="2">
          <reference field="4294967294" count="2">
            <x v="0"/>
            <x v="1"/>
          </reference>
          <reference field="12" count="1" selected="0">
            <x v="3"/>
          </reference>
        </references>
      </pivotArea>
    </format>
    <format dxfId="4877">
      <pivotArea dataOnly="0" labelOnly="1" outline="0" fieldPosition="0">
        <references count="2">
          <reference field="4294967294" count="2">
            <x v="0"/>
            <x v="1"/>
          </reference>
          <reference field="12" count="1" selected="0">
            <x v="4"/>
          </reference>
        </references>
      </pivotArea>
    </format>
    <format dxfId="4876">
      <pivotArea dataOnly="0" labelOnly="1" outline="0" fieldPosition="0">
        <references count="2">
          <reference field="4294967294" count="2">
            <x v="0"/>
            <x v="1"/>
          </reference>
          <reference field="12" count="1" selected="0">
            <x v="5"/>
          </reference>
        </references>
      </pivotArea>
    </format>
    <format dxfId="4875">
      <pivotArea dataOnly="0" labelOnly="1" outline="0" fieldPosition="0">
        <references count="1">
          <reference field="13" count="0"/>
        </references>
      </pivotArea>
    </format>
    <format dxfId="4874">
      <pivotArea dataOnly="0" labelOnly="1" grandCol="1" outline="0" fieldPosition="0"/>
    </format>
    <format dxfId="4873">
      <pivotArea outline="0" collapsedLevelsAreSubtotals="1" fieldPosition="0"/>
    </format>
    <format dxfId="4872">
      <pivotArea field="12" type="button" dataOnly="0" labelOnly="1" outline="0" axis="axisRow" fieldPosition="0"/>
    </format>
    <format dxfId="4871">
      <pivotArea field="-2" type="button" dataOnly="0" labelOnly="1" outline="0" axis="axisRow" fieldPosition="1"/>
    </format>
    <format dxfId="4870">
      <pivotArea dataOnly="0" labelOnly="1" outline="0" fieldPosition="0">
        <references count="1">
          <reference field="12" count="0"/>
        </references>
      </pivotArea>
    </format>
    <format dxfId="4869">
      <pivotArea field="12" dataOnly="0" labelOnly="1" grandRow="1" outline="0" axis="axisRow" fieldPosition="0">
        <references count="1">
          <reference field="4294967294" count="1" selected="0">
            <x v="0"/>
          </reference>
        </references>
      </pivotArea>
    </format>
    <format dxfId="4868">
      <pivotArea field="12" dataOnly="0" labelOnly="1" grandRow="1" outline="0" axis="axisRow" fieldPosition="0">
        <references count="1">
          <reference field="4294967294" count="1" selected="0">
            <x v="1"/>
          </reference>
        </references>
      </pivotArea>
    </format>
    <format dxfId="4867">
      <pivotArea field="12" dataOnly="0" labelOnly="1" grandRow="1" outline="0" axis="axisRow" fieldPosition="0">
        <references count="1">
          <reference field="4294967294" count="1" selected="0">
            <x v="0"/>
          </reference>
        </references>
      </pivotArea>
    </format>
    <format dxfId="4866">
      <pivotArea field="12" dataOnly="0" labelOnly="1" grandRow="1" outline="0" axis="axisRow" fieldPosition="0">
        <references count="1">
          <reference field="4294967294" count="1" selected="0">
            <x v="1"/>
          </reference>
        </references>
      </pivotArea>
    </format>
    <format dxfId="4865">
      <pivotArea dataOnly="0" labelOnly="1" outline="0" fieldPosition="0">
        <references count="2">
          <reference field="4294967294" count="2">
            <x v="0"/>
            <x v="1"/>
          </reference>
          <reference field="12" count="1" selected="0">
            <x v="0"/>
          </reference>
        </references>
      </pivotArea>
    </format>
    <format dxfId="4864">
      <pivotArea dataOnly="0" labelOnly="1" outline="0" fieldPosition="0">
        <references count="2">
          <reference field="4294967294" count="2">
            <x v="0"/>
            <x v="1"/>
          </reference>
          <reference field="12" count="1" selected="0">
            <x v="1"/>
          </reference>
        </references>
      </pivotArea>
    </format>
    <format dxfId="4863">
      <pivotArea dataOnly="0" labelOnly="1" outline="0" fieldPosition="0">
        <references count="2">
          <reference field="4294967294" count="2">
            <x v="0"/>
            <x v="1"/>
          </reference>
          <reference field="12" count="1" selected="0">
            <x v="2"/>
          </reference>
        </references>
      </pivotArea>
    </format>
    <format dxfId="4862">
      <pivotArea dataOnly="0" labelOnly="1" outline="0" fieldPosition="0">
        <references count="2">
          <reference field="4294967294" count="2">
            <x v="0"/>
            <x v="1"/>
          </reference>
          <reference field="12" count="1" selected="0">
            <x v="3"/>
          </reference>
        </references>
      </pivotArea>
    </format>
    <format dxfId="4861">
      <pivotArea dataOnly="0" labelOnly="1" outline="0" fieldPosition="0">
        <references count="2">
          <reference field="4294967294" count="2">
            <x v="0"/>
            <x v="1"/>
          </reference>
          <reference field="12" count="1" selected="0">
            <x v="4"/>
          </reference>
        </references>
      </pivotArea>
    </format>
    <format dxfId="4860">
      <pivotArea dataOnly="0" labelOnly="1" outline="0" fieldPosition="0">
        <references count="2">
          <reference field="4294967294" count="2">
            <x v="0"/>
            <x v="1"/>
          </reference>
          <reference field="12" count="1" selected="0">
            <x v="5"/>
          </reference>
        </references>
      </pivotArea>
    </format>
    <format dxfId="4859">
      <pivotArea dataOnly="0" labelOnly="1" outline="0" fieldPosition="0">
        <references count="1">
          <reference field="13" count="0"/>
        </references>
      </pivotArea>
    </format>
    <format dxfId="4858">
      <pivotArea dataOnly="0" labelOnly="1" grandCol="1" outline="0" fieldPosition="0"/>
    </format>
    <format dxfId="4857">
      <pivotArea outline="0" collapsedLevelsAreSubtotals="1" fieldPosition="0"/>
    </format>
    <format dxfId="4856">
      <pivotArea field="12" type="button" dataOnly="0" labelOnly="1" outline="0" axis="axisRow" fieldPosition="0"/>
    </format>
    <format dxfId="4855">
      <pivotArea field="-2" type="button" dataOnly="0" labelOnly="1" outline="0" axis="axisRow" fieldPosition="1"/>
    </format>
    <format dxfId="4854">
      <pivotArea dataOnly="0" labelOnly="1" outline="0" fieldPosition="0">
        <references count="1">
          <reference field="12" count="0"/>
        </references>
      </pivotArea>
    </format>
    <format dxfId="4853">
      <pivotArea field="12" dataOnly="0" labelOnly="1" grandRow="1" outline="0" axis="axisRow" fieldPosition="0">
        <references count="1">
          <reference field="4294967294" count="1" selected="0">
            <x v="0"/>
          </reference>
        </references>
      </pivotArea>
    </format>
    <format dxfId="4852">
      <pivotArea field="12" dataOnly="0" labelOnly="1" grandRow="1" outline="0" axis="axisRow" fieldPosition="0">
        <references count="1">
          <reference field="4294967294" count="1" selected="0">
            <x v="1"/>
          </reference>
        </references>
      </pivotArea>
    </format>
    <format dxfId="4851">
      <pivotArea field="12" dataOnly="0" labelOnly="1" grandRow="1" outline="0" axis="axisRow" fieldPosition="0">
        <references count="1">
          <reference field="4294967294" count="1" selected="0">
            <x v="0"/>
          </reference>
        </references>
      </pivotArea>
    </format>
    <format dxfId="4850">
      <pivotArea field="12" dataOnly="0" labelOnly="1" grandRow="1" outline="0" axis="axisRow" fieldPosition="0">
        <references count="1">
          <reference field="4294967294" count="1" selected="0">
            <x v="1"/>
          </reference>
        </references>
      </pivotArea>
    </format>
    <format dxfId="4849">
      <pivotArea dataOnly="0" labelOnly="1" outline="0" fieldPosition="0">
        <references count="2">
          <reference field="4294967294" count="2">
            <x v="0"/>
            <x v="1"/>
          </reference>
          <reference field="12" count="1" selected="0">
            <x v="0"/>
          </reference>
        </references>
      </pivotArea>
    </format>
    <format dxfId="4848">
      <pivotArea dataOnly="0" labelOnly="1" outline="0" fieldPosition="0">
        <references count="2">
          <reference field="4294967294" count="2">
            <x v="0"/>
            <x v="1"/>
          </reference>
          <reference field="12" count="1" selected="0">
            <x v="1"/>
          </reference>
        </references>
      </pivotArea>
    </format>
    <format dxfId="4847">
      <pivotArea dataOnly="0" labelOnly="1" outline="0" fieldPosition="0">
        <references count="2">
          <reference field="4294967294" count="2">
            <x v="0"/>
            <x v="1"/>
          </reference>
          <reference field="12" count="1" selected="0">
            <x v="2"/>
          </reference>
        </references>
      </pivotArea>
    </format>
    <format dxfId="4846">
      <pivotArea dataOnly="0" labelOnly="1" outline="0" fieldPosition="0">
        <references count="2">
          <reference field="4294967294" count="2">
            <x v="0"/>
            <x v="1"/>
          </reference>
          <reference field="12" count="1" selected="0">
            <x v="3"/>
          </reference>
        </references>
      </pivotArea>
    </format>
    <format dxfId="4845">
      <pivotArea dataOnly="0" labelOnly="1" outline="0" fieldPosition="0">
        <references count="2">
          <reference field="4294967294" count="2">
            <x v="0"/>
            <x v="1"/>
          </reference>
          <reference field="12" count="1" selected="0">
            <x v="4"/>
          </reference>
        </references>
      </pivotArea>
    </format>
    <format dxfId="4844">
      <pivotArea dataOnly="0" labelOnly="1" outline="0" fieldPosition="0">
        <references count="2">
          <reference field="4294967294" count="2">
            <x v="0"/>
            <x v="1"/>
          </reference>
          <reference field="12" count="1" selected="0">
            <x v="5"/>
          </reference>
        </references>
      </pivotArea>
    </format>
    <format dxfId="4843">
      <pivotArea dataOnly="0" labelOnly="1" outline="0" fieldPosition="0">
        <references count="1">
          <reference field="13" count="0"/>
        </references>
      </pivotArea>
    </format>
    <format dxfId="4842">
      <pivotArea dataOnly="0" labelOnly="1" grandCol="1" outline="0" fieldPosition="0"/>
    </format>
    <format dxfId="4841">
      <pivotArea field="12" type="button" dataOnly="0" labelOnly="1" outline="0" axis="axisRow" fieldPosition="0"/>
    </format>
    <format dxfId="4840">
      <pivotArea field="-2" type="button" dataOnly="0" labelOnly="1" outline="0" axis="axisRow" fieldPosition="1"/>
    </format>
    <format dxfId="4839">
      <pivotArea dataOnly="0" labelOnly="1" outline="0" fieldPosition="0">
        <references count="1">
          <reference field="13" count="0"/>
        </references>
      </pivotArea>
    </format>
    <format dxfId="4838">
      <pivotArea dataOnly="0" labelOnly="1" grandCol="1" outline="0" fieldPosition="0"/>
    </format>
    <format dxfId="4837">
      <pivotArea field="12" grandRow="1" outline="0" axis="axisRow" fieldPosition="0">
        <references count="1">
          <reference field="4294967294" count="1" selected="0">
            <x v="1"/>
          </reference>
        </references>
      </pivotArea>
    </format>
    <format dxfId="4836">
      <pivotArea field="12" dataOnly="0" labelOnly="1" grandRow="1" outline="0" axis="axisRow" fieldPosition="0">
        <references count="1">
          <reference field="4294967294" count="1" selected="0">
            <x v="0"/>
          </reference>
        </references>
      </pivotArea>
    </format>
    <format dxfId="483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5151">
      <pivotArea dataOnly="0" labelOnly="1" grandCol="1" outline="0" fieldPosition="0"/>
    </format>
    <format dxfId="5150">
      <pivotArea dataOnly="0" labelOnly="1" grandCol="1" outline="0" fieldPosition="0"/>
    </format>
    <format dxfId="5149">
      <pivotArea dataOnly="0" labelOnly="1" grandCol="1" outline="0" fieldPosition="0"/>
    </format>
    <format dxfId="5148">
      <pivotArea outline="0" collapsedLevelsAreSubtotals="1" fieldPosition="0"/>
    </format>
    <format dxfId="5147">
      <pivotArea dataOnly="0" labelOnly="1" grandRow="1" outline="0" fieldPosition="0"/>
    </format>
    <format dxfId="5146">
      <pivotArea outline="0" collapsedLevelsAreSubtotals="1" fieldPosition="0"/>
    </format>
    <format dxfId="5145">
      <pivotArea dataOnly="0" labelOnly="1" grandRow="1" outline="0" fieldPosition="0"/>
    </format>
    <format dxfId="5144">
      <pivotArea type="all" dataOnly="0" outline="0" fieldPosition="0"/>
    </format>
    <format dxfId="5143">
      <pivotArea dataOnly="0" labelOnly="1" outline="0" fieldPosition="0">
        <references count="1">
          <reference field="12" count="0"/>
        </references>
      </pivotArea>
    </format>
    <format dxfId="5142">
      <pivotArea dataOnly="0" labelOnly="1" outline="0" fieldPosition="0">
        <references count="1">
          <reference field="12" count="0"/>
        </references>
      </pivotArea>
    </format>
    <format dxfId="5141">
      <pivotArea type="all" dataOnly="0" outline="0" fieldPosition="0"/>
    </format>
    <format dxfId="5140">
      <pivotArea grandCol="1" outline="0" collapsedLevelsAreSubtotals="1" fieldPosition="0"/>
    </format>
    <format dxfId="5139">
      <pivotArea grandRow="1" grandCol="1" outline="0" collapsedLevelsAreSubtotals="1" fieldPosition="0"/>
    </format>
    <format dxfId="5138">
      <pivotArea dataOnly="0" labelOnly="1" grandRow="1" outline="0" fieldPosition="0"/>
    </format>
    <format dxfId="5137">
      <pivotArea dataOnly="0" labelOnly="1" grandRow="1" outline="0" fieldPosition="0"/>
    </format>
    <format dxfId="5136">
      <pivotArea dataOnly="0" labelOnly="1" grandRow="1" outline="0" fieldPosition="0"/>
    </format>
    <format dxfId="5135">
      <pivotArea dataOnly="0" labelOnly="1" grandRow="1" outline="0" fieldPosition="0"/>
    </format>
    <format dxfId="5134">
      <pivotArea dataOnly="0" labelOnly="1" grandRow="1" outline="0" fieldPosition="0"/>
    </format>
    <format dxfId="5133">
      <pivotArea dataOnly="0" labelOnly="1" grandRow="1" outline="0" fieldPosition="0"/>
    </format>
    <format dxfId="5132">
      <pivotArea dataOnly="0" labelOnly="1" grandRow="1" outline="0" fieldPosition="0"/>
    </format>
    <format dxfId="5131">
      <pivotArea dataOnly="0" labelOnly="1" grandRow="1" outline="0" fieldPosition="0"/>
    </format>
    <format dxfId="5130">
      <pivotArea dataOnly="0" labelOnly="1" grandCol="1" outline="0" fieldPosition="0"/>
    </format>
    <format dxfId="5129">
      <pivotArea dataOnly="0" labelOnly="1" grandCol="1" outline="0" fieldPosition="0"/>
    </format>
    <format dxfId="5128">
      <pivotArea dataOnly="0" labelOnly="1" outline="0" fieldPosition="0">
        <references count="1">
          <reference field="23" count="0"/>
        </references>
      </pivotArea>
    </format>
    <format dxfId="5127">
      <pivotArea dataOnly="0" labelOnly="1" grandCol="1" outline="0" fieldPosition="0"/>
    </format>
    <format dxfId="5126">
      <pivotArea dataOnly="0" labelOnly="1" outline="0" fieldPosition="0">
        <references count="1">
          <reference field="23" count="0"/>
        </references>
      </pivotArea>
    </format>
    <format dxfId="5125">
      <pivotArea dataOnly="0" labelOnly="1" grandCol="1" outline="0" fieldPosition="0"/>
    </format>
    <format dxfId="5124">
      <pivotArea field="23" grandRow="1" outline="0" axis="axisCol" fieldPosition="0">
        <references count="1">
          <reference field="23" count="0" selected="0"/>
        </references>
      </pivotArea>
    </format>
    <format dxfId="5123">
      <pivotArea grandCol="1" outline="0" collapsedLevelsAreSubtotals="1" fieldPosition="0"/>
    </format>
    <format dxfId="5122">
      <pivotArea dataOnly="0" labelOnly="1" outline="0" fieldPosition="0">
        <references count="1">
          <reference field="23" count="0"/>
        </references>
      </pivotArea>
    </format>
    <format dxfId="5121">
      <pivotArea dataOnly="0" labelOnly="1" grandCol="1" outline="0" fieldPosition="0"/>
    </format>
    <format dxfId="5120">
      <pivotArea dataOnly="0" labelOnly="1" outline="0" fieldPosition="0">
        <references count="1">
          <reference field="23" count="0"/>
        </references>
      </pivotArea>
    </format>
    <format dxfId="5119">
      <pivotArea dataOnly="0" labelOnly="1" grandCol="1" outline="0" fieldPosition="0"/>
    </format>
    <format dxfId="5118">
      <pivotArea dataOnly="0" labelOnly="1" outline="0" fieldPosition="0">
        <references count="1">
          <reference field="23" count="0"/>
        </references>
      </pivotArea>
    </format>
    <format dxfId="5117">
      <pivotArea dataOnly="0" labelOnly="1" grandCol="1" outline="0" fieldPosition="0"/>
    </format>
    <format dxfId="5116">
      <pivotArea dataOnly="0" labelOnly="1" outline="0" fieldPosition="0">
        <references count="1">
          <reference field="23" count="0"/>
        </references>
      </pivotArea>
    </format>
    <format dxfId="5115">
      <pivotArea dataOnly="0" labelOnly="1" grandCol="1" outline="0" fieldPosition="0"/>
    </format>
    <format dxfId="5114">
      <pivotArea outline="0" collapsedLevelsAreSubtotals="1" fieldPosition="0"/>
    </format>
    <format dxfId="5113">
      <pivotArea dataOnly="0" labelOnly="1" grandRow="1" outline="0" fieldPosition="0"/>
    </format>
    <format dxfId="5112">
      <pivotArea dataOnly="0" labelOnly="1" outline="0" fieldPosition="0">
        <references count="1">
          <reference field="23" count="0"/>
        </references>
      </pivotArea>
    </format>
    <format dxfId="5111">
      <pivotArea dataOnly="0" labelOnly="1" grandCol="1" outline="0" fieldPosition="0"/>
    </format>
    <format dxfId="5110">
      <pivotArea outline="0" collapsedLevelsAreSubtotals="1" fieldPosition="0"/>
    </format>
    <format dxfId="5109">
      <pivotArea dataOnly="0" labelOnly="1" grandRow="1" outline="0" fieldPosition="0"/>
    </format>
    <format dxfId="5108">
      <pivotArea dataOnly="0" labelOnly="1" outline="0" fieldPosition="0">
        <references count="1">
          <reference field="23" count="0"/>
        </references>
      </pivotArea>
    </format>
    <format dxfId="5107">
      <pivotArea dataOnly="0" labelOnly="1" grandCol="1" outline="0" fieldPosition="0"/>
    </format>
    <format dxfId="5106">
      <pivotArea outline="0" collapsedLevelsAreSubtotals="1" fieldPosition="0"/>
    </format>
    <format dxfId="5105">
      <pivotArea dataOnly="0" labelOnly="1" grandRow="1" outline="0" fieldPosition="0"/>
    </format>
    <format dxfId="5104">
      <pivotArea dataOnly="0" labelOnly="1" outline="0" fieldPosition="0">
        <references count="1">
          <reference field="23" count="0"/>
        </references>
      </pivotArea>
    </format>
    <format dxfId="5103">
      <pivotArea dataOnly="0" labelOnly="1" grandCol="1" outline="0" fieldPosition="0"/>
    </format>
    <format dxfId="5102">
      <pivotArea outline="0" collapsedLevelsAreSubtotals="1" fieldPosition="0"/>
    </format>
    <format dxfId="5101">
      <pivotArea dataOnly="0" labelOnly="1" outline="0" fieldPosition="0">
        <references count="1">
          <reference field="23" count="0"/>
        </references>
      </pivotArea>
    </format>
    <format dxfId="5100">
      <pivotArea dataOnly="0" labelOnly="1" grandCol="1" outline="0" fieldPosition="0"/>
    </format>
    <format dxfId="5099">
      <pivotArea dataOnly="0" labelOnly="1" grandRow="1" outline="0" fieldPosition="0"/>
    </format>
    <format dxfId="5098">
      <pivotArea outline="0" collapsedLevelsAreSubtotals="1" fieldPosition="0"/>
    </format>
    <format dxfId="5097">
      <pivotArea dataOnly="0" labelOnly="1" grandRow="1" outline="0" fieldPosition="0"/>
    </format>
    <format dxfId="5096">
      <pivotArea dataOnly="0" labelOnly="1" outline="0" fieldPosition="0">
        <references count="1">
          <reference field="23" count="0"/>
        </references>
      </pivotArea>
    </format>
    <format dxfId="5095">
      <pivotArea dataOnly="0" labelOnly="1" grandCol="1" outline="0" fieldPosition="0"/>
    </format>
    <format dxfId="5094">
      <pivotArea dataOnly="0" labelOnly="1" outline="0" fieldPosition="0">
        <references count="1">
          <reference field="23" count="0"/>
        </references>
      </pivotArea>
    </format>
    <format dxfId="5093">
      <pivotArea dataOnly="0" labelOnly="1" grandCol="1" outline="0" fieldPosition="0"/>
    </format>
    <format dxfId="5092">
      <pivotArea dataOnly="0" labelOnly="1" grandRow="1" outline="0" fieldPosition="0"/>
    </format>
    <format dxfId="5091">
      <pivotArea outline="0" collapsedLevelsAreSubtotals="1" fieldPosition="0"/>
    </format>
    <format dxfId="5090">
      <pivotArea dataOnly="0" labelOnly="1" grandRow="1" outline="0" fieldPosition="0"/>
    </format>
    <format dxfId="5089">
      <pivotArea dataOnly="0" labelOnly="1" outline="0" fieldPosition="0">
        <references count="1">
          <reference field="23" count="0"/>
        </references>
      </pivotArea>
    </format>
    <format dxfId="5088">
      <pivotArea dataOnly="0" labelOnly="1" grandCol="1" outline="0" fieldPosition="0"/>
    </format>
    <format dxfId="5087">
      <pivotArea dataOnly="0" labelOnly="1" grandRow="1" outline="0" fieldPosition="0"/>
    </format>
    <format dxfId="5086">
      <pivotArea type="origin" dataOnly="0" labelOnly="1" outline="0" fieldPosition="0"/>
    </format>
    <format dxfId="5085">
      <pivotArea dataOnly="0" labelOnly="1" grandRow="1" outline="0" fieldPosition="0"/>
    </format>
    <format dxfId="5084">
      <pivotArea type="origin" dataOnly="0" labelOnly="1" outline="0" fieldPosition="0"/>
    </format>
    <format dxfId="5083">
      <pivotArea dataOnly="0" labelOnly="1" grandRow="1" outline="0" fieldPosition="0"/>
    </format>
    <format dxfId="5082">
      <pivotArea type="origin" dataOnly="0" labelOnly="1" outline="0" fieldPosition="0"/>
    </format>
    <format dxfId="5081">
      <pivotArea dataOnly="0" labelOnly="1" grandRow="1" outline="0" fieldPosition="0"/>
    </format>
    <format dxfId="5080">
      <pivotArea type="origin" dataOnly="0" labelOnly="1" outline="0" fieldPosition="0"/>
    </format>
    <format dxfId="5079">
      <pivotArea dataOnly="0" labelOnly="1" grandRow="1" outline="0" fieldPosition="0"/>
    </format>
    <format dxfId="5078">
      <pivotArea outline="0" collapsedLevelsAreSubtotals="1" fieldPosition="0"/>
    </format>
    <format dxfId="5077">
      <pivotArea dataOnly="0" labelOnly="1" grandRow="1" outline="0" fieldPosition="0"/>
    </format>
    <format dxfId="5076">
      <pivotArea dataOnly="0" labelOnly="1" outline="0" fieldPosition="0">
        <references count="1">
          <reference field="23" count="0"/>
        </references>
      </pivotArea>
    </format>
    <format dxfId="5075">
      <pivotArea dataOnly="0" labelOnly="1" grandCol="1" outline="0" fieldPosition="0"/>
    </format>
    <format dxfId="5074">
      <pivotArea outline="0" collapsedLevelsAreSubtotals="1" fieldPosition="0"/>
    </format>
    <format dxfId="5073">
      <pivotArea dataOnly="0" labelOnly="1" grandRow="1" outline="0" fieldPosition="0"/>
    </format>
    <format dxfId="5072">
      <pivotArea dataOnly="0" labelOnly="1" outline="0" fieldPosition="0">
        <references count="1">
          <reference field="23" count="0"/>
        </references>
      </pivotArea>
    </format>
    <format dxfId="5071">
      <pivotArea dataOnly="0" labelOnly="1" grandCol="1" outline="0" fieldPosition="0"/>
    </format>
    <format dxfId="5070">
      <pivotArea outline="0" collapsedLevelsAreSubtotals="1" fieldPosition="0"/>
    </format>
    <format dxfId="5069">
      <pivotArea dataOnly="0" labelOnly="1" grandRow="1" outline="0" fieldPosition="0"/>
    </format>
    <format dxfId="5068">
      <pivotArea dataOnly="0" labelOnly="1" outline="0" fieldPosition="0">
        <references count="1">
          <reference field="23" count="0"/>
        </references>
      </pivotArea>
    </format>
    <format dxfId="5067">
      <pivotArea dataOnly="0" labelOnly="1" grandCol="1" outline="0" fieldPosition="0"/>
    </format>
    <format dxfId="5066">
      <pivotArea dataOnly="0" labelOnly="1" outline="0" fieldPosition="0">
        <references count="1">
          <reference field="23" count="0"/>
        </references>
      </pivotArea>
    </format>
    <format dxfId="5065">
      <pivotArea dataOnly="0" labelOnly="1" grandCol="1" outline="0" fieldPosition="0"/>
    </format>
    <format dxfId="5064">
      <pivotArea outline="0" collapsedLevelsAreSubtotals="1" fieldPosition="0"/>
    </format>
    <format dxfId="5063">
      <pivotArea dataOnly="0" labelOnly="1" grandRow="1" outline="0" fieldPosition="0"/>
    </format>
    <format dxfId="5062">
      <pivotArea dataOnly="0" labelOnly="1" outline="0" fieldPosition="0">
        <references count="1">
          <reference field="23" count="0"/>
        </references>
      </pivotArea>
    </format>
    <format dxfId="5061">
      <pivotArea dataOnly="0" labelOnly="1" grandCol="1" outline="0" fieldPosition="0"/>
    </format>
    <format dxfId="5060">
      <pivotArea outline="0" collapsedLevelsAreSubtotals="1" fieldPosition="0"/>
    </format>
    <format dxfId="5059">
      <pivotArea dataOnly="0" labelOnly="1" grandRow="1" outline="0" fieldPosition="0"/>
    </format>
    <format dxfId="5058">
      <pivotArea dataOnly="0" labelOnly="1" outline="0" fieldPosition="0">
        <references count="1">
          <reference field="23" count="0"/>
        </references>
      </pivotArea>
    </format>
    <format dxfId="5057">
      <pivotArea dataOnly="0" labelOnly="1" grandCol="1" outline="0" fieldPosition="0"/>
    </format>
    <format dxfId="5056">
      <pivotArea dataOnly="0" labelOnly="1" outline="0" fieldPosition="0">
        <references count="1">
          <reference field="23" count="0"/>
        </references>
      </pivotArea>
    </format>
    <format dxfId="5055">
      <pivotArea dataOnly="0" labelOnly="1" grandCol="1" outline="0" fieldPosition="0"/>
    </format>
    <format dxfId="5054">
      <pivotArea type="all" dataOnly="0" outline="0" fieldPosition="0"/>
    </format>
    <format dxfId="5053">
      <pivotArea outline="0" collapsedLevelsAreSubtotals="1" fieldPosition="0"/>
    </format>
    <format dxfId="5052">
      <pivotArea type="origin" dataOnly="0" labelOnly="1" outline="0" fieldPosition="0"/>
    </format>
    <format dxfId="5051">
      <pivotArea field="23" type="button" dataOnly="0" labelOnly="1" outline="0" axis="axisCol" fieldPosition="0"/>
    </format>
    <format dxfId="5050">
      <pivotArea type="topRight" dataOnly="0" labelOnly="1" outline="0" fieldPosition="0"/>
    </format>
    <format dxfId="5049">
      <pivotArea dataOnly="0" labelOnly="1" grandRow="1" outline="0" fieldPosition="0"/>
    </format>
    <format dxfId="5048">
      <pivotArea dataOnly="0" labelOnly="1" outline="0" fieldPosition="0">
        <references count="1">
          <reference field="23" count="0"/>
        </references>
      </pivotArea>
    </format>
    <format dxfId="5047">
      <pivotArea dataOnly="0" labelOnly="1" grandCol="1" outline="0" fieldPosition="0"/>
    </format>
    <format dxfId="5046">
      <pivotArea type="all" dataOnly="0" outline="0" fieldPosition="0"/>
    </format>
    <format dxfId="5045">
      <pivotArea outline="0" collapsedLevelsAreSubtotals="1" fieldPosition="0"/>
    </format>
    <format dxfId="5044">
      <pivotArea type="origin" dataOnly="0" labelOnly="1" outline="0" fieldPosition="0"/>
    </format>
    <format dxfId="5043">
      <pivotArea field="23" type="button" dataOnly="0" labelOnly="1" outline="0" axis="axisCol" fieldPosition="0"/>
    </format>
    <format dxfId="5042">
      <pivotArea type="topRight" dataOnly="0" labelOnly="1" outline="0" fieldPosition="0"/>
    </format>
    <format dxfId="5041">
      <pivotArea dataOnly="0" labelOnly="1" grandRow="1" outline="0" fieldPosition="0"/>
    </format>
    <format dxfId="5040">
      <pivotArea dataOnly="0" labelOnly="1" outline="0" fieldPosition="0">
        <references count="1">
          <reference field="23" count="0"/>
        </references>
      </pivotArea>
    </format>
    <format dxfId="5039">
      <pivotArea dataOnly="0" labelOnly="1" grandCol="1" outline="0" fieldPosition="0"/>
    </format>
    <format dxfId="5038">
      <pivotArea field="23" type="button" dataOnly="0" labelOnly="1" outline="0" axis="axisCol" fieldPosition="0"/>
    </format>
    <format dxfId="5037">
      <pivotArea type="topRight" dataOnly="0" labelOnly="1" outline="0" fieldPosition="0"/>
    </format>
    <format dxfId="5036">
      <pivotArea outline="0" collapsedLevelsAreSubtotals="1" fieldPosition="0"/>
    </format>
    <format dxfId="5035">
      <pivotArea dataOnly="0" labelOnly="1" outline="0" fieldPosition="0">
        <references count="1">
          <reference field="15" count="0"/>
        </references>
      </pivotArea>
    </format>
    <format dxfId="5034">
      <pivotArea grandRow="1" outline="0" collapsedLevelsAreSubtotals="1" fieldPosition="0"/>
    </format>
    <format dxfId="5033">
      <pivotArea dataOnly="0" labelOnly="1" grandRow="1" outline="0" fieldPosition="0"/>
    </format>
    <format dxfId="5032">
      <pivotArea field="15" type="button" dataOnly="0" labelOnly="1" outline="0" axis="axisRow" fieldPosition="0"/>
    </format>
    <format dxfId="5031">
      <pivotArea dataOnly="0" labelOnly="1" outline="0" fieldPosition="0">
        <references count="1">
          <reference field="23" count="0"/>
        </references>
      </pivotArea>
    </format>
    <format dxfId="503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20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5260">
      <pivotArea outline="0" collapsedLevelsAreSubtotals="1" fieldPosition="0"/>
    </format>
    <format dxfId="5259">
      <pivotArea dataOnly="0" labelOnly="1" grandRow="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outline="0" collapsedLevelsAreSubtotals="1" fieldPosition="0"/>
    </format>
    <format dxfId="5255">
      <pivotArea dataOnly="0" labelOnly="1" grandRow="1" outline="0" fieldPosition="0"/>
    </format>
    <format dxfId="5254">
      <pivotArea dataOnly="0" labelOnly="1" outline="0" fieldPosition="0">
        <references count="1">
          <reference field="13" count="0"/>
        </references>
      </pivotArea>
    </format>
    <format dxfId="5253">
      <pivotArea dataOnly="0" labelOnly="1" grandCol="1" outline="0" fieldPosition="0"/>
    </format>
    <format dxfId="5252">
      <pivotArea type="all" dataOnly="0" outline="0" fieldPosition="0"/>
    </format>
    <format dxfId="5251">
      <pivotArea outline="0" collapsedLevelsAreSubtotals="1" fieldPosition="0"/>
    </format>
    <format dxfId="5250">
      <pivotArea outline="0" collapsedLevelsAreSubtotals="1" fieldPosition="0"/>
    </format>
    <format dxfId="5249">
      <pivotArea type="origin" dataOnly="0" labelOnly="1" outline="0" fieldPosition="0"/>
    </format>
    <format dxfId="5248">
      <pivotArea type="origin" dataOnly="0" labelOnly="1" outline="0" fieldPosition="0"/>
    </format>
    <format dxfId="5247">
      <pivotArea type="origin" dataOnly="0" labelOnly="1" outline="0" fieldPosition="0"/>
    </format>
    <format dxfId="5246">
      <pivotArea field="13" type="button" dataOnly="0" labelOnly="1" outline="0" axis="axisCol" fieldPosition="0"/>
    </format>
    <format dxfId="5245">
      <pivotArea type="topRight" dataOnly="0" labelOnly="1" outline="0" fieldPosition="0"/>
    </format>
    <format dxfId="5244">
      <pivotArea dataOnly="0" labelOnly="1" outline="0" fieldPosition="0">
        <references count="1">
          <reference field="13" count="0"/>
        </references>
      </pivotArea>
    </format>
    <format dxfId="5243">
      <pivotArea dataOnly="0" labelOnly="1" grandCol="1" outline="0" fieldPosition="0"/>
    </format>
    <format dxfId="5242">
      <pivotArea outline="0" collapsedLevelsAreSubtotals="1" fieldPosition="0"/>
    </format>
    <format dxfId="5241">
      <pivotArea dataOnly="0" labelOnly="1" outline="0" fieldPosition="0">
        <references count="1">
          <reference field="13" count="0"/>
        </references>
      </pivotArea>
    </format>
    <format dxfId="5240">
      <pivotArea dataOnly="0" labelOnly="1" grandCol="1" outline="0" fieldPosition="0"/>
    </format>
    <format dxfId="5239">
      <pivotArea outline="0" collapsedLevelsAreSubtotals="1" fieldPosition="0"/>
    </format>
    <format dxfId="5238">
      <pivotArea dataOnly="0" labelOnly="1" outline="0" fieldPosition="0">
        <references count="1">
          <reference field="13" count="0"/>
        </references>
      </pivotArea>
    </format>
    <format dxfId="5237">
      <pivotArea dataOnly="0" labelOnly="1" grandCol="1" outline="0" fieldPosition="0"/>
    </format>
    <format dxfId="5236">
      <pivotArea outline="0" collapsedLevelsAreSubtotals="1" fieldPosition="0"/>
    </format>
    <format dxfId="5235">
      <pivotArea dataOnly="0" labelOnly="1" grandRow="1" outline="0" fieldPosition="0"/>
    </format>
    <format dxfId="5234">
      <pivotArea dataOnly="0" labelOnly="1" outline="0" fieldPosition="0">
        <references count="1">
          <reference field="13" count="0"/>
        </references>
      </pivotArea>
    </format>
    <format dxfId="5233">
      <pivotArea dataOnly="0" labelOnly="1" grandCol="1" outline="0" fieldPosition="0"/>
    </format>
    <format dxfId="5232">
      <pivotArea dataOnly="0" labelOnly="1" outline="0" fieldPosition="0">
        <references count="1">
          <reference field="13" count="0"/>
        </references>
      </pivotArea>
    </format>
    <format dxfId="5231">
      <pivotArea dataOnly="0" labelOnly="1" grandCol="1" outline="0" fieldPosition="0"/>
    </format>
    <format dxfId="5230">
      <pivotArea dataOnly="0" labelOnly="1" outline="0" fieldPosition="0">
        <references count="1">
          <reference field="13" count="0"/>
        </references>
      </pivotArea>
    </format>
    <format dxfId="5229">
      <pivotArea dataOnly="0" labelOnly="1" grandCol="1" outline="0" fieldPosition="0"/>
    </format>
    <format dxfId="5228">
      <pivotArea outline="0" collapsedLevelsAreSubtotals="1" fieldPosition="0"/>
    </format>
    <format dxfId="5227">
      <pivotArea dataOnly="0" labelOnly="1" outline="0" fieldPosition="0">
        <references count="1">
          <reference field="13" count="0"/>
        </references>
      </pivotArea>
    </format>
    <format dxfId="5226">
      <pivotArea dataOnly="0" labelOnly="1" grandCol="1" outline="0" fieldPosition="0"/>
    </format>
    <format dxfId="5225">
      <pivotArea grandRow="1" outline="0" collapsedLevelsAreSubtotals="1" fieldPosition="0"/>
    </format>
    <format dxfId="5224">
      <pivotArea dataOnly="0" labelOnly="1" grandRow="1" outline="0" fieldPosition="0"/>
    </format>
    <format dxfId="5223">
      <pivotArea dataOnly="0" labelOnly="1" outline="0" fieldPosition="0">
        <references count="1">
          <reference field="13" count="0"/>
        </references>
      </pivotArea>
    </format>
    <format dxfId="5222">
      <pivotArea outline="0" collapsedLevelsAreSubtotals="1" fieldPosition="0"/>
    </format>
    <format dxfId="5221">
      <pivotArea dataOnly="0" labelOnly="1" grandRow="1" outline="0" fieldPosition="0"/>
    </format>
    <format dxfId="5220">
      <pivotArea dataOnly="0" labelOnly="1" outline="0" fieldPosition="0">
        <references count="1">
          <reference field="13" count="0"/>
        </references>
      </pivotArea>
    </format>
    <format dxfId="5219">
      <pivotArea dataOnly="0" labelOnly="1" grandCol="1" outline="0" fieldPosition="0"/>
    </format>
    <format dxfId="5218">
      <pivotArea outline="0" collapsedLevelsAreSubtotals="1" fieldPosition="0"/>
    </format>
    <format dxfId="5217">
      <pivotArea dataOnly="0" labelOnly="1" grandRow="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outline="0" collapsedLevelsAreSubtotals="1" fieldPosition="0"/>
    </format>
    <format dxfId="5213">
      <pivotArea dataOnly="0" labelOnly="1" grandRow="1" outline="0" fieldPosition="0"/>
    </format>
    <format dxfId="5212">
      <pivotArea dataOnly="0" labelOnly="1" outline="0" fieldPosition="0">
        <references count="1">
          <reference field="13" count="0"/>
        </references>
      </pivotArea>
    </format>
    <format dxfId="5211">
      <pivotArea dataOnly="0" labelOnly="1" grandCol="1" outline="0" fieldPosition="0"/>
    </format>
    <format dxfId="5210">
      <pivotArea dataOnly="0" labelOnly="1" outline="0" fieldPosition="0">
        <references count="1">
          <reference field="13" count="0"/>
        </references>
      </pivotArea>
    </format>
    <format dxfId="5209">
      <pivotArea dataOnly="0" labelOnly="1" grandCol="1" outline="0" fieldPosition="0"/>
    </format>
    <format dxfId="5208">
      <pivotArea grandRow="1" outline="0" collapsedLevelsAreSubtotals="1" fieldPosition="0"/>
    </format>
    <format dxfId="5207">
      <pivotArea dataOnly="0" labelOnly="1" grandRow="1" outline="0" fieldPosition="0"/>
    </format>
    <format dxfId="5206">
      <pivotArea outline="0" collapsedLevelsAreSubtotals="1" fieldPosition="0"/>
    </format>
    <format dxfId="5205">
      <pivotArea dataOnly="0" labelOnly="1" grandRow="1" outline="0" fieldPosition="0"/>
    </format>
    <format dxfId="5204">
      <pivotArea dataOnly="0" labelOnly="1" outline="0" fieldPosition="0">
        <references count="1">
          <reference field="13" count="0"/>
        </references>
      </pivotArea>
    </format>
    <format dxfId="5203">
      <pivotArea dataOnly="0" labelOnly="1" grandCol="1" outline="0" fieldPosition="0"/>
    </format>
    <format dxfId="5202">
      <pivotArea dataOnly="0" labelOnly="1" grandRow="1" outline="0" fieldPosition="0"/>
    </format>
    <format dxfId="5201">
      <pivotArea dataOnly="0" labelOnly="1" grandRow="1" outline="0" fieldPosition="0"/>
    </format>
    <format dxfId="5200">
      <pivotArea type="origin" dataOnly="0" labelOnly="1" outline="0" fieldPosition="0"/>
    </format>
    <format dxfId="5199">
      <pivotArea dataOnly="0" labelOnly="1" grandRow="1" outline="0" fieldPosition="0"/>
    </format>
    <format dxfId="5198">
      <pivotArea type="origin" dataOnly="0" labelOnly="1" outline="0" fieldPosition="0"/>
    </format>
    <format dxfId="5197">
      <pivotArea dataOnly="0" labelOnly="1" grandRow="1" outline="0" fieldPosition="0"/>
    </format>
    <format dxfId="5196">
      <pivotArea field="15" type="button" dataOnly="0" labelOnly="1" outline="0" axis="axisRow" fieldPosition="0"/>
    </format>
    <format dxfId="5195">
      <pivotArea dataOnly="0" labelOnly="1" outline="0" fieldPosition="0">
        <references count="1">
          <reference field="13" count="0"/>
        </references>
      </pivotArea>
    </format>
    <format dxfId="5194">
      <pivotArea dataOnly="0" labelOnly="1" grandCol="1" outline="0" fieldPosition="0"/>
    </format>
    <format dxfId="5193">
      <pivotArea field="15" type="button" dataOnly="0" labelOnly="1" outline="0" axis="axisRow" fieldPosition="0"/>
    </format>
    <format dxfId="5192">
      <pivotArea dataOnly="0" labelOnly="1" outline="0" fieldPosition="0">
        <references count="1">
          <reference field="13" count="0"/>
        </references>
      </pivotArea>
    </format>
    <format dxfId="5191">
      <pivotArea dataOnly="0" labelOnly="1" grandCol="1" outline="0" fieldPosition="0"/>
    </format>
    <format dxfId="5190">
      <pivotArea field="15" type="button" dataOnly="0" labelOnly="1" outline="0" axis="axisRow"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field="15" type="button" dataOnly="0" labelOnly="1" outline="0" axis="axisRow" fieldPosition="0"/>
    </format>
    <format dxfId="5186">
      <pivotArea dataOnly="0" labelOnly="1" outline="0" fieldPosition="0">
        <references count="1">
          <reference field="13" count="0"/>
        </references>
      </pivotArea>
    </format>
    <format dxfId="5185">
      <pivotArea dataOnly="0" labelOnly="1" grandCol="1" outline="0" fieldPosition="0"/>
    </format>
    <format dxfId="5184">
      <pivotArea field="15" type="button" dataOnly="0" labelOnly="1" outline="0" axis="axisRow" fieldPosition="0"/>
    </format>
    <format dxfId="5183">
      <pivotArea dataOnly="0" labelOnly="1" outline="0" fieldPosition="0">
        <references count="1">
          <reference field="13" count="0"/>
        </references>
      </pivotArea>
    </format>
    <format dxfId="5182">
      <pivotArea dataOnly="0" labelOnly="1" grandCol="1" outline="0" fieldPosition="0"/>
    </format>
    <format dxfId="5181">
      <pivotArea field="15" type="button" dataOnly="0" labelOnly="1" outline="0" axis="axisRow" fieldPosition="0"/>
    </format>
    <format dxfId="5180">
      <pivotArea dataOnly="0" labelOnly="1" outline="0" fieldPosition="0">
        <references count="1">
          <reference field="13" count="0"/>
        </references>
      </pivotArea>
    </format>
    <format dxfId="5179">
      <pivotArea dataOnly="0" labelOnly="1" grandCol="1" outline="0" fieldPosition="0"/>
    </format>
    <format dxfId="5178">
      <pivotArea grandCol="1" outline="0" collapsedLevelsAreSubtotals="1" fieldPosition="0"/>
    </format>
    <format dxfId="5177">
      <pivotArea dataOnly="0" labelOnly="1" grandCol="1" outline="0" fieldPosition="0"/>
    </format>
    <format dxfId="5176">
      <pivotArea outline="0" fieldPosition="0">
        <references count="1">
          <reference field="13" count="1" selected="0">
            <x v="0"/>
          </reference>
        </references>
      </pivotArea>
    </format>
    <format dxfId="5175">
      <pivotArea type="origin" dataOnly="0" labelOnly="1" outline="0" fieldPosition="0"/>
    </format>
    <format dxfId="5174">
      <pivotArea field="13" type="button" dataOnly="0" labelOnly="1" outline="0" axis="axisCol" fieldPosition="0"/>
    </format>
    <format dxfId="5173">
      <pivotArea field="15" type="button" dataOnly="0" labelOnly="1" outline="0" axis="axisRow" fieldPosition="0"/>
    </format>
    <format dxfId="5172">
      <pivotArea dataOnly="0" labelOnly="1" outline="0" fieldPosition="0">
        <references count="1">
          <reference field="15" count="15">
            <x v="0"/>
            <x v="1"/>
            <x v="3"/>
            <x v="4"/>
            <x v="5"/>
            <x v="8"/>
            <x v="9"/>
            <x v="10"/>
            <x v="11"/>
            <x v="12"/>
            <x v="13"/>
            <x v="14"/>
            <x v="15"/>
            <x v="16"/>
            <x v="17"/>
          </reference>
        </references>
      </pivotArea>
    </format>
    <format dxfId="5171">
      <pivotArea dataOnly="0" labelOnly="1" grandRow="1" outline="0" fieldPosition="0"/>
    </format>
    <format dxfId="5170">
      <pivotArea dataOnly="0" labelOnly="1" outline="0" fieldPosition="0">
        <references count="1">
          <reference field="13" count="1">
            <x v="0"/>
          </reference>
        </references>
      </pivotArea>
    </format>
    <format dxfId="5169">
      <pivotArea outline="0" collapsedLevelsAreSubtotals="1" fieldPosition="0"/>
    </format>
    <format dxfId="5168">
      <pivotArea field="15" type="button" dataOnly="0" labelOnly="1" outline="0" axis="axisRow" fieldPosition="0"/>
    </format>
    <format dxfId="5167">
      <pivotArea dataOnly="0" labelOnly="1" outline="0" fieldPosition="0">
        <references count="1">
          <reference field="15" count="15">
            <x v="0"/>
            <x v="1"/>
            <x v="3"/>
            <x v="4"/>
            <x v="5"/>
            <x v="8"/>
            <x v="9"/>
            <x v="10"/>
            <x v="11"/>
            <x v="12"/>
            <x v="13"/>
            <x v="14"/>
            <x v="15"/>
            <x v="16"/>
            <x v="17"/>
          </reference>
        </references>
      </pivotArea>
    </format>
    <format dxfId="5166">
      <pivotArea dataOnly="0" labelOnly="1" grandRow="1" outline="0" fieldPosition="0"/>
    </format>
    <format dxfId="5165">
      <pivotArea dataOnly="0" labelOnly="1" outline="0" fieldPosition="0">
        <references count="1">
          <reference field="13" count="0"/>
        </references>
      </pivotArea>
    </format>
    <format dxfId="5164">
      <pivotArea dataOnly="0" labelOnly="1" grandCol="1" outline="0" fieldPosition="0"/>
    </format>
    <format dxfId="5163">
      <pivotArea outline="0" collapsedLevelsAreSubtotals="1" fieldPosition="0"/>
    </format>
    <format dxfId="5162">
      <pivotArea field="15" type="button" dataOnly="0" labelOnly="1" outline="0" axis="axisRow" fieldPosition="0"/>
    </format>
    <format dxfId="5161">
      <pivotArea dataOnly="0" labelOnly="1" outline="0" fieldPosition="0">
        <references count="1">
          <reference field="15" count="15">
            <x v="0"/>
            <x v="1"/>
            <x v="3"/>
            <x v="4"/>
            <x v="5"/>
            <x v="8"/>
            <x v="9"/>
            <x v="10"/>
            <x v="11"/>
            <x v="12"/>
            <x v="13"/>
            <x v="14"/>
            <x v="15"/>
            <x v="16"/>
            <x v="17"/>
          </reference>
        </references>
      </pivotArea>
    </format>
    <format dxfId="5160">
      <pivotArea dataOnly="0" labelOnly="1" grandRow="1" outline="0" fieldPosition="0"/>
    </format>
    <format dxfId="5159">
      <pivotArea dataOnly="0" labelOnly="1" outline="0" fieldPosition="0">
        <references count="1">
          <reference field="13" count="0"/>
        </references>
      </pivotArea>
    </format>
    <format dxfId="5158">
      <pivotArea dataOnly="0" labelOnly="1" grandCol="1" outline="0" fieldPosition="0"/>
    </format>
    <format dxfId="5157">
      <pivotArea outline="0" collapsedLevelsAreSubtotals="1" fieldPosition="0"/>
    </format>
    <format dxfId="5156">
      <pivotArea field="15" type="button" dataOnly="0" labelOnly="1" outline="0" axis="axisRow" fieldPosition="0"/>
    </format>
    <format dxfId="5155">
      <pivotArea dataOnly="0" labelOnly="1" outline="0" fieldPosition="0">
        <references count="1">
          <reference field="15" count="15">
            <x v="0"/>
            <x v="1"/>
            <x v="3"/>
            <x v="4"/>
            <x v="5"/>
            <x v="8"/>
            <x v="9"/>
            <x v="10"/>
            <x v="11"/>
            <x v="12"/>
            <x v="13"/>
            <x v="14"/>
            <x v="15"/>
            <x v="16"/>
            <x v="17"/>
          </reference>
        </references>
      </pivotArea>
    </format>
    <format dxfId="5154">
      <pivotArea dataOnly="0" labelOnly="1" grandRow="1" outline="0" fieldPosition="0"/>
    </format>
    <format dxfId="5153">
      <pivotArea dataOnly="0" labelOnly="1" outline="0" fieldPosition="0">
        <references count="1">
          <reference field="13" count="0"/>
        </references>
      </pivotArea>
    </format>
    <format dxfId="5152">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5618">
      <pivotArea type="all" dataOnly="0" outline="0" fieldPosition="0"/>
    </format>
    <format dxfId="5617">
      <pivotArea outline="0" collapsedLevelsAreSubtotals="1" fieldPosition="0"/>
    </format>
    <format dxfId="5616">
      <pivotArea dataOnly="0" labelOnly="1" grandRow="1" outline="0" fieldPosition="0"/>
    </format>
    <format dxfId="5615">
      <pivotArea type="all" dataOnly="0" outline="0" fieldPosition="0"/>
    </format>
    <format dxfId="5614">
      <pivotArea outline="0" collapsedLevelsAreSubtotals="1" fieldPosition="0"/>
    </format>
    <format dxfId="5613">
      <pivotArea dataOnly="0" labelOnly="1" grandRow="1" outline="0" fieldPosition="0"/>
    </format>
    <format dxfId="5612">
      <pivotArea type="all" dataOnly="0" outline="0" fieldPosition="0"/>
    </format>
    <format dxfId="5611">
      <pivotArea type="all" dataOnly="0" outline="0" fieldPosition="0"/>
    </format>
    <format dxfId="5610">
      <pivotArea outline="0" collapsedLevelsAreSubtotals="1" fieldPosition="0"/>
    </format>
    <format dxfId="5609">
      <pivotArea grandRow="1" outline="0" collapsedLevelsAreSubtotals="1" fieldPosition="0"/>
    </format>
    <format dxfId="5608">
      <pivotArea dataOnly="0" labelOnly="1" grandRow="1" outline="0" fieldPosition="0"/>
    </format>
    <format dxfId="5607">
      <pivotArea type="all" dataOnly="0" outline="0" fieldPosition="0"/>
    </format>
    <format dxfId="5606">
      <pivotArea outline="0" collapsedLevelsAreSubtotals="1" fieldPosition="0"/>
    </format>
    <format dxfId="5605">
      <pivotArea dataOnly="0" labelOnly="1" grandRow="1" outline="0" fieldPosition="0"/>
    </format>
    <format dxfId="5604">
      <pivotArea type="all" dataOnly="0" outline="0" fieldPosition="0"/>
    </format>
    <format dxfId="5603">
      <pivotArea outline="0" collapsedLevelsAreSubtotals="1" fieldPosition="0"/>
    </format>
    <format dxfId="5602">
      <pivotArea type="all" dataOnly="0" outline="0" fieldPosition="0"/>
    </format>
    <format dxfId="5601">
      <pivotArea outline="0" collapsedLevelsAreSubtotals="1" fieldPosition="0"/>
    </format>
    <format dxfId="5600">
      <pivotArea grandRow="1" outline="0" collapsedLevelsAreSubtotals="1" fieldPosition="0"/>
    </format>
    <format dxfId="5599">
      <pivotArea dataOnly="0" labelOnly="1" grandRow="1" outline="0" fieldPosition="0"/>
    </format>
    <format dxfId="5598">
      <pivotArea grandRow="1" outline="0" collapsedLevelsAreSubtotals="1" fieldPosition="0"/>
    </format>
    <format dxfId="5597">
      <pivotArea dataOnly="0" labelOnly="1" grandRow="1" outline="0" fieldPosition="0"/>
    </format>
    <format dxfId="5596">
      <pivotArea outline="0" collapsedLevelsAreSubtotals="1" fieldPosition="0"/>
    </format>
    <format dxfId="5595">
      <pivotArea dataOnly="0" labelOnly="1" grandRow="1" outline="0" fieldPosition="0"/>
    </format>
    <format dxfId="5594">
      <pivotArea type="all" dataOnly="0" outline="0" fieldPosition="0"/>
    </format>
    <format dxfId="5593">
      <pivotArea outline="0" collapsedLevelsAreSubtotals="1" fieldPosition="0"/>
    </format>
    <format dxfId="5592">
      <pivotArea dataOnly="0" labelOnly="1" grandRow="1" outline="0" fieldPosition="0"/>
    </format>
    <format dxfId="5591">
      <pivotArea type="all" dataOnly="0" outline="0" fieldPosition="0"/>
    </format>
    <format dxfId="5590">
      <pivotArea outline="0" collapsedLevelsAreSubtotals="1" fieldPosition="0"/>
    </format>
    <format dxfId="5589">
      <pivotArea dataOnly="0" labelOnly="1" grandRow="1" outline="0" fieldPosition="0"/>
    </format>
    <format dxfId="5588">
      <pivotArea grandRow="1" outline="0" collapsedLevelsAreSubtotals="1" fieldPosition="0"/>
    </format>
    <format dxfId="5587">
      <pivotArea dataOnly="0" labelOnly="1" grandRow="1" outline="0" fieldPosition="0"/>
    </format>
    <format dxfId="5586">
      <pivotArea type="all" dataOnly="0" outline="0" fieldPosition="0"/>
    </format>
    <format dxfId="5585">
      <pivotArea outline="0" collapsedLevelsAreSubtotals="1" fieldPosition="0"/>
    </format>
    <format dxfId="5584">
      <pivotArea dataOnly="0" labelOnly="1" grandRow="1" outline="0" fieldPosition="0"/>
    </format>
    <format dxfId="5583">
      <pivotArea type="all" dataOnly="0" outline="0" fieldPosition="0"/>
    </format>
    <format dxfId="5582">
      <pivotArea outline="0" collapsedLevelsAreSubtotals="1" fieldPosition="0"/>
    </format>
    <format dxfId="5581">
      <pivotArea dataOnly="0" labelOnly="1" grandRow="1" outline="0" fieldPosition="0"/>
    </format>
    <format dxfId="5580">
      <pivotArea grandRow="1" outline="0" collapsedLevelsAreSubtotals="1" fieldPosition="0"/>
    </format>
    <format dxfId="5579">
      <pivotArea dataOnly="0" labelOnly="1" grandRow="1" outline="0" fieldPosition="0"/>
    </format>
    <format dxfId="5578">
      <pivotArea grandRow="1" outline="0" collapsedLevelsAreSubtotals="1" fieldPosition="0"/>
    </format>
    <format dxfId="5577">
      <pivotArea dataOnly="0" labelOnly="1" grandRow="1" outline="0" fieldPosition="0"/>
    </format>
    <format dxfId="5576">
      <pivotArea type="all" dataOnly="0" outline="0" fieldPosition="0"/>
    </format>
    <format dxfId="5575">
      <pivotArea outline="0" collapsedLevelsAreSubtotals="1" fieldPosition="0"/>
    </format>
    <format dxfId="5574">
      <pivotArea dataOnly="0" labelOnly="1" grandRow="1" outline="0" fieldPosition="0"/>
    </format>
    <format dxfId="5573">
      <pivotArea type="all" dataOnly="0" outline="0" fieldPosition="0"/>
    </format>
    <format dxfId="5572">
      <pivotArea outline="0" collapsedLevelsAreSubtotals="1" fieldPosition="0"/>
    </format>
    <format dxfId="5571">
      <pivotArea dataOnly="0" labelOnly="1" grandRow="1" outline="0" fieldPosition="0"/>
    </format>
    <format dxfId="5570">
      <pivotArea grandRow="1" outline="0" collapsedLevelsAreSubtotals="1" fieldPosition="0"/>
    </format>
    <format dxfId="5569">
      <pivotArea dataOnly="0" labelOnly="1" grandRow="1" outline="0" fieldPosition="0"/>
    </format>
    <format dxfId="5568">
      <pivotArea type="all" dataOnly="0" outline="0" fieldPosition="0"/>
    </format>
    <format dxfId="5567">
      <pivotArea outline="0" collapsedLevelsAreSubtotals="1" fieldPosition="0"/>
    </format>
    <format dxfId="5566">
      <pivotArea dataOnly="0" labelOnly="1" grandRow="1" outline="0" fieldPosition="0"/>
    </format>
    <format dxfId="5565">
      <pivotArea type="all" dataOnly="0" outline="0" fieldPosition="0"/>
    </format>
    <format dxfId="5564">
      <pivotArea outline="0" collapsedLevelsAreSubtotals="1" fieldPosition="0"/>
    </format>
    <format dxfId="5563">
      <pivotArea dataOnly="0" labelOnly="1" grandRow="1" outline="0" fieldPosition="0"/>
    </format>
    <format dxfId="5562">
      <pivotArea type="all" dataOnly="0" outline="0" fieldPosition="0"/>
    </format>
    <format dxfId="5561">
      <pivotArea outline="0" collapsedLevelsAreSubtotals="1" fieldPosition="0"/>
    </format>
    <format dxfId="5560">
      <pivotArea dataOnly="0" labelOnly="1" grandRow="1" outline="0" fieldPosition="0"/>
    </format>
    <format dxfId="5559">
      <pivotArea grandRow="1" outline="0" collapsedLevelsAreSubtotals="1" fieldPosition="0"/>
    </format>
    <format dxfId="5558">
      <pivotArea dataOnly="0" labelOnly="1" grandRow="1" outline="0" fieldPosition="0"/>
    </format>
    <format dxfId="5557">
      <pivotArea type="all" dataOnly="0" outline="0" fieldPosition="0"/>
    </format>
    <format dxfId="5556">
      <pivotArea outline="0" collapsedLevelsAreSubtotals="1" fieldPosition="0"/>
    </format>
    <format dxfId="5555">
      <pivotArea dataOnly="0" labelOnly="1" grandRow="1" outline="0" fieldPosition="0"/>
    </format>
    <format dxfId="5554">
      <pivotArea grandRow="1" outline="0" collapsedLevelsAreSubtotals="1" fieldPosition="0"/>
    </format>
    <format dxfId="5553">
      <pivotArea dataOnly="0" labelOnly="1" grandRow="1" outline="0" fieldPosition="0"/>
    </format>
    <format dxfId="5552">
      <pivotArea type="all" dataOnly="0" outline="0" fieldPosition="0"/>
    </format>
    <format dxfId="5551">
      <pivotArea outline="0" collapsedLevelsAreSubtotals="1" fieldPosition="0"/>
    </format>
    <format dxfId="5550">
      <pivotArea dataOnly="0" labelOnly="1" grandRow="1" outline="0" fieldPosition="0"/>
    </format>
    <format dxfId="5549">
      <pivotArea grandRow="1" outline="0" collapsedLevelsAreSubtotals="1" fieldPosition="0"/>
    </format>
    <format dxfId="5548">
      <pivotArea dataOnly="0" labelOnly="1" grandRow="1" outline="0" fieldPosition="0"/>
    </format>
    <format dxfId="5547">
      <pivotArea type="all" dataOnly="0" outline="0" fieldPosition="0"/>
    </format>
    <format dxfId="5546">
      <pivotArea outline="0" collapsedLevelsAreSubtotals="1" fieldPosition="0"/>
    </format>
    <format dxfId="5545">
      <pivotArea dataOnly="0" labelOnly="1" grandRow="1" outline="0" fieldPosition="0"/>
    </format>
    <format dxfId="5544">
      <pivotArea type="all" dataOnly="0" outline="0" fieldPosition="0"/>
    </format>
    <format dxfId="5543">
      <pivotArea outline="0" collapsedLevelsAreSubtotals="1" fieldPosition="0"/>
    </format>
    <format dxfId="5542">
      <pivotArea dataOnly="0" labelOnly="1" grandRow="1" outline="0" fieldPosition="0"/>
    </format>
    <format dxfId="5541">
      <pivotArea type="all" dataOnly="0" outline="0" fieldPosition="0"/>
    </format>
    <format dxfId="5540">
      <pivotArea outline="0" collapsedLevelsAreSubtotals="1" fieldPosition="0"/>
    </format>
    <format dxfId="5539">
      <pivotArea dataOnly="0" labelOnly="1" grandRow="1" outline="0" fieldPosition="0"/>
    </format>
    <format dxfId="5538">
      <pivotArea type="all" dataOnly="0" outline="0" fieldPosition="0"/>
    </format>
    <format dxfId="5537">
      <pivotArea outline="0" collapsedLevelsAreSubtotals="1" fieldPosition="0"/>
    </format>
    <format dxfId="5536">
      <pivotArea dataOnly="0" labelOnly="1" grandRow="1" outline="0" fieldPosition="0"/>
    </format>
    <format dxfId="5535">
      <pivotArea type="all" dataOnly="0" outline="0" fieldPosition="0"/>
    </format>
    <format dxfId="5534">
      <pivotArea outline="0" collapsedLevelsAreSubtotals="1" fieldPosition="0"/>
    </format>
    <format dxfId="5533">
      <pivotArea dataOnly="0" labelOnly="1" grandRow="1" outline="0" fieldPosition="0"/>
    </format>
    <format dxfId="5532">
      <pivotArea type="all" dataOnly="0" outline="0" fieldPosition="0"/>
    </format>
    <format dxfId="5531">
      <pivotArea outline="0" collapsedLevelsAreSubtotals="1" fieldPosition="0"/>
    </format>
    <format dxfId="5530">
      <pivotArea dataOnly="0" labelOnly="1" grandRow="1" outline="0" fieldPosition="0"/>
    </format>
    <format dxfId="5529">
      <pivotArea type="all" dataOnly="0" outline="0" fieldPosition="0"/>
    </format>
    <format dxfId="5528">
      <pivotArea outline="0" collapsedLevelsAreSubtotals="1" fieldPosition="0"/>
    </format>
    <format dxfId="5527">
      <pivotArea dataOnly="0" labelOnly="1" grandRow="1" outline="0" fieldPosition="0"/>
    </format>
    <format dxfId="5526">
      <pivotArea type="all" dataOnly="0" outline="0" fieldPosition="0"/>
    </format>
    <format dxfId="5525">
      <pivotArea outline="0" collapsedLevelsAreSubtotals="1" fieldPosition="0"/>
    </format>
    <format dxfId="5524">
      <pivotArea dataOnly="0" labelOnly="1" grandRow="1" outline="0" fieldPosition="0"/>
    </format>
    <format dxfId="5523">
      <pivotArea type="all" dataOnly="0" outline="0" fieldPosition="0"/>
    </format>
    <format dxfId="5522">
      <pivotArea outline="0" collapsedLevelsAreSubtotals="1" fieldPosition="0"/>
    </format>
    <format dxfId="5521">
      <pivotArea dataOnly="0" labelOnly="1" grandRow="1" outline="0" fieldPosition="0"/>
    </format>
    <format dxfId="5520">
      <pivotArea grandRow="1" outline="0" collapsedLevelsAreSubtotals="1" fieldPosition="0"/>
    </format>
    <format dxfId="5519">
      <pivotArea dataOnly="0" labelOnly="1" grandRow="1" outline="0" fieldPosition="0"/>
    </format>
    <format dxfId="5518">
      <pivotArea type="all" dataOnly="0" outline="0" fieldPosition="0"/>
    </format>
    <format dxfId="5517">
      <pivotArea outline="0" collapsedLevelsAreSubtotals="1" fieldPosition="0"/>
    </format>
    <format dxfId="5516">
      <pivotArea dataOnly="0" labelOnly="1" grandRow="1" outline="0" fieldPosition="0"/>
    </format>
    <format dxfId="5515">
      <pivotArea type="all" dataOnly="0" outline="0" fieldPosition="0"/>
    </format>
    <format dxfId="5514">
      <pivotArea outline="0" collapsedLevelsAreSubtotals="1" fieldPosition="0"/>
    </format>
    <format dxfId="5513">
      <pivotArea dataOnly="0" labelOnly="1" grandRow="1" outline="0" fieldPosition="0"/>
    </format>
    <format dxfId="5512">
      <pivotArea type="all" dataOnly="0" outline="0" fieldPosition="0"/>
    </format>
    <format dxfId="5511">
      <pivotArea outline="0" collapsedLevelsAreSubtotals="1" fieldPosition="0"/>
    </format>
    <format dxfId="5510">
      <pivotArea dataOnly="0" labelOnly="1" grandRow="1" outline="0" fieldPosition="0"/>
    </format>
    <format dxfId="5509">
      <pivotArea type="all" dataOnly="0" outline="0" fieldPosition="0"/>
    </format>
    <format dxfId="5508">
      <pivotArea outline="0" collapsedLevelsAreSubtotals="1" fieldPosition="0"/>
    </format>
    <format dxfId="5507">
      <pivotArea dataOnly="0" labelOnly="1" grandRow="1" outline="0" fieldPosition="0"/>
    </format>
    <format dxfId="5506">
      <pivotArea type="all" dataOnly="0" outline="0" fieldPosition="0"/>
    </format>
    <format dxfId="5505">
      <pivotArea outline="0" collapsedLevelsAreSubtotals="1" fieldPosition="0"/>
    </format>
    <format dxfId="5504">
      <pivotArea dataOnly="0" labelOnly="1" grandRow="1" outline="0" fieldPosition="0"/>
    </format>
    <format dxfId="5503">
      <pivotArea outline="0" fieldPosition="0">
        <references count="1">
          <reference field="4294967294" count="1">
            <x v="1"/>
          </reference>
        </references>
      </pivotArea>
    </format>
    <format dxfId="5502">
      <pivotArea type="all" dataOnly="0" outline="0" fieldPosition="0"/>
    </format>
    <format dxfId="5501">
      <pivotArea outline="0" collapsedLevelsAreSubtotals="1" fieldPosition="0"/>
    </format>
    <format dxfId="5500">
      <pivotArea field="24" type="button" dataOnly="0" labelOnly="1" outline="0" axis="axisRow" fieldPosition="0"/>
    </format>
    <format dxfId="5499">
      <pivotArea dataOnly="0" labelOnly="1" grandRow="1" outline="0" fieldPosition="0"/>
    </format>
    <format dxfId="5498">
      <pivotArea dataOnly="0" labelOnly="1" outline="0" fieldPosition="0">
        <references count="1">
          <reference field="4294967294" count="2">
            <x v="0"/>
            <x v="1"/>
          </reference>
        </references>
      </pivotArea>
    </format>
    <format dxfId="5497">
      <pivotArea type="all" dataOnly="0" outline="0" fieldPosition="0"/>
    </format>
    <format dxfId="5496">
      <pivotArea outline="0" collapsedLevelsAreSubtotals="1" fieldPosition="0"/>
    </format>
    <format dxfId="5495">
      <pivotArea field="24" type="button" dataOnly="0" labelOnly="1" outline="0" axis="axisRow" fieldPosition="0"/>
    </format>
    <format dxfId="5494">
      <pivotArea dataOnly="0" labelOnly="1" grandRow="1" outline="0" fieldPosition="0"/>
    </format>
    <format dxfId="5493">
      <pivotArea dataOnly="0" labelOnly="1" outline="0" fieldPosition="0">
        <references count="1">
          <reference field="4294967294" count="2">
            <x v="0"/>
            <x v="1"/>
          </reference>
        </references>
      </pivotArea>
    </format>
    <format dxfId="5492">
      <pivotArea type="all" dataOnly="0" outline="0" fieldPosition="0"/>
    </format>
    <format dxfId="5491">
      <pivotArea outline="0" collapsedLevelsAreSubtotals="1" fieldPosition="0"/>
    </format>
    <format dxfId="5490">
      <pivotArea field="24" type="button" dataOnly="0" labelOnly="1" outline="0" axis="axisRow" fieldPosition="0"/>
    </format>
    <format dxfId="5489">
      <pivotArea dataOnly="0" labelOnly="1" grandRow="1" outline="0" fieldPosition="0"/>
    </format>
    <format dxfId="5488">
      <pivotArea dataOnly="0" labelOnly="1" outline="0" fieldPosition="0">
        <references count="1">
          <reference field="4294967294" count="2">
            <x v="0"/>
            <x v="1"/>
          </reference>
        </references>
      </pivotArea>
    </format>
    <format dxfId="5487">
      <pivotArea type="all" dataOnly="0" outline="0" fieldPosition="0"/>
    </format>
    <format dxfId="5486">
      <pivotArea outline="0" collapsedLevelsAreSubtotals="1" fieldPosition="0"/>
    </format>
    <format dxfId="5485">
      <pivotArea field="24" type="button" dataOnly="0" labelOnly="1" outline="0" axis="axisRow" fieldPosition="0"/>
    </format>
    <format dxfId="5484">
      <pivotArea dataOnly="0" labelOnly="1" grandRow="1" outline="0" fieldPosition="0"/>
    </format>
    <format dxfId="5483">
      <pivotArea dataOnly="0" labelOnly="1" outline="0" fieldPosition="0">
        <references count="1">
          <reference field="4294967294" count="2">
            <x v="0"/>
            <x v="1"/>
          </reference>
        </references>
      </pivotArea>
    </format>
    <format dxfId="5482">
      <pivotArea type="all" dataOnly="0" outline="0" fieldPosition="0"/>
    </format>
    <format dxfId="5481">
      <pivotArea outline="0" collapsedLevelsAreSubtotals="1" fieldPosition="0"/>
    </format>
    <format dxfId="5480">
      <pivotArea field="24" type="button" dataOnly="0" labelOnly="1" outline="0" axis="axisRow" fieldPosition="0"/>
    </format>
    <format dxfId="5479">
      <pivotArea dataOnly="0" labelOnly="1" grandRow="1" outline="0" fieldPosition="0"/>
    </format>
    <format dxfId="5478">
      <pivotArea dataOnly="0" labelOnly="1" outline="0" fieldPosition="0">
        <references count="1">
          <reference field="4294967294" count="2">
            <x v="0"/>
            <x v="1"/>
          </reference>
        </references>
      </pivotArea>
    </format>
    <format dxfId="5477">
      <pivotArea type="all" dataOnly="0" outline="0" fieldPosition="0"/>
    </format>
    <format dxfId="5476">
      <pivotArea outline="0" collapsedLevelsAreSubtotals="1" fieldPosition="0"/>
    </format>
    <format dxfId="5475">
      <pivotArea field="24" type="button" dataOnly="0" labelOnly="1" outline="0" axis="axisRow" fieldPosition="0"/>
    </format>
    <format dxfId="5474">
      <pivotArea dataOnly="0" labelOnly="1" grandRow="1" outline="0" fieldPosition="0"/>
    </format>
    <format dxfId="5473">
      <pivotArea dataOnly="0" labelOnly="1" outline="0" fieldPosition="0">
        <references count="1">
          <reference field="4294967294" count="2">
            <x v="0"/>
            <x v="1"/>
          </reference>
        </references>
      </pivotArea>
    </format>
    <format dxfId="5472">
      <pivotArea type="all" dataOnly="0" outline="0" fieldPosition="0"/>
    </format>
    <format dxfId="5471">
      <pivotArea outline="0" collapsedLevelsAreSubtotals="1" fieldPosition="0"/>
    </format>
    <format dxfId="5470">
      <pivotArea field="24" type="button" dataOnly="0" labelOnly="1" outline="0" axis="axisRow" fieldPosition="0"/>
    </format>
    <format dxfId="5469">
      <pivotArea dataOnly="0" labelOnly="1" grandRow="1" outline="0" fieldPosition="0"/>
    </format>
    <format dxfId="5468">
      <pivotArea dataOnly="0" labelOnly="1" outline="0" fieldPosition="0">
        <references count="1">
          <reference field="4294967294" count="2">
            <x v="0"/>
            <x v="1"/>
          </reference>
        </references>
      </pivotArea>
    </format>
    <format dxfId="5467">
      <pivotArea type="all" dataOnly="0" outline="0" fieldPosition="0"/>
    </format>
    <format dxfId="5466">
      <pivotArea outline="0" collapsedLevelsAreSubtotals="1" fieldPosition="0"/>
    </format>
    <format dxfId="5465">
      <pivotArea field="24" type="button" dataOnly="0" labelOnly="1" outline="0" axis="axisRow" fieldPosition="0"/>
    </format>
    <format dxfId="5464">
      <pivotArea dataOnly="0" labelOnly="1" grandRow="1" outline="0" fieldPosition="0"/>
    </format>
    <format dxfId="5463">
      <pivotArea dataOnly="0" labelOnly="1" outline="0" fieldPosition="0">
        <references count="1">
          <reference field="4294967294" count="2">
            <x v="0"/>
            <x v="1"/>
          </reference>
        </references>
      </pivotArea>
    </format>
    <format dxfId="5462">
      <pivotArea field="24" type="button" dataOnly="0" labelOnly="1" outline="0" axis="axisRow" fieldPosition="0"/>
    </format>
    <format dxfId="5461">
      <pivotArea dataOnly="0" labelOnly="1" outline="0" fieldPosition="0">
        <references count="1">
          <reference field="4294967294" count="2">
            <x v="0"/>
            <x v="1"/>
          </reference>
        </references>
      </pivotArea>
    </format>
    <format dxfId="5460">
      <pivotArea grandRow="1" outline="0" collapsedLevelsAreSubtotals="1" fieldPosition="0"/>
    </format>
    <format dxfId="5459">
      <pivotArea dataOnly="0" labelOnly="1" grandRow="1" outline="0" fieldPosition="0"/>
    </format>
    <format dxfId="5458">
      <pivotArea dataOnly="0" labelOnly="1" outline="0" fieldPosition="0">
        <references count="1">
          <reference field="4294967294" count="1">
            <x v="1"/>
          </reference>
        </references>
      </pivotArea>
    </format>
    <format dxfId="5457">
      <pivotArea type="all" dataOnly="0" outline="0" fieldPosition="0"/>
    </format>
    <format dxfId="5456">
      <pivotArea outline="0" collapsedLevelsAreSubtotals="1" fieldPosition="0"/>
    </format>
    <format dxfId="5455">
      <pivotArea field="24" type="button" dataOnly="0" labelOnly="1" outline="0" axis="axisRow" fieldPosition="0"/>
    </format>
    <format dxfId="5454">
      <pivotArea dataOnly="0" labelOnly="1" grandRow="1" outline="0" fieldPosition="0"/>
    </format>
    <format dxfId="5453">
      <pivotArea dataOnly="0" labelOnly="1" outline="0" fieldPosition="0">
        <references count="1">
          <reference field="4294967294" count="2">
            <x v="0"/>
            <x v="1"/>
          </reference>
        </references>
      </pivotArea>
    </format>
    <format dxfId="5452">
      <pivotArea type="all" dataOnly="0" outline="0" fieldPosition="0"/>
    </format>
    <format dxfId="5451">
      <pivotArea outline="0" collapsedLevelsAreSubtotals="1" fieldPosition="0"/>
    </format>
    <format dxfId="5450">
      <pivotArea field="24" type="button" dataOnly="0" labelOnly="1" outline="0" axis="axisRow" fieldPosition="0"/>
    </format>
    <format dxfId="5449">
      <pivotArea dataOnly="0" labelOnly="1" grandRow="1" outline="0" fieldPosition="0"/>
    </format>
    <format dxfId="5448">
      <pivotArea dataOnly="0" labelOnly="1" outline="0" fieldPosition="0">
        <references count="1">
          <reference field="4294967294" count="2">
            <x v="0"/>
            <x v="1"/>
          </reference>
        </references>
      </pivotArea>
    </format>
    <format dxfId="5447">
      <pivotArea type="all" dataOnly="0" outline="0" fieldPosition="0"/>
    </format>
    <format dxfId="5446">
      <pivotArea outline="0" collapsedLevelsAreSubtotals="1" fieldPosition="0"/>
    </format>
    <format dxfId="5445">
      <pivotArea field="24" type="button" dataOnly="0" labelOnly="1" outline="0" axis="axisRow" fieldPosition="0"/>
    </format>
    <format dxfId="5444">
      <pivotArea dataOnly="0" labelOnly="1" grandRow="1" outline="0" fieldPosition="0"/>
    </format>
    <format dxfId="5443">
      <pivotArea dataOnly="0" labelOnly="1" outline="0" fieldPosition="0">
        <references count="1">
          <reference field="4294967294" count="2">
            <x v="0"/>
            <x v="1"/>
          </reference>
        </references>
      </pivotArea>
    </format>
    <format dxfId="5442">
      <pivotArea type="all" dataOnly="0" outline="0" fieldPosition="0"/>
    </format>
    <format dxfId="5441">
      <pivotArea outline="0" collapsedLevelsAreSubtotals="1" fieldPosition="0"/>
    </format>
    <format dxfId="5440">
      <pivotArea field="24" type="button" dataOnly="0" labelOnly="1" outline="0" axis="axisRow" fieldPosition="0"/>
    </format>
    <format dxfId="5439">
      <pivotArea dataOnly="0" labelOnly="1" grandRow="1" outline="0" fieldPosition="0"/>
    </format>
    <format dxfId="5438">
      <pivotArea dataOnly="0" labelOnly="1" outline="0" fieldPosition="0">
        <references count="1">
          <reference field="4294967294" count="2">
            <x v="0"/>
            <x v="1"/>
          </reference>
        </references>
      </pivotArea>
    </format>
    <format dxfId="5437">
      <pivotArea type="all" dataOnly="0" outline="0" fieldPosition="0"/>
    </format>
    <format dxfId="5436">
      <pivotArea outline="0" collapsedLevelsAreSubtotals="1" fieldPosition="0"/>
    </format>
    <format dxfId="5435">
      <pivotArea field="24" type="button" dataOnly="0" labelOnly="1" outline="0" axis="axisRow" fieldPosition="0"/>
    </format>
    <format dxfId="5434">
      <pivotArea dataOnly="0" labelOnly="1" grandRow="1" outline="0" fieldPosition="0"/>
    </format>
    <format dxfId="5433">
      <pivotArea dataOnly="0" labelOnly="1" outline="0" fieldPosition="0">
        <references count="1">
          <reference field="4294967294" count="2">
            <x v="0"/>
            <x v="1"/>
          </reference>
        </references>
      </pivotArea>
    </format>
    <format dxfId="5432">
      <pivotArea type="all" dataOnly="0" outline="0" fieldPosition="0"/>
    </format>
    <format dxfId="5431">
      <pivotArea outline="0" collapsedLevelsAreSubtotals="1" fieldPosition="0"/>
    </format>
    <format dxfId="5430">
      <pivotArea field="24" type="button" dataOnly="0" labelOnly="1" outline="0" axis="axisRow" fieldPosition="0"/>
    </format>
    <format dxfId="5429">
      <pivotArea dataOnly="0" labelOnly="1" grandRow="1" outline="0" fieldPosition="0"/>
    </format>
    <format dxfId="5428">
      <pivotArea dataOnly="0" labelOnly="1" outline="0" fieldPosition="0">
        <references count="1">
          <reference field="4294967294" count="2">
            <x v="0"/>
            <x v="1"/>
          </reference>
        </references>
      </pivotArea>
    </format>
    <format dxfId="5427">
      <pivotArea type="all" dataOnly="0" outline="0" fieldPosition="0"/>
    </format>
    <format dxfId="5426">
      <pivotArea outline="0" collapsedLevelsAreSubtotals="1" fieldPosition="0"/>
    </format>
    <format dxfId="5425">
      <pivotArea field="24" type="button" dataOnly="0" labelOnly="1" outline="0" axis="axisRow" fieldPosition="0"/>
    </format>
    <format dxfId="5424">
      <pivotArea dataOnly="0" labelOnly="1" grandRow="1" outline="0" fieldPosition="0"/>
    </format>
    <format dxfId="5423">
      <pivotArea dataOnly="0" labelOnly="1" outline="0" fieldPosition="0">
        <references count="1">
          <reference field="4294967294" count="2">
            <x v="0"/>
            <x v="1"/>
          </reference>
        </references>
      </pivotArea>
    </format>
    <format dxfId="5422">
      <pivotArea type="all" dataOnly="0" outline="0" fieldPosition="0"/>
    </format>
    <format dxfId="5421">
      <pivotArea outline="0" collapsedLevelsAreSubtotals="1" fieldPosition="0"/>
    </format>
    <format dxfId="5420">
      <pivotArea field="24" type="button" dataOnly="0" labelOnly="1" outline="0" axis="axisRow" fieldPosition="0"/>
    </format>
    <format dxfId="5419">
      <pivotArea dataOnly="0" labelOnly="1" grandRow="1" outline="0" fieldPosition="0"/>
    </format>
    <format dxfId="5418">
      <pivotArea dataOnly="0" labelOnly="1" outline="0" fieldPosition="0">
        <references count="1">
          <reference field="4294967294" count="2">
            <x v="0"/>
            <x v="1"/>
          </reference>
        </references>
      </pivotArea>
    </format>
    <format dxfId="5417">
      <pivotArea field="24" type="button" dataOnly="0" labelOnly="1" outline="0" axis="axisRow" fieldPosition="0"/>
    </format>
    <format dxfId="5416">
      <pivotArea dataOnly="0" labelOnly="1" outline="0" fieldPosition="0">
        <references count="1">
          <reference field="4294967294" count="2">
            <x v="0"/>
            <x v="1"/>
          </reference>
        </references>
      </pivotArea>
    </format>
    <format dxfId="5415">
      <pivotArea type="all" dataOnly="0" outline="0" fieldPosition="0"/>
    </format>
    <format dxfId="5414">
      <pivotArea outline="0" collapsedLevelsAreSubtotals="1" fieldPosition="0"/>
    </format>
    <format dxfId="5413">
      <pivotArea field="24" type="button" dataOnly="0" labelOnly="1" outline="0" axis="axisRow" fieldPosition="0"/>
    </format>
    <format dxfId="5412">
      <pivotArea dataOnly="0" labelOnly="1" grandRow="1" outline="0" fieldPosition="0"/>
    </format>
    <format dxfId="5411">
      <pivotArea dataOnly="0" labelOnly="1" outline="0" fieldPosition="0">
        <references count="1">
          <reference field="4294967294" count="2">
            <x v="0"/>
            <x v="1"/>
          </reference>
        </references>
      </pivotArea>
    </format>
    <format dxfId="5410">
      <pivotArea type="all" dataOnly="0" outline="0" fieldPosition="0"/>
    </format>
    <format dxfId="5409">
      <pivotArea outline="0" collapsedLevelsAreSubtotals="1" fieldPosition="0"/>
    </format>
    <format dxfId="5408">
      <pivotArea field="24" type="button" dataOnly="0" labelOnly="1" outline="0" axis="axisRow" fieldPosition="0"/>
    </format>
    <format dxfId="5407">
      <pivotArea dataOnly="0" labelOnly="1" grandRow="1" outline="0" fieldPosition="0"/>
    </format>
    <format dxfId="5406">
      <pivotArea dataOnly="0" labelOnly="1" outline="0" fieldPosition="0">
        <references count="1">
          <reference field="4294967294" count="2">
            <x v="0"/>
            <x v="1"/>
          </reference>
        </references>
      </pivotArea>
    </format>
    <format dxfId="5405">
      <pivotArea type="all" dataOnly="0" outline="0" fieldPosition="0"/>
    </format>
    <format dxfId="5404">
      <pivotArea outline="0" collapsedLevelsAreSubtotals="1" fieldPosition="0"/>
    </format>
    <format dxfId="5403">
      <pivotArea field="24" type="button" dataOnly="0" labelOnly="1" outline="0" axis="axisRow" fieldPosition="0"/>
    </format>
    <format dxfId="5402">
      <pivotArea dataOnly="0" labelOnly="1" grandRow="1" outline="0" fieldPosition="0"/>
    </format>
    <format dxfId="5401">
      <pivotArea dataOnly="0" labelOnly="1" outline="0" fieldPosition="0">
        <references count="1">
          <reference field="4294967294" count="2">
            <x v="0"/>
            <x v="1"/>
          </reference>
        </references>
      </pivotArea>
    </format>
    <format dxfId="5400">
      <pivotArea grandRow="1" outline="0" collapsedLevelsAreSubtotals="1" fieldPosition="0"/>
    </format>
    <format dxfId="5399">
      <pivotArea dataOnly="0" labelOnly="1" grandRow="1" outline="0" fieldPosition="0"/>
    </format>
    <format dxfId="5398">
      <pivotArea grandRow="1" outline="0" collapsedLevelsAreSubtotals="1" fieldPosition="0"/>
    </format>
    <format dxfId="5397">
      <pivotArea dataOnly="0" labelOnly="1" grandRow="1" outline="0" fieldPosition="0"/>
    </format>
    <format dxfId="5396">
      <pivotArea type="all" dataOnly="0" outline="0" fieldPosition="0"/>
    </format>
    <format dxfId="5395">
      <pivotArea outline="0" collapsedLevelsAreSubtotals="1" fieldPosition="0"/>
    </format>
    <format dxfId="5394">
      <pivotArea field="24" type="button" dataOnly="0" labelOnly="1" outline="0" axis="axisRow" fieldPosition="0"/>
    </format>
    <format dxfId="5393">
      <pivotArea dataOnly="0" labelOnly="1" grandRow="1" outline="0" fieldPosition="0"/>
    </format>
    <format dxfId="5392">
      <pivotArea dataOnly="0" labelOnly="1" outline="0" fieldPosition="0">
        <references count="1">
          <reference field="4294967294" count="2">
            <x v="0"/>
            <x v="1"/>
          </reference>
        </references>
      </pivotArea>
    </format>
    <format dxfId="5391">
      <pivotArea type="all" dataOnly="0" outline="0" fieldPosition="0"/>
    </format>
    <format dxfId="5390">
      <pivotArea outline="0" collapsedLevelsAreSubtotals="1" fieldPosition="0"/>
    </format>
    <format dxfId="5389">
      <pivotArea field="24" type="button" dataOnly="0" labelOnly="1" outline="0" axis="axisRow" fieldPosition="0"/>
    </format>
    <format dxfId="5388">
      <pivotArea dataOnly="0" labelOnly="1" grandRow="1" outline="0" fieldPosition="0"/>
    </format>
    <format dxfId="5387">
      <pivotArea dataOnly="0" labelOnly="1" outline="0" fieldPosition="0">
        <references count="1">
          <reference field="4294967294" count="2">
            <x v="0"/>
            <x v="1"/>
          </reference>
        </references>
      </pivotArea>
    </format>
    <format dxfId="5386">
      <pivotArea type="all" dataOnly="0" outline="0" fieldPosition="0"/>
    </format>
    <format dxfId="5385">
      <pivotArea outline="0" collapsedLevelsAreSubtotals="1" fieldPosition="0"/>
    </format>
    <format dxfId="5384">
      <pivotArea field="24" type="button" dataOnly="0" labelOnly="1" outline="0" axis="axisRow" fieldPosition="0"/>
    </format>
    <format dxfId="5383">
      <pivotArea dataOnly="0" labelOnly="1" grandRow="1" outline="0" fieldPosition="0"/>
    </format>
    <format dxfId="5382">
      <pivotArea dataOnly="0" labelOnly="1" outline="0" fieldPosition="0">
        <references count="1">
          <reference field="4294967294" count="2">
            <x v="0"/>
            <x v="1"/>
          </reference>
        </references>
      </pivotArea>
    </format>
    <format dxfId="5381">
      <pivotArea type="all" dataOnly="0" outline="0" fieldPosition="0"/>
    </format>
    <format dxfId="5380">
      <pivotArea outline="0" collapsedLevelsAreSubtotals="1" fieldPosition="0"/>
    </format>
    <format dxfId="5379">
      <pivotArea field="24" type="button" dataOnly="0" labelOnly="1" outline="0" axis="axisRow" fieldPosition="0"/>
    </format>
    <format dxfId="5378">
      <pivotArea dataOnly="0" labelOnly="1" grandRow="1" outline="0" fieldPosition="0"/>
    </format>
    <format dxfId="5377">
      <pivotArea dataOnly="0" labelOnly="1" outline="0" fieldPosition="0">
        <references count="1">
          <reference field="4294967294" count="2">
            <x v="0"/>
            <x v="1"/>
          </reference>
        </references>
      </pivotArea>
    </format>
    <format dxfId="5376">
      <pivotArea type="all" dataOnly="0" outline="0" fieldPosition="0"/>
    </format>
    <format dxfId="5375">
      <pivotArea outline="0" collapsedLevelsAreSubtotals="1" fieldPosition="0"/>
    </format>
    <format dxfId="5374">
      <pivotArea field="24" type="button" dataOnly="0" labelOnly="1" outline="0" axis="axisRow" fieldPosition="0"/>
    </format>
    <format dxfId="5373">
      <pivotArea dataOnly="0" labelOnly="1" grandRow="1" outline="0" fieldPosition="0"/>
    </format>
    <format dxfId="5372">
      <pivotArea dataOnly="0" labelOnly="1" outline="0" fieldPosition="0">
        <references count="1">
          <reference field="4294967294" count="2">
            <x v="0"/>
            <x v="1"/>
          </reference>
        </references>
      </pivotArea>
    </format>
    <format dxfId="5371">
      <pivotArea type="all" dataOnly="0" outline="0" fieldPosition="0"/>
    </format>
    <format dxfId="5370">
      <pivotArea outline="0" collapsedLevelsAreSubtotals="1" fieldPosition="0"/>
    </format>
    <format dxfId="5369">
      <pivotArea field="24" type="button" dataOnly="0" labelOnly="1" outline="0" axis="axisRow" fieldPosition="0"/>
    </format>
    <format dxfId="5368">
      <pivotArea dataOnly="0" labelOnly="1" grandRow="1" outline="0" fieldPosition="0"/>
    </format>
    <format dxfId="5367">
      <pivotArea dataOnly="0" labelOnly="1" outline="0" fieldPosition="0">
        <references count="1">
          <reference field="4294967294" count="2">
            <x v="0"/>
            <x v="1"/>
          </reference>
        </references>
      </pivotArea>
    </format>
    <format dxfId="5366">
      <pivotArea type="all" dataOnly="0" outline="0" fieldPosition="0"/>
    </format>
    <format dxfId="5365">
      <pivotArea outline="0" collapsedLevelsAreSubtotals="1" fieldPosition="0"/>
    </format>
    <format dxfId="5364">
      <pivotArea field="24" type="button" dataOnly="0" labelOnly="1" outline="0" axis="axisRow" fieldPosition="0"/>
    </format>
    <format dxfId="5363">
      <pivotArea dataOnly="0" labelOnly="1" grandRow="1" outline="0" fieldPosition="0"/>
    </format>
    <format dxfId="5362">
      <pivotArea dataOnly="0" labelOnly="1" outline="0" fieldPosition="0">
        <references count="1">
          <reference field="4294967294" count="2">
            <x v="0"/>
            <x v="1"/>
          </reference>
        </references>
      </pivotArea>
    </format>
    <format dxfId="5361">
      <pivotArea type="all" dataOnly="0" outline="0" fieldPosition="0"/>
    </format>
    <format dxfId="5360">
      <pivotArea outline="0" collapsedLevelsAreSubtotals="1" fieldPosition="0"/>
    </format>
    <format dxfId="5359">
      <pivotArea field="24" type="button" dataOnly="0" labelOnly="1" outline="0" axis="axisRow" fieldPosition="0"/>
    </format>
    <format dxfId="5358">
      <pivotArea dataOnly="0" labelOnly="1" grandRow="1" outline="0" fieldPosition="0"/>
    </format>
    <format dxfId="5357">
      <pivotArea dataOnly="0" labelOnly="1" outline="0" fieldPosition="0">
        <references count="1">
          <reference field="4294967294" count="2">
            <x v="0"/>
            <x v="1"/>
          </reference>
        </references>
      </pivotArea>
    </format>
    <format dxfId="5356">
      <pivotArea type="all" dataOnly="0" outline="0" fieldPosition="0"/>
    </format>
    <format dxfId="5355">
      <pivotArea outline="0" collapsedLevelsAreSubtotals="1" fieldPosition="0"/>
    </format>
    <format dxfId="5354">
      <pivotArea field="24" type="button" dataOnly="0" labelOnly="1" outline="0" axis="axisRow" fieldPosition="0"/>
    </format>
    <format dxfId="5353">
      <pivotArea dataOnly="0" labelOnly="1" grandRow="1" outline="0" fieldPosition="0"/>
    </format>
    <format dxfId="5352">
      <pivotArea dataOnly="0" labelOnly="1" outline="0" fieldPosition="0">
        <references count="1">
          <reference field="4294967294" count="2">
            <x v="0"/>
            <x v="1"/>
          </reference>
        </references>
      </pivotArea>
    </format>
    <format dxfId="5351">
      <pivotArea type="all" dataOnly="0" outline="0" fieldPosition="0"/>
    </format>
    <format dxfId="5350">
      <pivotArea outline="0" collapsedLevelsAreSubtotals="1" fieldPosition="0"/>
    </format>
    <format dxfId="5349">
      <pivotArea field="24" type="button" dataOnly="0" labelOnly="1" outline="0" axis="axisRow" fieldPosition="0"/>
    </format>
    <format dxfId="5348">
      <pivotArea dataOnly="0" labelOnly="1" grandRow="1" outline="0" fieldPosition="0"/>
    </format>
    <format dxfId="5347">
      <pivotArea dataOnly="0" labelOnly="1" outline="0" fieldPosition="0">
        <references count="1">
          <reference field="4294967294" count="2">
            <x v="0"/>
            <x v="1"/>
          </reference>
        </references>
      </pivotArea>
    </format>
    <format dxfId="5346">
      <pivotArea type="all" dataOnly="0" outline="0" fieldPosition="0"/>
    </format>
    <format dxfId="5345">
      <pivotArea outline="0" collapsedLevelsAreSubtotals="1" fieldPosition="0"/>
    </format>
    <format dxfId="5344">
      <pivotArea field="24" type="button" dataOnly="0" labelOnly="1" outline="0" axis="axisRow" fieldPosition="0"/>
    </format>
    <format dxfId="5343">
      <pivotArea dataOnly="0" labelOnly="1" grandRow="1" outline="0" fieldPosition="0"/>
    </format>
    <format dxfId="5342">
      <pivotArea dataOnly="0" labelOnly="1" outline="0" fieldPosition="0">
        <references count="1">
          <reference field="4294967294" count="2">
            <x v="0"/>
            <x v="1"/>
          </reference>
        </references>
      </pivotArea>
    </format>
    <format dxfId="5341">
      <pivotArea type="all" dataOnly="0" outline="0" fieldPosition="0"/>
    </format>
    <format dxfId="5340">
      <pivotArea outline="0" collapsedLevelsAreSubtotals="1" fieldPosition="0"/>
    </format>
    <format dxfId="5339">
      <pivotArea field="24" type="button" dataOnly="0" labelOnly="1" outline="0" axis="axisRow" fieldPosition="0"/>
    </format>
    <format dxfId="5338">
      <pivotArea dataOnly="0" labelOnly="1" grandRow="1" outline="0" fieldPosition="0"/>
    </format>
    <format dxfId="5337">
      <pivotArea dataOnly="0" labelOnly="1" outline="0" fieldPosition="0">
        <references count="1">
          <reference field="4294967294" count="2">
            <x v="0"/>
            <x v="1"/>
          </reference>
        </references>
      </pivotArea>
    </format>
    <format dxfId="5336">
      <pivotArea type="all" dataOnly="0" outline="0" fieldPosition="0"/>
    </format>
    <format dxfId="5335">
      <pivotArea outline="0" collapsedLevelsAreSubtotals="1" fieldPosition="0"/>
    </format>
    <format dxfId="5334">
      <pivotArea field="24" type="button" dataOnly="0" labelOnly="1" outline="0" axis="axisRow" fieldPosition="0"/>
    </format>
    <format dxfId="5333">
      <pivotArea dataOnly="0" labelOnly="1" grandRow="1" outline="0" fieldPosition="0"/>
    </format>
    <format dxfId="5332">
      <pivotArea dataOnly="0" labelOnly="1" outline="0" fieldPosition="0">
        <references count="1">
          <reference field="4294967294" count="2">
            <x v="0"/>
            <x v="1"/>
          </reference>
        </references>
      </pivotArea>
    </format>
    <format dxfId="5331">
      <pivotArea type="all" dataOnly="0" outline="0" fieldPosition="0"/>
    </format>
    <format dxfId="5330">
      <pivotArea outline="0" collapsedLevelsAreSubtotals="1" fieldPosition="0"/>
    </format>
    <format dxfId="5329">
      <pivotArea field="24" type="button" dataOnly="0" labelOnly="1" outline="0" axis="axisRow" fieldPosition="0"/>
    </format>
    <format dxfId="5328">
      <pivotArea dataOnly="0" labelOnly="1" grandRow="1" outline="0" fieldPosition="0"/>
    </format>
    <format dxfId="5327">
      <pivotArea dataOnly="0" labelOnly="1" outline="0" fieldPosition="0">
        <references count="1">
          <reference field="4294967294" count="2">
            <x v="0"/>
            <x v="1"/>
          </reference>
        </references>
      </pivotArea>
    </format>
    <format dxfId="5326">
      <pivotArea type="all" dataOnly="0" outline="0" fieldPosition="0"/>
    </format>
    <format dxfId="5325">
      <pivotArea outline="0" collapsedLevelsAreSubtotals="1" fieldPosition="0"/>
    </format>
    <format dxfId="5324">
      <pivotArea field="24" type="button" dataOnly="0" labelOnly="1" outline="0" axis="axisRow" fieldPosition="0"/>
    </format>
    <format dxfId="5323">
      <pivotArea dataOnly="0" labelOnly="1" grandRow="1" outline="0" fieldPosition="0"/>
    </format>
    <format dxfId="5322">
      <pivotArea dataOnly="0" labelOnly="1" outline="0" fieldPosition="0">
        <references count="1">
          <reference field="4294967294" count="2">
            <x v="0"/>
            <x v="1"/>
          </reference>
        </references>
      </pivotArea>
    </format>
    <format dxfId="5321">
      <pivotArea type="all" dataOnly="0" outline="0" fieldPosition="0"/>
    </format>
    <format dxfId="5320">
      <pivotArea outline="0" collapsedLevelsAreSubtotals="1" fieldPosition="0"/>
    </format>
    <format dxfId="5319">
      <pivotArea field="24" type="button" dataOnly="0" labelOnly="1" outline="0" axis="axisRow" fieldPosition="0"/>
    </format>
    <format dxfId="5318">
      <pivotArea dataOnly="0" labelOnly="1" grandRow="1" outline="0" fieldPosition="0"/>
    </format>
    <format dxfId="5317">
      <pivotArea dataOnly="0" labelOnly="1" outline="0" fieldPosition="0">
        <references count="1">
          <reference field="4294967294" count="2">
            <x v="0"/>
            <x v="1"/>
          </reference>
        </references>
      </pivotArea>
    </format>
    <format dxfId="5316">
      <pivotArea type="all" dataOnly="0" outline="0" fieldPosition="0"/>
    </format>
    <format dxfId="5315">
      <pivotArea outline="0" collapsedLevelsAreSubtotals="1" fieldPosition="0"/>
    </format>
    <format dxfId="5314">
      <pivotArea field="24" type="button" dataOnly="0" labelOnly="1" outline="0" axis="axisRow" fieldPosition="0"/>
    </format>
    <format dxfId="5313">
      <pivotArea dataOnly="0" labelOnly="1" grandRow="1" outline="0" fieldPosition="0"/>
    </format>
    <format dxfId="5312">
      <pivotArea dataOnly="0" labelOnly="1" outline="0" fieldPosition="0">
        <references count="1">
          <reference field="4294967294" count="2">
            <x v="0"/>
            <x v="1"/>
          </reference>
        </references>
      </pivotArea>
    </format>
    <format dxfId="5311">
      <pivotArea type="all" dataOnly="0" outline="0" fieldPosition="0"/>
    </format>
    <format dxfId="5310">
      <pivotArea outline="0" collapsedLevelsAreSubtotals="1" fieldPosition="0"/>
    </format>
    <format dxfId="5309">
      <pivotArea field="24" type="button" dataOnly="0" labelOnly="1" outline="0" axis="axisRow" fieldPosition="0"/>
    </format>
    <format dxfId="5308">
      <pivotArea dataOnly="0" labelOnly="1" grandRow="1" outline="0" fieldPosition="0"/>
    </format>
    <format dxfId="5307">
      <pivotArea dataOnly="0" labelOnly="1" outline="0" fieldPosition="0">
        <references count="1">
          <reference field="4294967294" count="2">
            <x v="0"/>
            <x v="1"/>
          </reference>
        </references>
      </pivotArea>
    </format>
    <format dxfId="5306">
      <pivotArea type="all" dataOnly="0" outline="0" fieldPosition="0"/>
    </format>
    <format dxfId="5305">
      <pivotArea outline="0" collapsedLevelsAreSubtotals="1" fieldPosition="0"/>
    </format>
    <format dxfId="5304">
      <pivotArea field="24" type="button" dataOnly="0" labelOnly="1" outline="0" axis="axisRow" fieldPosition="0"/>
    </format>
    <format dxfId="5303">
      <pivotArea dataOnly="0" labelOnly="1" grandRow="1" outline="0" fieldPosition="0"/>
    </format>
    <format dxfId="5302">
      <pivotArea dataOnly="0" labelOnly="1" outline="0" fieldPosition="0">
        <references count="1">
          <reference field="4294967294" count="2">
            <x v="0"/>
            <x v="1"/>
          </reference>
        </references>
      </pivotArea>
    </format>
    <format dxfId="5301">
      <pivotArea type="all" dataOnly="0" outline="0" fieldPosition="0"/>
    </format>
    <format dxfId="5300">
      <pivotArea outline="0" collapsedLevelsAreSubtotals="1" fieldPosition="0"/>
    </format>
    <format dxfId="5299">
      <pivotArea field="24" type="button" dataOnly="0" labelOnly="1" outline="0" axis="axisRow" fieldPosition="0"/>
    </format>
    <format dxfId="5298">
      <pivotArea dataOnly="0" labelOnly="1" grandRow="1" outline="0" fieldPosition="0"/>
    </format>
    <format dxfId="5297">
      <pivotArea dataOnly="0" labelOnly="1" outline="0" fieldPosition="0">
        <references count="1">
          <reference field="4294967294" count="2">
            <x v="0"/>
            <x v="1"/>
          </reference>
        </references>
      </pivotArea>
    </format>
    <format dxfId="5296">
      <pivotArea type="all" dataOnly="0" outline="0" fieldPosition="0"/>
    </format>
    <format dxfId="5295">
      <pivotArea outline="0" collapsedLevelsAreSubtotals="1" fieldPosition="0"/>
    </format>
    <format dxfId="5294">
      <pivotArea field="24" type="button" dataOnly="0" labelOnly="1" outline="0" axis="axisRow" fieldPosition="0"/>
    </format>
    <format dxfId="5293">
      <pivotArea dataOnly="0" labelOnly="1" grandRow="1" outline="0" fieldPosition="0"/>
    </format>
    <format dxfId="5292">
      <pivotArea dataOnly="0" labelOnly="1" outline="0" fieldPosition="0">
        <references count="1">
          <reference field="4294967294" count="2">
            <x v="0"/>
            <x v="1"/>
          </reference>
        </references>
      </pivotArea>
    </format>
    <format dxfId="5291">
      <pivotArea type="all" dataOnly="0" outline="0" fieldPosition="0"/>
    </format>
    <format dxfId="5290">
      <pivotArea outline="0" collapsedLevelsAreSubtotals="1" fieldPosition="0"/>
    </format>
    <format dxfId="5289">
      <pivotArea field="24" type="button" dataOnly="0" labelOnly="1" outline="0" axis="axisRow" fieldPosition="0"/>
    </format>
    <format dxfId="5288">
      <pivotArea dataOnly="0" labelOnly="1" grandRow="1" outline="0" fieldPosition="0"/>
    </format>
    <format dxfId="5287">
      <pivotArea dataOnly="0" labelOnly="1" outline="0" fieldPosition="0">
        <references count="1">
          <reference field="4294967294" count="2">
            <x v="0"/>
            <x v="1"/>
          </reference>
        </references>
      </pivotArea>
    </format>
    <format dxfId="5286">
      <pivotArea type="all" dataOnly="0" outline="0" fieldPosition="0"/>
    </format>
    <format dxfId="5285">
      <pivotArea outline="0" collapsedLevelsAreSubtotals="1" fieldPosition="0"/>
    </format>
    <format dxfId="5284">
      <pivotArea field="24" type="button" dataOnly="0" labelOnly="1" outline="0" axis="axisRow" fieldPosition="0"/>
    </format>
    <format dxfId="5283">
      <pivotArea dataOnly="0" labelOnly="1" grandRow="1" outline="0" fieldPosition="0"/>
    </format>
    <format dxfId="5282">
      <pivotArea dataOnly="0" labelOnly="1" outline="0" fieldPosition="0">
        <references count="1">
          <reference field="4294967294" count="2">
            <x v="0"/>
            <x v="1"/>
          </reference>
        </references>
      </pivotArea>
    </format>
    <format dxfId="5281">
      <pivotArea grandRow="1" outline="0" collapsedLevelsAreSubtotals="1" fieldPosition="0"/>
    </format>
    <format dxfId="5280">
      <pivotArea dataOnly="0" labelOnly="1" grandRow="1" outline="0" fieldPosition="0"/>
    </format>
    <format dxfId="5279">
      <pivotArea type="all" dataOnly="0" outline="0" fieldPosition="0"/>
    </format>
    <format dxfId="5278">
      <pivotArea outline="0" collapsedLevelsAreSubtotals="1" fieldPosition="0"/>
    </format>
    <format dxfId="5277">
      <pivotArea field="24" type="button" dataOnly="0" labelOnly="1" outline="0" axis="axisRow" fieldPosition="0"/>
    </format>
    <format dxfId="5276">
      <pivotArea dataOnly="0" labelOnly="1" grandRow="1" outline="0" fieldPosition="0"/>
    </format>
    <format dxfId="5275">
      <pivotArea dataOnly="0" labelOnly="1" outline="0" fieldPosition="0">
        <references count="1">
          <reference field="4294967294" count="2">
            <x v="0"/>
            <x v="1"/>
          </reference>
        </references>
      </pivotArea>
    </format>
    <format dxfId="5274">
      <pivotArea grandRow="1" outline="0" collapsedLevelsAreSubtotals="1" fieldPosition="0"/>
    </format>
    <format dxfId="5273">
      <pivotArea dataOnly="0" labelOnly="1" grandRow="1" outline="0" fieldPosition="0"/>
    </format>
    <format dxfId="5272">
      <pivotArea type="all" dataOnly="0" outline="0" fieldPosition="0"/>
    </format>
    <format dxfId="5271">
      <pivotArea outline="0" collapsedLevelsAreSubtotals="1" fieldPosition="0"/>
    </format>
    <format dxfId="5270">
      <pivotArea field="24" type="button" dataOnly="0" labelOnly="1" outline="0" axis="axisRow" fieldPosition="0"/>
    </format>
    <format dxfId="5269">
      <pivotArea dataOnly="0" labelOnly="1" fieldPosition="0">
        <references count="1">
          <reference field="24" count="6">
            <x v="1"/>
            <x v="4"/>
            <x v="5"/>
            <x v="9"/>
            <x v="10"/>
            <x v="11"/>
          </reference>
        </references>
      </pivotArea>
    </format>
    <format dxfId="5268">
      <pivotArea dataOnly="0" labelOnly="1" grandRow="1" outline="0" fieldPosition="0"/>
    </format>
    <format dxfId="5267">
      <pivotArea dataOnly="0" labelOnly="1" outline="0" fieldPosition="0">
        <references count="1">
          <reference field="4294967294" count="2">
            <x v="0"/>
            <x v="1"/>
          </reference>
        </references>
      </pivotArea>
    </format>
    <format dxfId="5266">
      <pivotArea type="all" dataOnly="0" outline="0" fieldPosition="0"/>
    </format>
    <format dxfId="5265">
      <pivotArea outline="0" collapsedLevelsAreSubtotals="1" fieldPosition="0"/>
    </format>
    <format dxfId="5264">
      <pivotArea field="24" type="button" dataOnly="0" labelOnly="1" outline="0" axis="axisRow" fieldPosition="0"/>
    </format>
    <format dxfId="5263">
      <pivotArea dataOnly="0" labelOnly="1" fieldPosition="0">
        <references count="1">
          <reference field="24" count="8">
            <x v="0"/>
            <x v="1"/>
            <x v="3"/>
            <x v="4"/>
            <x v="5"/>
            <x v="9"/>
            <x v="10"/>
            <x v="11"/>
          </reference>
        </references>
      </pivotArea>
    </format>
    <format dxfId="5262">
      <pivotArea dataOnly="0" labelOnly="1" grandRow="1" outline="0" fieldPosition="0"/>
    </format>
    <format dxfId="526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208"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5694">
      <pivotArea outline="0" collapsedLevelsAreSubtotals="1" fieldPosition="0"/>
    </format>
    <format dxfId="5693">
      <pivotArea dataOnly="0" labelOnly="1" grandCol="1" outline="0" fieldPosition="0"/>
    </format>
    <format dxfId="5692">
      <pivotArea outline="0" collapsedLevelsAreSubtotals="1" fieldPosition="0"/>
    </format>
    <format dxfId="5691">
      <pivotArea dataOnly="0" labelOnly="1" grandCol="1" outline="0" fieldPosition="0"/>
    </format>
    <format dxfId="5690">
      <pivotArea dataOnly="0" labelOnly="1" grandRow="1" outline="0" fieldPosition="0"/>
    </format>
    <format dxfId="5689">
      <pivotArea dataOnly="0" labelOnly="1" grandCol="1" outline="0" fieldPosition="0"/>
    </format>
    <format dxfId="5688">
      <pivotArea dataOnly="0" labelOnly="1" grandCol="1" outline="0" fieldPosition="0"/>
    </format>
    <format dxfId="5687">
      <pivotArea dataOnly="0" labelOnly="1" grandCol="1" outline="0" fieldPosition="0"/>
    </format>
    <format dxfId="5686">
      <pivotArea dataOnly="0" labelOnly="1" grandCol="1" outline="0" fieldPosition="0"/>
    </format>
    <format dxfId="5685">
      <pivotArea grandRow="1" outline="0" collapsedLevelsAreSubtotals="1" fieldPosition="0"/>
    </format>
    <format dxfId="5684">
      <pivotArea dataOnly="0" labelOnly="1" grandRow="1" outline="0" fieldPosition="0"/>
    </format>
    <format dxfId="5683">
      <pivotArea dataOnly="0" labelOnly="1" grandRow="1" outline="0" fieldPosition="0"/>
    </format>
    <format dxfId="5682">
      <pivotArea grandRow="1" outline="0" collapsedLevelsAreSubtotals="1" fieldPosition="0"/>
    </format>
    <format dxfId="5681">
      <pivotArea dataOnly="0" labelOnly="1" grandRow="1" outline="0" fieldPosition="0"/>
    </format>
    <format dxfId="5680">
      <pivotArea grandRow="1" outline="0" collapsedLevelsAreSubtotals="1" fieldPosition="0"/>
    </format>
    <format dxfId="5679">
      <pivotArea dataOnly="0" labelOnly="1" grandRow="1" outline="0" fieldPosition="0"/>
    </format>
    <format dxfId="5678">
      <pivotArea grandRow="1" outline="0" collapsedLevelsAreSubtotals="1" fieldPosition="0"/>
    </format>
    <format dxfId="5677">
      <pivotArea grandRow="1" outline="0" collapsedLevelsAreSubtotals="1" fieldPosition="0"/>
    </format>
    <format dxfId="5676">
      <pivotArea dataOnly="0" labelOnly="1" grandRow="1" outline="0" fieldPosition="0"/>
    </format>
    <format dxfId="5675">
      <pivotArea dataOnly="0" labelOnly="1" grandRow="1" outline="0" fieldPosition="0"/>
    </format>
    <format dxfId="5674">
      <pivotArea dataOnly="0" labelOnly="1" grandRow="1" outline="0" fieldPosition="0"/>
    </format>
    <format dxfId="5673">
      <pivotArea dataOnly="0" labelOnly="1" grandRow="1" outline="0" fieldPosition="0"/>
    </format>
    <format dxfId="5672">
      <pivotArea grandRow="1" outline="0" collapsedLevelsAreSubtotals="1" fieldPosition="0"/>
    </format>
    <format dxfId="5671">
      <pivotArea dataOnly="0" labelOnly="1" grandRow="1" outline="0" fieldPosition="0"/>
    </format>
    <format dxfId="5670">
      <pivotArea dataOnly="0" labelOnly="1" grandCol="1" outline="0" fieldPosition="0"/>
    </format>
    <format dxfId="5669">
      <pivotArea grandRow="1" outline="0" collapsedLevelsAreSubtotals="1" fieldPosition="0"/>
    </format>
    <format dxfId="5668">
      <pivotArea dataOnly="0" labelOnly="1" grandRow="1" outline="0" fieldPosition="0"/>
    </format>
    <format dxfId="5667">
      <pivotArea grandRow="1" outline="0" collapsedLevelsAreSubtotals="1" fieldPosition="0"/>
    </format>
    <format dxfId="5666">
      <pivotArea dataOnly="0" labelOnly="1" grandRow="1" outline="0" fieldPosition="0"/>
    </format>
    <format dxfId="5665">
      <pivotArea dataOnly="0" labelOnly="1" grandCol="1" outline="0" fieldPosition="0"/>
    </format>
    <format dxfId="5664">
      <pivotArea dataOnly="0" labelOnly="1" grandCol="1" outline="0" fieldPosition="0"/>
    </format>
    <format dxfId="5663">
      <pivotArea grandRow="1" grandCol="1" outline="0" collapsedLevelsAreSubtotals="1" fieldPosition="0"/>
    </format>
    <format dxfId="5662">
      <pivotArea dataOnly="0" labelOnly="1" grandCol="1" outline="0" fieldPosition="0"/>
    </format>
    <format dxfId="5661">
      <pivotArea dataOnly="0" labelOnly="1" grandCol="1" outline="0" fieldPosition="0"/>
    </format>
    <format dxfId="5660">
      <pivotArea grandRow="1" outline="0" collapsedLevelsAreSubtotals="1" fieldPosition="0"/>
    </format>
    <format dxfId="5659">
      <pivotArea grandRow="1" outline="0" collapsedLevelsAreSubtotals="1" fieldPosition="0"/>
    </format>
    <format dxfId="5658">
      <pivotArea type="origin" dataOnly="0" labelOnly="1" outline="0" fieldPosition="0"/>
    </format>
    <format dxfId="5657">
      <pivotArea type="origin" dataOnly="0" labelOnly="1" outline="0" fieldPosition="0"/>
    </format>
    <format dxfId="5656">
      <pivotArea type="origin" dataOnly="0" labelOnly="1" outline="0" fieldPosition="0"/>
    </format>
    <format dxfId="5655">
      <pivotArea type="topRight" dataOnly="0" labelOnly="1" outline="0" fieldPosition="0"/>
    </format>
    <format dxfId="5654">
      <pivotArea dataOnly="0" labelOnly="1" grandRow="1" outline="0" fieldPosition="0"/>
    </format>
    <format dxfId="5653">
      <pivotArea grandRow="1" outline="0" collapsedLevelsAreSubtotals="1" fieldPosition="0"/>
    </format>
    <format dxfId="5652">
      <pivotArea dataOnly="0" labelOnly="1" grandRow="1" outline="0" fieldPosition="0"/>
    </format>
    <format dxfId="5651">
      <pivotArea dataOnly="0" labelOnly="1" grandRow="1" outline="0" fieldPosition="0"/>
    </format>
    <format dxfId="5650">
      <pivotArea grandRow="1" outline="0" collapsedLevelsAreSubtotals="1" fieldPosition="0"/>
    </format>
    <format dxfId="5649">
      <pivotArea dataOnly="0" labelOnly="1" grandRow="1" outline="0" fieldPosition="0"/>
    </format>
    <format dxfId="5648">
      <pivotArea grandRow="1" outline="0" collapsedLevelsAreSubtotals="1" fieldPosition="0"/>
    </format>
    <format dxfId="5647">
      <pivotArea dataOnly="0" labelOnly="1" grandRow="1" outline="0" fieldPosition="0"/>
    </format>
    <format dxfId="5646">
      <pivotArea dataOnly="0" labelOnly="1" grandRow="1" outline="0" fieldPosition="0"/>
    </format>
    <format dxfId="5645">
      <pivotArea dataOnly="0" labelOnly="1" grandRow="1" outline="0" fieldPosition="0"/>
    </format>
    <format dxfId="5644">
      <pivotArea dataOnly="0" labelOnly="1" grandRow="1" outline="0" fieldPosition="0"/>
    </format>
    <format dxfId="5643">
      <pivotArea field="12" type="button" dataOnly="0" labelOnly="1" outline="0" axis="axisPage" fieldPosition="0"/>
    </format>
    <format dxfId="5642">
      <pivotArea type="origin" dataOnly="0" labelOnly="1" outline="0" fieldPosition="0"/>
    </format>
    <format dxfId="5641">
      <pivotArea dataOnly="0" labelOnly="1" grandRow="1" outline="0" fieldPosition="0"/>
    </format>
    <format dxfId="5640">
      <pivotArea field="12" type="button" dataOnly="0" labelOnly="1" outline="0" axis="axisPage" fieldPosition="0"/>
    </format>
    <format dxfId="5639">
      <pivotArea type="origin" dataOnly="0" labelOnly="1" outline="0" fieldPosition="0"/>
    </format>
    <format dxfId="5638">
      <pivotArea dataOnly="0" labelOnly="1" grandRow="1" outline="0" fieldPosition="0"/>
    </format>
    <format dxfId="5637">
      <pivotArea field="12" type="button" dataOnly="0" labelOnly="1" outline="0" axis="axisPage" fieldPosition="0"/>
    </format>
    <format dxfId="5636">
      <pivotArea type="origin" dataOnly="0" labelOnly="1" outline="0" fieldPosition="0"/>
    </format>
    <format dxfId="5635">
      <pivotArea dataOnly="0" labelOnly="1" grandRow="1" outline="0" fieldPosition="0"/>
    </format>
    <format dxfId="5634">
      <pivotArea field="12" type="button" dataOnly="0" labelOnly="1" outline="0" axis="axisPage" fieldPosition="0"/>
    </format>
    <format dxfId="5633">
      <pivotArea type="origin" dataOnly="0" labelOnly="1" outline="0" fieldPosition="0"/>
    </format>
    <format dxfId="5632">
      <pivotArea dataOnly="0" labelOnly="1" grandRow="1" outline="0" fieldPosition="0"/>
    </format>
    <format dxfId="5631">
      <pivotArea grandRow="1" outline="0" collapsedLevelsAreSubtotals="1" fieldPosition="0"/>
    </format>
    <format dxfId="5630">
      <pivotArea grandRow="1" outline="0" collapsedLevelsAreSubtotals="1" fieldPosition="0"/>
    </format>
    <format dxfId="5629">
      <pivotArea type="origin" dataOnly="0" labelOnly="1" outline="0" fieldPosition="0"/>
    </format>
    <format dxfId="5628">
      <pivotArea field="14" type="button" dataOnly="0" labelOnly="1" outline="0" axis="axisCol" fieldPosition="0"/>
    </format>
    <format dxfId="5627">
      <pivotArea type="topRight" dataOnly="0" labelOnly="1" outline="0" offset="A1" fieldPosition="0"/>
    </format>
    <format dxfId="5626">
      <pivotArea grandRow="1" outline="0" collapsedLevelsAreSubtotals="1" fieldPosition="0"/>
    </format>
    <format dxfId="5625">
      <pivotArea grandRow="1" outline="0" collapsedLevelsAreSubtotals="1" fieldPosition="0"/>
    </format>
    <format dxfId="5624">
      <pivotArea outline="0" collapsedLevelsAreSubtotals="1" fieldPosition="0"/>
    </format>
    <format dxfId="5623">
      <pivotArea field="15" type="button" dataOnly="0" labelOnly="1" outline="0" axis="axisRow" fieldPosition="0"/>
    </format>
    <format dxfId="5622">
      <pivotArea dataOnly="0" labelOnly="1" outline="0" fieldPosition="0">
        <references count="1">
          <reference field="15" count="0"/>
        </references>
      </pivotArea>
    </format>
    <format dxfId="5621">
      <pivotArea dataOnly="0" labelOnly="1" grandRow="1" outline="0" fieldPosition="0"/>
    </format>
    <format dxfId="5620">
      <pivotArea dataOnly="0" labelOnly="1" outline="0" fieldPosition="0">
        <references count="1">
          <reference field="14" count="0"/>
        </references>
      </pivotArea>
    </format>
    <format dxfId="561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5765">
      <pivotArea outline="0" collapsedLevelsAreSubtotals="1" fieldPosition="0"/>
    </format>
    <format dxfId="5764">
      <pivotArea field="12" type="button" dataOnly="0" labelOnly="1" outline="0" axis="axisRow" fieldPosition="0"/>
    </format>
    <format dxfId="5763">
      <pivotArea dataOnly="0" labelOnly="1" outline="0" fieldPosition="0">
        <references count="1">
          <reference field="12" count="0"/>
        </references>
      </pivotArea>
    </format>
    <format dxfId="5762">
      <pivotArea dataOnly="0" labelOnly="1" grandRow="1" outline="0" fieldPosition="0"/>
    </format>
    <format dxfId="5761">
      <pivotArea dataOnly="0" labelOnly="1" outline="0" fieldPosition="0">
        <references count="1">
          <reference field="13" count="0"/>
        </references>
      </pivotArea>
    </format>
    <format dxfId="5760">
      <pivotArea dataOnly="0" labelOnly="1" grandCol="1" outline="0" fieldPosition="0"/>
    </format>
    <format dxfId="5759">
      <pivotArea outline="0" collapsedLevelsAreSubtotals="1" fieldPosition="0"/>
    </format>
    <format dxfId="5758">
      <pivotArea field="12" type="button" dataOnly="0" labelOnly="1" outline="0" axis="axisRow" fieldPosition="0"/>
    </format>
    <format dxfId="5757">
      <pivotArea dataOnly="0" labelOnly="1" outline="0" fieldPosition="0">
        <references count="1">
          <reference field="12" count="0"/>
        </references>
      </pivotArea>
    </format>
    <format dxfId="5756">
      <pivotArea dataOnly="0" labelOnly="1" grandRow="1" outline="0" fieldPosition="0"/>
    </format>
    <format dxfId="5755">
      <pivotArea dataOnly="0" labelOnly="1" outline="0" fieldPosition="0">
        <references count="1">
          <reference field="13" count="0"/>
        </references>
      </pivotArea>
    </format>
    <format dxfId="5754">
      <pivotArea dataOnly="0" labelOnly="1" grandCol="1" outline="0" fieldPosition="0"/>
    </format>
    <format dxfId="5753">
      <pivotArea dataOnly="0" labelOnly="1" outline="0" fieldPosition="0">
        <references count="1">
          <reference field="12" count="0"/>
        </references>
      </pivotArea>
    </format>
    <format dxfId="5752">
      <pivotArea grandRow="1" outline="0" collapsedLevelsAreSubtotals="1" fieldPosition="0"/>
    </format>
    <format dxfId="5751">
      <pivotArea dataOnly="0" labelOnly="1" grandRow="1" outline="0" fieldPosition="0"/>
    </format>
    <format dxfId="5750">
      <pivotArea field="12" type="button" dataOnly="0" labelOnly="1" outline="0" axis="axisRow" fieldPosition="0"/>
    </format>
    <format dxfId="5749">
      <pivotArea type="origin" dataOnly="0" labelOnly="1" outline="0" fieldPosition="0"/>
    </format>
    <format dxfId="5748">
      <pivotArea field="12" type="button" dataOnly="0" labelOnly="1" outline="0" axis="axisRow" fieldPosition="0"/>
    </format>
    <format dxfId="5747">
      <pivotArea dataOnly="0" labelOnly="1" outline="0" fieldPosition="0">
        <references count="1">
          <reference field="12" count="0"/>
        </references>
      </pivotArea>
    </format>
    <format dxfId="5746">
      <pivotArea dataOnly="0" labelOnly="1" grandRow="1" outline="0" fieldPosition="0"/>
    </format>
    <format dxfId="5745">
      <pivotArea type="origin" dataOnly="0" labelOnly="1" outline="0" fieldPosition="0"/>
    </format>
    <format dxfId="5744">
      <pivotArea field="12" type="button" dataOnly="0" labelOnly="1" outline="0" axis="axisRow" fieldPosition="0"/>
    </format>
    <format dxfId="5743">
      <pivotArea dataOnly="0" labelOnly="1" outline="0" fieldPosition="0">
        <references count="1">
          <reference field="12" count="0"/>
        </references>
      </pivotArea>
    </format>
    <format dxfId="5742">
      <pivotArea dataOnly="0" labelOnly="1" grandRow="1" outline="0" fieldPosition="0"/>
    </format>
    <format dxfId="5741">
      <pivotArea type="origin" dataOnly="0" labelOnly="1" outline="0" fieldPosition="0"/>
    </format>
    <format dxfId="5740">
      <pivotArea field="12" type="button" dataOnly="0" labelOnly="1" outline="0" axis="axisRow" fieldPosition="0"/>
    </format>
    <format dxfId="5739">
      <pivotArea dataOnly="0" labelOnly="1" outline="0" fieldPosition="0">
        <references count="1">
          <reference field="12" count="0"/>
        </references>
      </pivotArea>
    </format>
    <format dxfId="5738">
      <pivotArea dataOnly="0" labelOnly="1" grandRow="1" outline="0" fieldPosition="0"/>
    </format>
    <format dxfId="5737">
      <pivotArea type="origin" dataOnly="0" labelOnly="1" outline="0" fieldPosition="0"/>
    </format>
    <format dxfId="5736">
      <pivotArea field="12" type="button" dataOnly="0" labelOnly="1" outline="0" axis="axisRow" fieldPosition="0"/>
    </format>
    <format dxfId="5735">
      <pivotArea dataOnly="0" labelOnly="1" outline="0" fieldPosition="0">
        <references count="1">
          <reference field="12" count="0"/>
        </references>
      </pivotArea>
    </format>
    <format dxfId="5734">
      <pivotArea dataOnly="0" labelOnly="1" grandRow="1" outline="0" fieldPosition="0"/>
    </format>
    <format dxfId="5733">
      <pivotArea grandRow="1" outline="0" collapsedLevelsAreSubtotals="1" fieldPosition="0"/>
    </format>
    <format dxfId="5732">
      <pivotArea dataOnly="0" labelOnly="1" grandRow="1" outline="0" fieldPosition="0"/>
    </format>
    <format dxfId="5731">
      <pivotArea grandRow="1" outline="0" collapsedLevelsAreSubtotals="1" fieldPosition="0"/>
    </format>
    <format dxfId="5730">
      <pivotArea dataOnly="0" labelOnly="1" grandRow="1" outline="0" fieldPosition="0"/>
    </format>
    <format dxfId="5729">
      <pivotArea dataOnly="0" labelOnly="1" outline="0" fieldPosition="0">
        <references count="1">
          <reference field="12" count="0"/>
        </references>
      </pivotArea>
    </format>
    <format dxfId="5728">
      <pivotArea dataOnly="0" labelOnly="1" grandRow="1" outline="0" fieldPosition="0"/>
    </format>
    <format dxfId="5727">
      <pivotArea dataOnly="0" labelOnly="1" outline="0" fieldPosition="0">
        <references count="1">
          <reference field="12" count="0"/>
        </references>
      </pivotArea>
    </format>
    <format dxfId="5726">
      <pivotArea dataOnly="0" labelOnly="1" grandRow="1" outline="0" fieldPosition="0"/>
    </format>
    <format dxfId="5725">
      <pivotArea grandRow="1" outline="0" collapsedLevelsAreSubtotals="1" fieldPosition="0"/>
    </format>
    <format dxfId="5724">
      <pivotArea dataOnly="0" labelOnly="1" grandRow="1" outline="0" fieldPosition="0"/>
    </format>
    <format dxfId="5723">
      <pivotArea dataOnly="0" labelOnly="1" outline="0" fieldPosition="0">
        <references count="1">
          <reference field="12" count="0"/>
        </references>
      </pivotArea>
    </format>
    <format dxfId="5722">
      <pivotArea dataOnly="0" labelOnly="1" grandRow="1" outline="0" fieldPosition="0"/>
    </format>
    <format dxfId="5721">
      <pivotArea dataOnly="0" labelOnly="1" outline="0" fieldPosition="0">
        <references count="1">
          <reference field="12" count="0"/>
        </references>
      </pivotArea>
    </format>
    <format dxfId="5720">
      <pivotArea dataOnly="0" labelOnly="1" grandRow="1" outline="0" fieldPosition="0"/>
    </format>
    <format dxfId="5719">
      <pivotArea dataOnly="0" labelOnly="1" outline="0" fieldPosition="0">
        <references count="1">
          <reference field="12" count="0"/>
        </references>
      </pivotArea>
    </format>
    <format dxfId="5718">
      <pivotArea dataOnly="0" labelOnly="1" grandRow="1" outline="0" fieldPosition="0"/>
    </format>
    <format dxfId="5717">
      <pivotArea grandRow="1" outline="0" collapsedLevelsAreSubtotals="1" fieldPosition="0"/>
    </format>
    <format dxfId="5716">
      <pivotArea dataOnly="0" labelOnly="1" grandRow="1" outline="0" fieldPosition="0"/>
    </format>
    <format dxfId="5715">
      <pivotArea outline="0" fieldPosition="0">
        <references count="1">
          <reference field="12" count="0" selected="0"/>
        </references>
      </pivotArea>
    </format>
    <format dxfId="5714">
      <pivotArea dataOnly="0" labelOnly="1" outline="0" fieldPosition="0">
        <references count="1">
          <reference field="12" count="0"/>
        </references>
      </pivotArea>
    </format>
    <format dxfId="5713">
      <pivotArea outline="0" fieldPosition="0">
        <references count="1">
          <reference field="12" count="0" selected="0"/>
        </references>
      </pivotArea>
    </format>
    <format dxfId="5712">
      <pivotArea dataOnly="0" labelOnly="1" outline="0" fieldPosition="0">
        <references count="1">
          <reference field="12" count="0"/>
        </references>
      </pivotArea>
    </format>
    <format dxfId="5711">
      <pivotArea grandRow="1" outline="0" collapsedLevelsAreSubtotals="1" fieldPosition="0"/>
    </format>
    <format dxfId="5710">
      <pivotArea dataOnly="0" labelOnly="1" grandRow="1" outline="0" fieldPosition="0"/>
    </format>
    <format dxfId="5709">
      <pivotArea type="all" dataOnly="0" outline="0" fieldPosition="0"/>
    </format>
    <format dxfId="5708">
      <pivotArea type="origin" dataOnly="0" labelOnly="1" outline="0" fieldPosition="0"/>
    </format>
    <format dxfId="5707">
      <pivotArea field="13" type="button" dataOnly="0" labelOnly="1" outline="0" axis="axisCol" fieldPosition="0"/>
    </format>
    <format dxfId="5706">
      <pivotArea type="topRight" dataOnly="0" labelOnly="1" outline="0" fieldPosition="0"/>
    </format>
    <format dxfId="5705">
      <pivotArea outline="0" collapsedLevelsAreSubtotals="1" fieldPosition="0"/>
    </format>
    <format dxfId="5704">
      <pivotArea field="12" type="button" dataOnly="0" labelOnly="1" outline="0" axis="axisRow" fieldPosition="0"/>
    </format>
    <format dxfId="5703">
      <pivotArea dataOnly="0" labelOnly="1" outline="0" fieldPosition="0">
        <references count="1">
          <reference field="12" count="0"/>
        </references>
      </pivotArea>
    </format>
    <format dxfId="5702">
      <pivotArea dataOnly="0" labelOnly="1" grandRow="1" outline="0" fieldPosition="0"/>
    </format>
    <format dxfId="5701">
      <pivotArea dataOnly="0" labelOnly="1" outline="0" fieldPosition="0">
        <references count="1">
          <reference field="13" count="0"/>
        </references>
      </pivotArea>
    </format>
    <format dxfId="5700">
      <pivotArea dataOnly="0" labelOnly="1" grandCol="1" outline="0" fieldPosition="0"/>
    </format>
    <format dxfId="5699">
      <pivotArea field="12" type="button" dataOnly="0" labelOnly="1" outline="0" axis="axisRow" fieldPosition="0"/>
    </format>
    <format dxfId="5698">
      <pivotArea dataOnly="0" labelOnly="1" outline="0" fieldPosition="0">
        <references count="1">
          <reference field="13" count="0"/>
        </references>
      </pivotArea>
    </format>
    <format dxfId="5697">
      <pivotArea dataOnly="0" labelOnly="1" grandCol="1" outline="0" fieldPosition="0"/>
    </format>
    <format dxfId="5696">
      <pivotArea grandRow="1" outline="0" collapsedLevelsAreSubtotals="1" fieldPosition="0"/>
    </format>
    <format dxfId="569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6000">
      <pivotArea outline="0" collapsedLevelsAreSubtotals="1" fieldPosition="0"/>
    </format>
    <format dxfId="5999">
      <pivotArea dataOnly="0" labelOnly="1" grandCol="1" outline="0" fieldPosition="0"/>
    </format>
    <format dxfId="5998">
      <pivotArea outline="0" collapsedLevelsAreSubtotals="1" fieldPosition="0"/>
    </format>
    <format dxfId="5997">
      <pivotArea dataOnly="0" labelOnly="1" grandCol="1" outline="0" fieldPosition="0"/>
    </format>
    <format dxfId="5996">
      <pivotArea dataOnly="0" labelOnly="1" grandRow="1" outline="0" fieldPosition="0"/>
    </format>
    <format dxfId="5995">
      <pivotArea dataOnly="0" labelOnly="1" grandCol="1" outline="0" fieldPosition="0"/>
    </format>
    <format dxfId="5994">
      <pivotArea dataOnly="0" labelOnly="1" grandCol="1" outline="0" fieldPosition="0"/>
    </format>
    <format dxfId="5993">
      <pivotArea dataOnly="0" labelOnly="1" outline="0" fieldPosition="0">
        <references count="1">
          <reference field="12" count="0"/>
        </references>
      </pivotArea>
    </format>
    <format dxfId="5992">
      <pivotArea dataOnly="0" labelOnly="1" grandCol="1" outline="0" fieldPosition="0"/>
    </format>
    <format dxfId="5991">
      <pivotArea dataOnly="0" labelOnly="1" outline="0" fieldPosition="0">
        <references count="1">
          <reference field="12" count="0"/>
        </references>
      </pivotArea>
    </format>
    <format dxfId="5990">
      <pivotArea dataOnly="0" labelOnly="1" grandCol="1" outline="0" fieldPosition="0"/>
    </format>
    <format dxfId="5989">
      <pivotArea grandRow="1" outline="0" collapsedLevelsAreSubtotals="1" fieldPosition="0"/>
    </format>
    <format dxfId="5988">
      <pivotArea dataOnly="0" labelOnly="1" grandRow="1" outline="0" fieldPosition="0"/>
    </format>
    <format dxfId="5987">
      <pivotArea dataOnly="0" labelOnly="1" grandRow="1" outline="0" fieldPosition="0"/>
    </format>
    <format dxfId="5986">
      <pivotArea grandRow="1" outline="0" collapsedLevelsAreSubtotals="1" fieldPosition="0"/>
    </format>
    <format dxfId="5985">
      <pivotArea dataOnly="0" labelOnly="1" grandRow="1" outline="0" fieldPosition="0"/>
    </format>
    <format dxfId="5984">
      <pivotArea grandRow="1" outline="0" collapsedLevelsAreSubtotals="1" fieldPosition="0"/>
    </format>
    <format dxfId="5983">
      <pivotArea dataOnly="0" labelOnly="1" grandRow="1" outline="0" fieldPosition="0"/>
    </format>
    <format dxfId="5982">
      <pivotArea grandRow="1" outline="0" collapsedLevelsAreSubtotals="1" fieldPosition="0"/>
    </format>
    <format dxfId="5981">
      <pivotArea grandRow="1" outline="0" collapsedLevelsAreSubtotals="1" fieldPosition="0"/>
    </format>
    <format dxfId="5980">
      <pivotArea dataOnly="0" labelOnly="1" grandRow="1" outline="0" fieldPosition="0"/>
    </format>
    <format dxfId="5979">
      <pivotArea dataOnly="0" labelOnly="1" grandRow="1" outline="0" fieldPosition="0"/>
    </format>
    <format dxfId="5978">
      <pivotArea dataOnly="0" labelOnly="1" grandRow="1" outline="0" fieldPosition="0"/>
    </format>
    <format dxfId="5977">
      <pivotArea dataOnly="0" labelOnly="1" grandRow="1" outline="0" fieldPosition="0"/>
    </format>
    <format dxfId="5976">
      <pivotArea grandRow="1" outline="0" collapsedLevelsAreSubtotals="1" fieldPosition="0"/>
    </format>
    <format dxfId="5975">
      <pivotArea dataOnly="0" labelOnly="1" grandRow="1" outline="0" fieldPosition="0"/>
    </format>
    <format dxfId="5974">
      <pivotArea dataOnly="0" labelOnly="1" outline="0" fieldPosition="0">
        <references count="1">
          <reference field="12" count="0"/>
        </references>
      </pivotArea>
    </format>
    <format dxfId="5973">
      <pivotArea dataOnly="0" labelOnly="1" grandCol="1" outline="0" fieldPosition="0"/>
    </format>
    <format dxfId="5972">
      <pivotArea grandRow="1" outline="0" collapsedLevelsAreSubtotals="1" fieldPosition="0"/>
    </format>
    <format dxfId="5971">
      <pivotArea dataOnly="0" labelOnly="1" grandRow="1" outline="0" fieldPosition="0"/>
    </format>
    <format dxfId="5970">
      <pivotArea grandRow="1" outline="0" collapsedLevelsAreSubtotals="1" fieldPosition="0"/>
    </format>
    <format dxfId="5969">
      <pivotArea dataOnly="0" labelOnly="1" grandRow="1" outline="0" fieldPosition="0"/>
    </format>
    <format dxfId="5968">
      <pivotArea dataOnly="0" labelOnly="1" outline="0" fieldPosition="0">
        <references count="1">
          <reference field="12" count="0"/>
        </references>
      </pivotArea>
    </format>
    <format dxfId="5967">
      <pivotArea dataOnly="0" labelOnly="1" grandCol="1" outline="0" fieldPosition="0"/>
    </format>
    <format dxfId="5966">
      <pivotArea dataOnly="0" labelOnly="1" grandCol="1" outline="0" fieldPosition="0"/>
    </format>
    <format dxfId="5965">
      <pivotArea grandRow="1" grandCol="1" outline="0" collapsedLevelsAreSubtotals="1" fieldPosition="0"/>
    </format>
    <format dxfId="5964">
      <pivotArea dataOnly="0" labelOnly="1" outline="0" fieldPosition="0">
        <references count="1">
          <reference field="12" count="0"/>
        </references>
      </pivotArea>
    </format>
    <format dxfId="5963">
      <pivotArea dataOnly="0" labelOnly="1" grandCol="1" outline="0" fieldPosition="0"/>
    </format>
    <format dxfId="5962">
      <pivotArea dataOnly="0" labelOnly="1" outline="0" fieldPosition="0">
        <references count="1">
          <reference field="12" count="0"/>
        </references>
      </pivotArea>
    </format>
    <format dxfId="5961">
      <pivotArea dataOnly="0" labelOnly="1" grandCol="1" outline="0" fieldPosition="0"/>
    </format>
    <format dxfId="5960">
      <pivotArea grandRow="1" outline="0" collapsedLevelsAreSubtotals="1" fieldPosition="0"/>
    </format>
    <format dxfId="5959">
      <pivotArea grandRow="1" outline="0" collapsedLevelsAreSubtotals="1" fieldPosition="0"/>
    </format>
    <format dxfId="5958">
      <pivotArea type="origin" dataOnly="0" labelOnly="1" outline="0" fieldPosition="0"/>
    </format>
    <format dxfId="5957">
      <pivotArea type="origin" dataOnly="0" labelOnly="1" outline="0" fieldPosition="0"/>
    </format>
    <format dxfId="5956">
      <pivotArea type="origin" dataOnly="0" labelOnly="1" outline="0" fieldPosition="0"/>
    </format>
    <format dxfId="5955">
      <pivotArea dataOnly="0" labelOnly="1" outline="0" fieldPosition="0">
        <references count="1">
          <reference field="12" count="0"/>
        </references>
      </pivotArea>
    </format>
    <format dxfId="5954">
      <pivotArea type="topRight" dataOnly="0" labelOnly="1" outline="0" fieldPosition="0"/>
    </format>
    <format dxfId="5953">
      <pivotArea outline="0" collapsedLevelsAreSubtotals="1" fieldPosition="0"/>
    </format>
    <format dxfId="5952">
      <pivotArea dataOnly="0" labelOnly="1" grandRow="1" outline="0" fieldPosition="0"/>
    </format>
    <format dxfId="5951">
      <pivotArea dataOnly="0" labelOnly="1" outline="0" fieldPosition="0">
        <references count="1">
          <reference field="12" count="0"/>
        </references>
      </pivotArea>
    </format>
    <format dxfId="5950">
      <pivotArea dataOnly="0" labelOnly="1" grandCol="1" outline="0" fieldPosition="0"/>
    </format>
    <format dxfId="5949">
      <pivotArea dataOnly="0" labelOnly="1" outline="0" fieldPosition="0">
        <references count="1">
          <reference field="12" count="0"/>
        </references>
      </pivotArea>
    </format>
    <format dxfId="5948">
      <pivotArea dataOnly="0" labelOnly="1" grandCol="1" outline="0" fieldPosition="0"/>
    </format>
    <format dxfId="5947">
      <pivotArea grandRow="1" outline="0" collapsedLevelsAreSubtotals="1" fieldPosition="0"/>
    </format>
    <format dxfId="5946">
      <pivotArea dataOnly="0" labelOnly="1" grandRow="1" outline="0" fieldPosition="0"/>
    </format>
    <format dxfId="5945">
      <pivotArea outline="0" collapsedLevelsAreSubtotals="1" fieldPosition="0"/>
    </format>
    <format dxfId="5944">
      <pivotArea dataOnly="0" labelOnly="1" grandRow="1" outline="0" fieldPosition="0"/>
    </format>
    <format dxfId="5943">
      <pivotArea dataOnly="0" labelOnly="1" outline="0" fieldPosition="0">
        <references count="1">
          <reference field="12" count="0"/>
        </references>
      </pivotArea>
    </format>
    <format dxfId="5942">
      <pivotArea dataOnly="0" labelOnly="1" grandCol="1" outline="0" fieldPosition="0"/>
    </format>
    <format dxfId="5941">
      <pivotArea grandRow="1" outline="0" collapsedLevelsAreSubtotals="1" fieldPosition="0"/>
    </format>
    <format dxfId="5940">
      <pivotArea dataOnly="0" labelOnly="1" grandRow="1" outline="0" fieldPosition="0"/>
    </format>
    <format dxfId="5939">
      <pivotArea grandRow="1" outline="0" collapsedLevelsAreSubtotals="1" fieldPosition="0"/>
    </format>
    <format dxfId="5938">
      <pivotArea dataOnly="0" labelOnly="1" grandRow="1" outline="0" fieldPosition="0"/>
    </format>
    <format dxfId="5937">
      <pivotArea dataOnly="0" labelOnly="1" outline="0" fieldPosition="0">
        <references count="1">
          <reference field="12" count="0"/>
        </references>
      </pivotArea>
    </format>
    <format dxfId="5936">
      <pivotArea dataOnly="0" labelOnly="1" grandCol="1" outline="0" fieldPosition="0"/>
    </format>
    <format dxfId="5935">
      <pivotArea grandRow="1" outline="0" collapsedLevelsAreSubtotals="1" fieldPosition="0"/>
    </format>
    <format dxfId="5934">
      <pivotArea dataOnly="0" labelOnly="1" grandRow="1" outline="0" fieldPosition="0"/>
    </format>
    <format dxfId="5933">
      <pivotArea dataOnly="0" labelOnly="1" outline="0" fieldPosition="0">
        <references count="1">
          <reference field="12" count="0"/>
        </references>
      </pivotArea>
    </format>
    <format dxfId="5932">
      <pivotArea dataOnly="0" labelOnly="1" grandCol="1" outline="0" fieldPosition="0"/>
    </format>
    <format dxfId="5931">
      <pivotArea grandRow="1" outline="0" collapsedLevelsAreSubtotals="1" fieldPosition="0"/>
    </format>
    <format dxfId="5930">
      <pivotArea dataOnly="0" labelOnly="1" grandRow="1" outline="0" fieldPosition="0"/>
    </format>
    <format dxfId="5929">
      <pivotArea outline="0" collapsedLevelsAreSubtotals="1" fieldPosition="0"/>
    </format>
    <format dxfId="5928">
      <pivotArea dataOnly="0" labelOnly="1" grandRow="1" outline="0" fieldPosition="0"/>
    </format>
    <format dxfId="5927">
      <pivotArea dataOnly="0" labelOnly="1" outline="0" fieldPosition="0">
        <references count="1">
          <reference field="12" count="0"/>
        </references>
      </pivotArea>
    </format>
    <format dxfId="5926">
      <pivotArea dataOnly="0" labelOnly="1" grandCol="1" outline="0" fieldPosition="0"/>
    </format>
    <format dxfId="5925">
      <pivotArea field="10" type="button" dataOnly="0" labelOnly="1" outline="0" axis="axisPage" fieldPosition="0"/>
    </format>
    <format dxfId="5924">
      <pivotArea type="origin" dataOnly="0" labelOnly="1" outline="0" fieldPosition="0"/>
    </format>
    <format dxfId="5923">
      <pivotArea dataOnly="0" labelOnly="1" grandRow="1" outline="0" fieldPosition="0"/>
    </format>
    <format dxfId="5922">
      <pivotArea field="10" type="button" dataOnly="0" labelOnly="1" outline="0" axis="axisPage" fieldPosition="0"/>
    </format>
    <format dxfId="5921">
      <pivotArea type="origin" dataOnly="0" labelOnly="1" outline="0" fieldPosition="0"/>
    </format>
    <format dxfId="5920">
      <pivotArea dataOnly="0" labelOnly="1" grandRow="1" outline="0" fieldPosition="0"/>
    </format>
    <format dxfId="5919">
      <pivotArea field="10" type="button" dataOnly="0" labelOnly="1" outline="0" axis="axisPage" fieldPosition="0"/>
    </format>
    <format dxfId="5918">
      <pivotArea type="origin" dataOnly="0" labelOnly="1" outline="0" fieldPosition="0"/>
    </format>
    <format dxfId="5917">
      <pivotArea dataOnly="0" labelOnly="1" grandRow="1" outline="0" fieldPosition="0"/>
    </format>
    <format dxfId="5916">
      <pivotArea field="10" type="button" dataOnly="0" labelOnly="1" outline="0" axis="axisPage" fieldPosition="0"/>
    </format>
    <format dxfId="5915">
      <pivotArea type="origin" dataOnly="0" labelOnly="1" outline="0" fieldPosition="0"/>
    </format>
    <format dxfId="5914">
      <pivotArea dataOnly="0" labelOnly="1" grandRow="1" outline="0" fieldPosition="0"/>
    </format>
    <format dxfId="5913">
      <pivotArea grandRow="1" outline="0" collapsedLevelsAreSubtotals="1" fieldPosition="0"/>
    </format>
    <format dxfId="5912">
      <pivotArea dataOnly="0" labelOnly="1" grandRow="1" outline="0" fieldPosition="0"/>
    </format>
    <format dxfId="5911">
      <pivotArea grandRow="1" outline="0" collapsedLevelsAreSubtotals="1" fieldPosition="0"/>
    </format>
    <format dxfId="5910">
      <pivotArea dataOnly="0" labelOnly="1" grandRow="1" outline="0" fieldPosition="0"/>
    </format>
    <format dxfId="5909">
      <pivotArea outline="0" collapsedLevelsAreSubtotals="1" fieldPosition="0"/>
    </format>
    <format dxfId="5908">
      <pivotArea dataOnly="0" labelOnly="1" grandRow="1" outline="0" fieldPosition="0"/>
    </format>
    <format dxfId="5907">
      <pivotArea outline="0" collapsedLevelsAreSubtotals="1" fieldPosition="0"/>
    </format>
    <format dxfId="5906">
      <pivotArea dataOnly="0" labelOnly="1" grandRow="1" outline="0" fieldPosition="0"/>
    </format>
    <format dxfId="5905">
      <pivotArea dataOnly="0" labelOnly="1" outline="0" fieldPosition="0">
        <references count="1">
          <reference field="12" count="0"/>
        </references>
      </pivotArea>
    </format>
    <format dxfId="5904">
      <pivotArea dataOnly="0" labelOnly="1" grandCol="1" outline="0" fieldPosition="0"/>
    </format>
    <format dxfId="5903">
      <pivotArea dataOnly="0" labelOnly="1" outline="0" fieldPosition="0">
        <references count="1">
          <reference field="12" count="0"/>
        </references>
      </pivotArea>
    </format>
    <format dxfId="5902">
      <pivotArea dataOnly="0" labelOnly="1" grandCol="1" outline="0" fieldPosition="0"/>
    </format>
    <format dxfId="5901">
      <pivotArea outline="0" fieldPosition="0">
        <references count="1">
          <reference field="12" count="0" selected="0"/>
        </references>
      </pivotArea>
    </format>
    <format dxfId="5900">
      <pivotArea type="origin" dataOnly="0" labelOnly="1" outline="0" fieldPosition="0"/>
    </format>
    <format dxfId="5899">
      <pivotArea field="12" type="button" dataOnly="0" labelOnly="1" outline="0" axis="axisCol" fieldPosition="0"/>
    </format>
    <format dxfId="5898">
      <pivotArea type="topRight" dataOnly="0" labelOnly="1" outline="0" offset="A1" fieldPosition="0"/>
    </format>
    <format dxfId="5897">
      <pivotArea dataOnly="0" labelOnly="1" grandRow="1" outline="0" fieldPosition="0"/>
    </format>
    <format dxfId="5896">
      <pivotArea dataOnly="0" labelOnly="1" outline="0" fieldPosition="0">
        <references count="1">
          <reference field="12" count="0"/>
        </references>
      </pivotArea>
    </format>
    <format dxfId="5895">
      <pivotArea grandRow="1" outline="0" collapsedLevelsAreSubtotals="1" fieldPosition="0"/>
    </format>
    <format dxfId="5894">
      <pivotArea dataOnly="0" labelOnly="1" grandRow="1" outline="0" fieldPosition="0"/>
    </format>
    <format dxfId="5893">
      <pivotArea outline="0" collapsedLevelsAreSubtotals="1" fieldPosition="0"/>
    </format>
    <format dxfId="5892">
      <pivotArea dataOnly="0" labelOnly="1" grandRow="1" outline="0" fieldPosition="0"/>
    </format>
    <format dxfId="5891">
      <pivotArea dataOnly="0" labelOnly="1" outline="0" fieldPosition="0">
        <references count="1">
          <reference field="12" count="0"/>
        </references>
      </pivotArea>
    </format>
    <format dxfId="5890">
      <pivotArea dataOnly="0" labelOnly="1" grandCol="1" outline="0" fieldPosition="0"/>
    </format>
    <format dxfId="5889">
      <pivotArea outline="0" collapsedLevelsAreSubtotals="1" fieldPosition="0"/>
    </format>
    <format dxfId="5888">
      <pivotArea dataOnly="0" labelOnly="1" grandRow="1" outline="0" fieldPosition="0"/>
    </format>
    <format dxfId="5887">
      <pivotArea dataOnly="0" labelOnly="1" outline="0" fieldPosition="0">
        <references count="1">
          <reference field="12" count="0"/>
        </references>
      </pivotArea>
    </format>
    <format dxfId="5886">
      <pivotArea dataOnly="0" labelOnly="1" grandCol="1" outline="0" fieldPosition="0"/>
    </format>
    <format dxfId="5885">
      <pivotArea outline="0" collapsedLevelsAreSubtotals="1" fieldPosition="0"/>
    </format>
    <format dxfId="5884">
      <pivotArea dataOnly="0" labelOnly="1" grandRow="1" outline="0" fieldPosition="0"/>
    </format>
    <format dxfId="5883">
      <pivotArea dataOnly="0" labelOnly="1" outline="0" fieldPosition="0">
        <references count="1">
          <reference field="12" count="0"/>
        </references>
      </pivotArea>
    </format>
    <format dxfId="5882">
      <pivotArea dataOnly="0" labelOnly="1" grandCol="1" outline="0" fieldPosition="0"/>
    </format>
    <format dxfId="5881">
      <pivotArea dataOnly="0" labelOnly="1" outline="0" fieldPosition="0">
        <references count="1">
          <reference field="12" count="0"/>
        </references>
      </pivotArea>
    </format>
    <format dxfId="5880">
      <pivotArea dataOnly="0" labelOnly="1" grandCol="1" outline="0" fieldPosition="0"/>
    </format>
    <format dxfId="5879">
      <pivotArea grandRow="1" outline="0" collapsedLevelsAreSubtotals="1" fieldPosition="0"/>
    </format>
    <format dxfId="5878">
      <pivotArea dataOnly="0" labelOnly="1" grandRow="1" outline="0" fieldPosition="0"/>
    </format>
    <format dxfId="5877">
      <pivotArea outline="0" collapsedLevelsAreSubtotals="1" fieldPosition="0"/>
    </format>
    <format dxfId="5876">
      <pivotArea dataOnly="0" labelOnly="1" grandRow="1" outline="0" fieldPosition="0"/>
    </format>
    <format dxfId="5875">
      <pivotArea dataOnly="0" labelOnly="1" outline="0" fieldPosition="0">
        <references count="1">
          <reference field="12" count="0"/>
        </references>
      </pivotArea>
    </format>
    <format dxfId="5874">
      <pivotArea dataOnly="0" labelOnly="1" grandCol="1" outline="0" fieldPosition="0"/>
    </format>
    <format dxfId="5873">
      <pivotArea outline="0" collapsedLevelsAreSubtotals="1" fieldPosition="0"/>
    </format>
    <format dxfId="5872">
      <pivotArea field="13" type="button" dataOnly="0" labelOnly="1" outline="0" axis="axisRow" fieldPosition="0"/>
    </format>
    <format dxfId="5871">
      <pivotArea dataOnly="0" labelOnly="1" outline="0" fieldPosition="0">
        <references count="1">
          <reference field="13" count="0"/>
        </references>
      </pivotArea>
    </format>
    <format dxfId="5870">
      <pivotArea dataOnly="0" labelOnly="1" grandRow="1" outline="0" fieldPosition="0"/>
    </format>
    <format dxfId="5869">
      <pivotArea dataOnly="0" labelOnly="1" outline="0" fieldPosition="0">
        <references count="1">
          <reference field="12" count="0"/>
        </references>
      </pivotArea>
    </format>
    <format dxfId="5868">
      <pivotArea dataOnly="0" labelOnly="1" grandCol="1" outline="0" fieldPosition="0"/>
    </format>
    <format dxfId="5867">
      <pivotArea outline="0" collapsedLevelsAreSubtotals="1" fieldPosition="0"/>
    </format>
    <format dxfId="5866">
      <pivotArea field="13" type="button" dataOnly="0" labelOnly="1" outline="0" axis="axisRow" fieldPosition="0"/>
    </format>
    <format dxfId="5865">
      <pivotArea dataOnly="0" labelOnly="1" outline="0" fieldPosition="0">
        <references count="1">
          <reference field="13" count="0"/>
        </references>
      </pivotArea>
    </format>
    <format dxfId="5864">
      <pivotArea dataOnly="0" labelOnly="1" grandRow="1" outline="0" fieldPosition="0"/>
    </format>
    <format dxfId="5863">
      <pivotArea dataOnly="0" labelOnly="1" outline="0" fieldPosition="0">
        <references count="1">
          <reference field="12" count="0"/>
        </references>
      </pivotArea>
    </format>
    <format dxfId="5862">
      <pivotArea dataOnly="0" labelOnly="1" grandCol="1" outline="0" fieldPosition="0"/>
    </format>
    <format dxfId="5861">
      <pivotArea outline="0" collapsedLevelsAreSubtotals="1" fieldPosition="0"/>
    </format>
    <format dxfId="5860">
      <pivotArea field="13" type="button" dataOnly="0" labelOnly="1" outline="0" axis="axisRow" fieldPosition="0"/>
    </format>
    <format dxfId="5859">
      <pivotArea dataOnly="0" labelOnly="1" outline="0" fieldPosition="0">
        <references count="1">
          <reference field="13" count="0"/>
        </references>
      </pivotArea>
    </format>
    <format dxfId="5858">
      <pivotArea dataOnly="0" labelOnly="1" grandRow="1" outline="0" fieldPosition="0"/>
    </format>
    <format dxfId="5857">
      <pivotArea dataOnly="0" labelOnly="1" outline="0" fieldPosition="0">
        <references count="1">
          <reference field="12" count="0"/>
        </references>
      </pivotArea>
    </format>
    <format dxfId="5856">
      <pivotArea dataOnly="0" labelOnly="1" grandCol="1" outline="0" fieldPosition="0"/>
    </format>
    <format dxfId="5855">
      <pivotArea outline="0" collapsedLevelsAreSubtotals="1" fieldPosition="0"/>
    </format>
    <format dxfId="5854">
      <pivotArea field="13" type="button" dataOnly="0" labelOnly="1" outline="0" axis="axisRow" fieldPosition="0"/>
    </format>
    <format dxfId="5853">
      <pivotArea dataOnly="0" labelOnly="1" outline="0" fieldPosition="0">
        <references count="1">
          <reference field="13" count="0"/>
        </references>
      </pivotArea>
    </format>
    <format dxfId="5852">
      <pivotArea dataOnly="0" labelOnly="1" grandRow="1" outline="0" fieldPosition="0"/>
    </format>
    <format dxfId="5851">
      <pivotArea dataOnly="0" labelOnly="1" outline="0" fieldPosition="0">
        <references count="1">
          <reference field="12" count="0"/>
        </references>
      </pivotArea>
    </format>
    <format dxfId="5850">
      <pivotArea dataOnly="0" labelOnly="1" grandCol="1" outline="0" fieldPosition="0"/>
    </format>
    <format dxfId="5849">
      <pivotArea grandRow="1" outline="0" collapsedLevelsAreSubtotals="1" fieldPosition="0"/>
    </format>
    <format dxfId="5848">
      <pivotArea dataOnly="0" labelOnly="1" grandRow="1" outline="0" fieldPosition="0"/>
    </format>
    <format dxfId="5847">
      <pivotArea grandRow="1" outline="0" collapsedLevelsAreSubtotals="1" fieldPosition="0"/>
    </format>
    <format dxfId="5846">
      <pivotArea dataOnly="0" labelOnly="1" grandRow="1" outline="0" fieldPosition="0"/>
    </format>
    <format dxfId="5845">
      <pivotArea outline="0" collapsedLevelsAreSubtotals="1" fieldPosition="0"/>
    </format>
    <format dxfId="5844">
      <pivotArea field="13" type="button" dataOnly="0" labelOnly="1" outline="0" axis="axisRow" fieldPosition="0"/>
    </format>
    <format dxfId="5843">
      <pivotArea dataOnly="0" labelOnly="1" outline="0" fieldPosition="0">
        <references count="1">
          <reference field="13" count="19">
            <x v="0"/>
            <x v="1"/>
            <x v="2"/>
            <x v="3"/>
            <x v="4"/>
            <x v="5"/>
            <x v="6"/>
            <x v="7"/>
            <x v="8"/>
            <x v="9"/>
            <x v="10"/>
            <x v="11"/>
            <x v="12"/>
            <x v="13"/>
            <x v="15"/>
            <x v="16"/>
            <x v="17"/>
            <x v="18"/>
            <x v="19"/>
          </reference>
        </references>
      </pivotArea>
    </format>
    <format dxfId="5842">
      <pivotArea dataOnly="0" labelOnly="1" grandRow="1" outline="0" fieldPosition="0"/>
    </format>
    <format dxfId="5841">
      <pivotArea dataOnly="0" labelOnly="1" outline="0" fieldPosition="0">
        <references count="1">
          <reference field="12" count="0"/>
        </references>
      </pivotArea>
    </format>
    <format dxfId="5840">
      <pivotArea dataOnly="0" labelOnly="1" grandCol="1" outline="0" fieldPosition="0"/>
    </format>
    <format dxfId="5839">
      <pivotArea outline="0" collapsedLevelsAreSubtotals="1" fieldPosition="0"/>
    </format>
    <format dxfId="5838">
      <pivotArea field="13" type="button" dataOnly="0" labelOnly="1" outline="0" axis="axisRow" fieldPosition="0"/>
    </format>
    <format dxfId="5837">
      <pivotArea dataOnly="0" labelOnly="1" outline="0" fieldPosition="0">
        <references count="1">
          <reference field="13" count="19">
            <x v="0"/>
            <x v="1"/>
            <x v="2"/>
            <x v="3"/>
            <x v="4"/>
            <x v="5"/>
            <x v="6"/>
            <x v="7"/>
            <x v="8"/>
            <x v="9"/>
            <x v="10"/>
            <x v="11"/>
            <x v="12"/>
            <x v="13"/>
            <x v="15"/>
            <x v="16"/>
            <x v="17"/>
            <x v="18"/>
            <x v="19"/>
          </reference>
        </references>
      </pivotArea>
    </format>
    <format dxfId="5836">
      <pivotArea dataOnly="0" labelOnly="1" grandRow="1" outline="0" fieldPosition="0"/>
    </format>
    <format dxfId="5835">
      <pivotArea dataOnly="0" labelOnly="1" outline="0" fieldPosition="0">
        <references count="1">
          <reference field="12" count="0"/>
        </references>
      </pivotArea>
    </format>
    <format dxfId="5834">
      <pivotArea dataOnly="0" labelOnly="1" grandCol="1" outline="0" fieldPosition="0"/>
    </format>
    <format dxfId="5833">
      <pivotArea outline="0" collapsedLevelsAreSubtotals="1" fieldPosition="0"/>
    </format>
    <format dxfId="5832">
      <pivotArea field="13" type="button" dataOnly="0" labelOnly="1" outline="0" axis="axisRow" fieldPosition="0"/>
    </format>
    <format dxfId="5831">
      <pivotArea dataOnly="0" labelOnly="1" outline="0" fieldPosition="0">
        <references count="1">
          <reference field="13" count="19">
            <x v="0"/>
            <x v="1"/>
            <x v="2"/>
            <x v="3"/>
            <x v="4"/>
            <x v="5"/>
            <x v="6"/>
            <x v="7"/>
            <x v="8"/>
            <x v="9"/>
            <x v="10"/>
            <x v="11"/>
            <x v="12"/>
            <x v="13"/>
            <x v="15"/>
            <x v="16"/>
            <x v="17"/>
            <x v="18"/>
            <x v="19"/>
          </reference>
        </references>
      </pivotArea>
    </format>
    <format dxfId="5830">
      <pivotArea dataOnly="0" labelOnly="1" grandRow="1" outline="0" fieldPosition="0"/>
    </format>
    <format dxfId="5829">
      <pivotArea dataOnly="0" labelOnly="1" outline="0" fieldPosition="0">
        <references count="1">
          <reference field="12" count="0"/>
        </references>
      </pivotArea>
    </format>
    <format dxfId="5828">
      <pivotArea dataOnly="0" labelOnly="1" grandCol="1" outline="0" fieldPosition="0"/>
    </format>
    <format dxfId="5827">
      <pivotArea grandRow="1" outline="0" collapsedLevelsAreSubtotals="1" fieldPosition="0"/>
    </format>
    <format dxfId="5826">
      <pivotArea dataOnly="0" labelOnly="1" grandRow="1" outline="0" fieldPosition="0"/>
    </format>
    <format dxfId="5825">
      <pivotArea field="13" type="button" dataOnly="0" labelOnly="1" outline="0" axis="axisRow" fieldPosition="0"/>
    </format>
    <format dxfId="5824">
      <pivotArea dataOnly="0" labelOnly="1" outline="0" fieldPosition="0">
        <references count="1">
          <reference field="12" count="0"/>
        </references>
      </pivotArea>
    </format>
    <format dxfId="5823">
      <pivotArea dataOnly="0" labelOnly="1" grandCol="1" outline="0" fieldPosition="0"/>
    </format>
    <format dxfId="5822">
      <pivotArea outline="0" fieldPosition="0">
        <references count="1">
          <reference field="4294967294" count="1">
            <x v="0"/>
          </reference>
        </references>
      </pivotArea>
    </format>
    <format dxfId="5821">
      <pivotArea outline="0" collapsedLevelsAreSubtotals="1" fieldPosition="0"/>
    </format>
    <format dxfId="5820">
      <pivotArea field="13" type="button" dataOnly="0" labelOnly="1" outline="0" axis="axisRow" fieldPosition="0"/>
    </format>
    <format dxfId="5819">
      <pivotArea dataOnly="0" labelOnly="1" outline="0" fieldPosition="0">
        <references count="1">
          <reference field="13" count="9">
            <x v="1"/>
            <x v="2"/>
            <x v="3"/>
            <x v="4"/>
            <x v="5"/>
            <x v="6"/>
            <x v="9"/>
            <x v="10"/>
            <x v="13"/>
          </reference>
        </references>
      </pivotArea>
    </format>
    <format dxfId="5818">
      <pivotArea dataOnly="0" labelOnly="1" grandRow="1" outline="0" fieldPosition="0"/>
    </format>
    <format dxfId="5817">
      <pivotArea dataOnly="0" labelOnly="1" outline="0" fieldPosition="0">
        <references count="1">
          <reference field="12" count="0"/>
        </references>
      </pivotArea>
    </format>
    <format dxfId="5816">
      <pivotArea dataOnly="0" labelOnly="1" grandCol="1" outline="0" fieldPosition="0"/>
    </format>
    <format dxfId="5815">
      <pivotArea outline="0" collapsedLevelsAreSubtotals="1" fieldPosition="0"/>
    </format>
    <format dxfId="5814">
      <pivotArea field="13" type="button" dataOnly="0" labelOnly="1" outline="0" axis="axisRow" fieldPosition="0"/>
    </format>
    <format dxfId="5813">
      <pivotArea dataOnly="0" labelOnly="1" outline="0" fieldPosition="0">
        <references count="1">
          <reference field="13" count="11">
            <x v="1"/>
            <x v="2"/>
            <x v="3"/>
            <x v="4"/>
            <x v="5"/>
            <x v="6"/>
            <x v="7"/>
            <x v="9"/>
            <x v="10"/>
            <x v="13"/>
            <x v="18"/>
          </reference>
        </references>
      </pivotArea>
    </format>
    <format dxfId="5812">
      <pivotArea dataOnly="0" labelOnly="1" grandRow="1" outline="0" fieldPosition="0"/>
    </format>
    <format dxfId="5811">
      <pivotArea dataOnly="0" labelOnly="1" outline="0" fieldPosition="0">
        <references count="1">
          <reference field="12" count="0"/>
        </references>
      </pivotArea>
    </format>
    <format dxfId="5810">
      <pivotArea dataOnly="0" labelOnly="1" grandCol="1" outline="0" fieldPosition="0"/>
    </format>
    <format dxfId="5809">
      <pivotArea outline="0" collapsedLevelsAreSubtotals="1" fieldPosition="0"/>
    </format>
    <format dxfId="5808">
      <pivotArea field="13" type="button" dataOnly="0" labelOnly="1" outline="0" axis="axisRow" fieldPosition="0"/>
    </format>
    <format dxfId="5807">
      <pivotArea dataOnly="0" labelOnly="1" outline="0" fieldPosition="0">
        <references count="1">
          <reference field="13" count="11">
            <x v="1"/>
            <x v="2"/>
            <x v="3"/>
            <x v="4"/>
            <x v="5"/>
            <x v="6"/>
            <x v="7"/>
            <x v="9"/>
            <x v="10"/>
            <x v="13"/>
            <x v="18"/>
          </reference>
        </references>
      </pivotArea>
    </format>
    <format dxfId="5806">
      <pivotArea dataOnly="0" labelOnly="1" grandRow="1" outline="0" fieldPosition="0"/>
    </format>
    <format dxfId="5805">
      <pivotArea dataOnly="0" labelOnly="1" outline="0" fieldPosition="0">
        <references count="1">
          <reference field="12" count="0"/>
        </references>
      </pivotArea>
    </format>
    <format dxfId="5804">
      <pivotArea dataOnly="0" labelOnly="1" grandCol="1" outline="0" fieldPosition="0"/>
    </format>
    <format dxfId="5803">
      <pivotArea field="13" type="button" dataOnly="0" labelOnly="1" outline="0" axis="axisRow" fieldPosition="0"/>
    </format>
    <format dxfId="5802">
      <pivotArea dataOnly="0" labelOnly="1" outline="0" fieldPosition="0">
        <references count="1">
          <reference field="12" count="0"/>
        </references>
      </pivotArea>
    </format>
    <format dxfId="5801">
      <pivotArea dataOnly="0" labelOnly="1" grandCol="1" outline="0" fieldPosition="0"/>
    </format>
    <format dxfId="5800">
      <pivotArea grandRow="1" outline="0" collapsedLevelsAreSubtotals="1" fieldPosition="0"/>
    </format>
    <format dxfId="5799">
      <pivotArea dataOnly="0" labelOnly="1" grandRow="1" outline="0" fieldPosition="0"/>
    </format>
    <format dxfId="5798">
      <pivotArea outline="0" collapsedLevelsAreSubtotals="1" fieldPosition="0"/>
    </format>
    <format dxfId="5797">
      <pivotArea field="13" type="button" dataOnly="0" labelOnly="1" outline="0" axis="axisRow" fieldPosition="0"/>
    </format>
    <format dxfId="5796">
      <pivotArea dataOnly="0" labelOnly="1" outline="0" fieldPosition="0">
        <references count="1">
          <reference field="13" count="11">
            <x v="1"/>
            <x v="2"/>
            <x v="3"/>
            <x v="4"/>
            <x v="5"/>
            <x v="6"/>
            <x v="7"/>
            <x v="9"/>
            <x v="10"/>
            <x v="13"/>
            <x v="18"/>
          </reference>
        </references>
      </pivotArea>
    </format>
    <format dxfId="5795">
      <pivotArea dataOnly="0" labelOnly="1" grandRow="1" outline="0" fieldPosition="0"/>
    </format>
    <format dxfId="5794">
      <pivotArea dataOnly="0" labelOnly="1" outline="0" fieldPosition="0">
        <references count="1">
          <reference field="12" count="0"/>
        </references>
      </pivotArea>
    </format>
    <format dxfId="5793">
      <pivotArea dataOnly="0" labelOnly="1" grandCol="1" outline="0" fieldPosition="0"/>
    </format>
    <format dxfId="5792">
      <pivotArea outline="0" collapsedLevelsAreSubtotals="1" fieldPosition="0"/>
    </format>
    <format dxfId="5791">
      <pivotArea field="13" type="button" dataOnly="0" labelOnly="1" outline="0" axis="axisRow" fieldPosition="0"/>
    </format>
    <format dxfId="5790">
      <pivotArea dataOnly="0" labelOnly="1" outline="0" fieldPosition="0">
        <references count="1">
          <reference field="13" count="11">
            <x v="1"/>
            <x v="2"/>
            <x v="3"/>
            <x v="4"/>
            <x v="5"/>
            <x v="6"/>
            <x v="7"/>
            <x v="9"/>
            <x v="10"/>
            <x v="13"/>
            <x v="18"/>
          </reference>
        </references>
      </pivotArea>
    </format>
    <format dxfId="5789">
      <pivotArea dataOnly="0" labelOnly="1" grandRow="1" outline="0" fieldPosition="0"/>
    </format>
    <format dxfId="5788">
      <pivotArea dataOnly="0" labelOnly="1" outline="0" fieldPosition="0">
        <references count="1">
          <reference field="12" count="0"/>
        </references>
      </pivotArea>
    </format>
    <format dxfId="5787">
      <pivotArea dataOnly="0" labelOnly="1" grandCol="1" outline="0" fieldPosition="0"/>
    </format>
    <format dxfId="5786">
      <pivotArea outline="0" collapsedLevelsAreSubtotals="1" fieldPosition="0"/>
    </format>
    <format dxfId="5785">
      <pivotArea field="13" type="button" dataOnly="0" labelOnly="1" outline="0" axis="axisRow" fieldPosition="0"/>
    </format>
    <format dxfId="5784">
      <pivotArea dataOnly="0" labelOnly="1" outline="0" fieldPosition="0">
        <references count="1">
          <reference field="13" count="12">
            <x v="1"/>
            <x v="2"/>
            <x v="3"/>
            <x v="4"/>
            <x v="5"/>
            <x v="6"/>
            <x v="7"/>
            <x v="9"/>
            <x v="10"/>
            <x v="13"/>
            <x v="17"/>
            <x v="18"/>
          </reference>
        </references>
      </pivotArea>
    </format>
    <format dxfId="5783">
      <pivotArea dataOnly="0" labelOnly="1" grandRow="1" outline="0" fieldPosition="0"/>
    </format>
    <format dxfId="5782">
      <pivotArea dataOnly="0" labelOnly="1" outline="0" fieldPosition="0">
        <references count="1">
          <reference field="12" count="0"/>
        </references>
      </pivotArea>
    </format>
    <format dxfId="5781">
      <pivotArea dataOnly="0" labelOnly="1" grandCol="1" outline="0" fieldPosition="0"/>
    </format>
    <format dxfId="5780">
      <pivotArea field="13" type="button" dataOnly="0" labelOnly="1" outline="0" axis="axisRow" fieldPosition="0"/>
    </format>
    <format dxfId="5779">
      <pivotArea dataOnly="0" labelOnly="1" outline="0" fieldPosition="0">
        <references count="1">
          <reference field="12" count="0"/>
        </references>
      </pivotArea>
    </format>
    <format dxfId="5778">
      <pivotArea dataOnly="0" labelOnly="1" grandCol="1" outline="0" fieldPosition="0"/>
    </format>
    <format dxfId="5777">
      <pivotArea grandRow="1" outline="0" collapsedLevelsAreSubtotals="1" fieldPosition="0"/>
    </format>
    <format dxfId="5776">
      <pivotArea dataOnly="0" labelOnly="1" grandRow="1" outline="0" fieldPosition="0"/>
    </format>
    <format dxfId="5775">
      <pivotArea outline="0" collapsedLevelsAreSubtotals="1" fieldPosition="0"/>
    </format>
    <format dxfId="5774">
      <pivotArea field="13" type="button" dataOnly="0" labelOnly="1" outline="0" axis="axisRow" fieldPosition="0"/>
    </format>
    <format dxfId="5773">
      <pivotArea dataOnly="0" labelOnly="1" outline="0" fieldPosition="0">
        <references count="1">
          <reference field="13" count="12">
            <x v="1"/>
            <x v="2"/>
            <x v="3"/>
            <x v="4"/>
            <x v="5"/>
            <x v="6"/>
            <x v="7"/>
            <x v="9"/>
            <x v="10"/>
            <x v="13"/>
            <x v="17"/>
            <x v="18"/>
          </reference>
        </references>
      </pivotArea>
    </format>
    <format dxfId="5772">
      <pivotArea dataOnly="0" labelOnly="1" grandRow="1" outline="0" fieldPosition="0"/>
    </format>
    <format dxfId="5771">
      <pivotArea dataOnly="0" labelOnly="1" outline="0" fieldPosition="0">
        <references count="1">
          <reference field="12" count="0"/>
        </references>
      </pivotArea>
    </format>
    <format dxfId="5770">
      <pivotArea dataOnly="0" labelOnly="1" grandCol="1" outline="0" fieldPosition="0"/>
    </format>
    <format dxfId="5769">
      <pivotArea dataOnly="0" labelOnly="1" outline="0" fieldPosition="0">
        <references count="1">
          <reference field="13" count="12">
            <x v="1"/>
            <x v="2"/>
            <x v="3"/>
            <x v="4"/>
            <x v="5"/>
            <x v="6"/>
            <x v="7"/>
            <x v="9"/>
            <x v="10"/>
            <x v="13"/>
            <x v="17"/>
            <x v="18"/>
          </reference>
        </references>
      </pivotArea>
    </format>
    <format dxfId="5768">
      <pivotArea dataOnly="0" labelOnly="1" outline="0" fieldPosition="0">
        <references count="1">
          <reference field="13" count="12">
            <x v="1"/>
            <x v="2"/>
            <x v="3"/>
            <x v="4"/>
            <x v="5"/>
            <x v="6"/>
            <x v="7"/>
            <x v="9"/>
            <x v="10"/>
            <x v="13"/>
            <x v="17"/>
            <x v="18"/>
          </reference>
        </references>
      </pivotArea>
    </format>
    <format dxfId="5767">
      <pivotArea dataOnly="0" labelOnly="1" outline="0" fieldPosition="0">
        <references count="1">
          <reference field="13" count="12">
            <x v="1"/>
            <x v="2"/>
            <x v="3"/>
            <x v="4"/>
            <x v="5"/>
            <x v="6"/>
            <x v="8"/>
            <x v="9"/>
            <x v="10"/>
            <x v="13"/>
            <x v="17"/>
            <x v="18"/>
          </reference>
        </references>
      </pivotArea>
    </format>
    <format dxfId="5766">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6259">
      <pivotArea outline="0" collapsedLevelsAreSubtotals="1" fieldPosition="0"/>
    </format>
    <format dxfId="6258">
      <pivotArea dataOnly="0" labelOnly="1" grandCol="1" outline="0" fieldPosition="0"/>
    </format>
    <format dxfId="6257">
      <pivotArea outline="0" collapsedLevelsAreSubtotals="1" fieldPosition="0"/>
    </format>
    <format dxfId="6256">
      <pivotArea dataOnly="0" labelOnly="1" grandCol="1" outline="0" fieldPosition="0"/>
    </format>
    <format dxfId="6255">
      <pivotArea dataOnly="0" labelOnly="1" grandRow="1" outline="0" fieldPosition="0"/>
    </format>
    <format dxfId="6254">
      <pivotArea dataOnly="0" labelOnly="1" grandCol="1" outline="0" fieldPosition="0"/>
    </format>
    <format dxfId="6253">
      <pivotArea dataOnly="0" labelOnly="1" grandCol="1" outline="0" fieldPosition="0"/>
    </format>
    <format dxfId="6252">
      <pivotArea dataOnly="0" labelOnly="1" outline="0" fieldPosition="0">
        <references count="1">
          <reference field="12" count="0"/>
        </references>
      </pivotArea>
    </format>
    <format dxfId="6251">
      <pivotArea dataOnly="0" labelOnly="1" grandCol="1" outline="0" fieldPosition="0"/>
    </format>
    <format dxfId="6250">
      <pivotArea dataOnly="0" labelOnly="1" outline="0" fieldPosition="0">
        <references count="1">
          <reference field="12" count="0"/>
        </references>
      </pivotArea>
    </format>
    <format dxfId="6249">
      <pivotArea dataOnly="0" labelOnly="1" grandCol="1" outline="0" fieldPosition="0"/>
    </format>
    <format dxfId="6248">
      <pivotArea grandRow="1" outline="0" collapsedLevelsAreSubtotals="1" fieldPosition="0"/>
    </format>
    <format dxfId="6247">
      <pivotArea dataOnly="0" labelOnly="1" grandRow="1" outline="0" fieldPosition="0"/>
    </format>
    <format dxfId="6246">
      <pivotArea dataOnly="0" labelOnly="1" grandRow="1" outline="0" fieldPosition="0"/>
    </format>
    <format dxfId="6245">
      <pivotArea grandRow="1" outline="0" collapsedLevelsAreSubtotals="1" fieldPosition="0"/>
    </format>
    <format dxfId="6244">
      <pivotArea dataOnly="0" labelOnly="1" grandRow="1" outline="0" fieldPosition="0"/>
    </format>
    <format dxfId="6243">
      <pivotArea grandRow="1" outline="0" collapsedLevelsAreSubtotals="1" fieldPosition="0"/>
    </format>
    <format dxfId="6242">
      <pivotArea dataOnly="0" labelOnly="1" grandRow="1" outline="0" fieldPosition="0"/>
    </format>
    <format dxfId="6241">
      <pivotArea grandRow="1" outline="0" collapsedLevelsAreSubtotals="1" fieldPosition="0"/>
    </format>
    <format dxfId="6240">
      <pivotArea grandRow="1" outline="0" collapsedLevelsAreSubtotals="1" fieldPosition="0"/>
    </format>
    <format dxfId="6239">
      <pivotArea dataOnly="0" labelOnly="1" grandRow="1" outline="0" fieldPosition="0"/>
    </format>
    <format dxfId="6238">
      <pivotArea dataOnly="0" labelOnly="1" grandRow="1" outline="0" fieldPosition="0"/>
    </format>
    <format dxfId="6237">
      <pivotArea dataOnly="0" labelOnly="1" grandRow="1" outline="0" fieldPosition="0"/>
    </format>
    <format dxfId="6236">
      <pivotArea dataOnly="0" labelOnly="1" grandRow="1" outline="0" fieldPosition="0"/>
    </format>
    <format dxfId="6235">
      <pivotArea grandRow="1" outline="0" collapsedLevelsAreSubtotals="1" fieldPosition="0"/>
    </format>
    <format dxfId="6234">
      <pivotArea dataOnly="0" labelOnly="1" grandRow="1" outline="0" fieldPosition="0"/>
    </format>
    <format dxfId="6233">
      <pivotArea dataOnly="0" labelOnly="1" outline="0" fieldPosition="0">
        <references count="1">
          <reference field="12" count="0"/>
        </references>
      </pivotArea>
    </format>
    <format dxfId="6232">
      <pivotArea dataOnly="0" labelOnly="1" grandCol="1" outline="0" fieldPosition="0"/>
    </format>
    <format dxfId="6231">
      <pivotArea grandRow="1" outline="0" collapsedLevelsAreSubtotals="1" fieldPosition="0"/>
    </format>
    <format dxfId="6230">
      <pivotArea dataOnly="0" labelOnly="1" grandRow="1" outline="0" fieldPosition="0"/>
    </format>
    <format dxfId="6229">
      <pivotArea grandRow="1" outline="0" collapsedLevelsAreSubtotals="1" fieldPosition="0"/>
    </format>
    <format dxfId="6228">
      <pivotArea dataOnly="0" labelOnly="1" grandRow="1" outline="0" fieldPosition="0"/>
    </format>
    <format dxfId="6227">
      <pivotArea dataOnly="0" labelOnly="1" outline="0" fieldPosition="0">
        <references count="1">
          <reference field="12" count="0"/>
        </references>
      </pivotArea>
    </format>
    <format dxfId="6226">
      <pivotArea dataOnly="0" labelOnly="1" grandCol="1" outline="0" fieldPosition="0"/>
    </format>
    <format dxfId="6225">
      <pivotArea dataOnly="0" labelOnly="1" grandCol="1" outline="0" fieldPosition="0"/>
    </format>
    <format dxfId="6224">
      <pivotArea grandRow="1" grandCol="1" outline="0" collapsedLevelsAreSubtotals="1" fieldPosition="0"/>
    </format>
    <format dxfId="6223">
      <pivotArea dataOnly="0" labelOnly="1" outline="0" fieldPosition="0">
        <references count="1">
          <reference field="12" count="0"/>
        </references>
      </pivotArea>
    </format>
    <format dxfId="6222">
      <pivotArea dataOnly="0" labelOnly="1" grandCol="1" outline="0" fieldPosition="0"/>
    </format>
    <format dxfId="6221">
      <pivotArea dataOnly="0" labelOnly="1" outline="0" fieldPosition="0">
        <references count="1">
          <reference field="12" count="0"/>
        </references>
      </pivotArea>
    </format>
    <format dxfId="6220">
      <pivotArea dataOnly="0" labelOnly="1" grandCol="1" outline="0" fieldPosition="0"/>
    </format>
    <format dxfId="6219">
      <pivotArea grandRow="1" outline="0" collapsedLevelsAreSubtotals="1" fieldPosition="0"/>
    </format>
    <format dxfId="6218">
      <pivotArea grandRow="1" outline="0" collapsedLevelsAreSubtotals="1" fieldPosition="0"/>
    </format>
    <format dxfId="6217">
      <pivotArea type="origin" dataOnly="0" labelOnly="1" outline="0" fieldPosition="0"/>
    </format>
    <format dxfId="6216">
      <pivotArea type="origin" dataOnly="0" labelOnly="1" outline="0" fieldPosition="0"/>
    </format>
    <format dxfId="6215">
      <pivotArea type="origin" dataOnly="0" labelOnly="1" outline="0" fieldPosition="0"/>
    </format>
    <format dxfId="6214">
      <pivotArea dataOnly="0" labelOnly="1" outline="0" fieldPosition="0">
        <references count="1">
          <reference field="12" count="0"/>
        </references>
      </pivotArea>
    </format>
    <format dxfId="6213">
      <pivotArea type="topRight" dataOnly="0" labelOnly="1" outline="0" fieldPosition="0"/>
    </format>
    <format dxfId="6212">
      <pivotArea outline="0" collapsedLevelsAreSubtotals="1" fieldPosition="0"/>
    </format>
    <format dxfId="6211">
      <pivotArea dataOnly="0" labelOnly="1" grandRow="1" outline="0" fieldPosition="0"/>
    </format>
    <format dxfId="6210">
      <pivotArea dataOnly="0" labelOnly="1" outline="0" fieldPosition="0">
        <references count="1">
          <reference field="12" count="0"/>
        </references>
      </pivotArea>
    </format>
    <format dxfId="6209">
      <pivotArea dataOnly="0" labelOnly="1" grandCol="1" outline="0" fieldPosition="0"/>
    </format>
    <format dxfId="6208">
      <pivotArea dataOnly="0" labelOnly="1" outline="0" fieldPosition="0">
        <references count="1">
          <reference field="12" count="0"/>
        </references>
      </pivotArea>
    </format>
    <format dxfId="6207">
      <pivotArea dataOnly="0" labelOnly="1" grandCol="1" outline="0" fieldPosition="0"/>
    </format>
    <format dxfId="6206">
      <pivotArea grandRow="1" outline="0" collapsedLevelsAreSubtotals="1" fieldPosition="0"/>
    </format>
    <format dxfId="6205">
      <pivotArea dataOnly="0" labelOnly="1" grandRow="1" outline="0" fieldPosition="0"/>
    </format>
    <format dxfId="6204">
      <pivotArea outline="0" collapsedLevelsAreSubtotals="1" fieldPosition="0"/>
    </format>
    <format dxfId="6203">
      <pivotArea dataOnly="0" labelOnly="1" grandRow="1" outline="0" fieldPosition="0"/>
    </format>
    <format dxfId="6202">
      <pivotArea dataOnly="0" labelOnly="1" outline="0" fieldPosition="0">
        <references count="1">
          <reference field="12" count="0"/>
        </references>
      </pivotArea>
    </format>
    <format dxfId="6201">
      <pivotArea dataOnly="0" labelOnly="1" grandCol="1" outline="0" fieldPosition="0"/>
    </format>
    <format dxfId="6200">
      <pivotArea grandRow="1" outline="0" collapsedLevelsAreSubtotals="1" fieldPosition="0"/>
    </format>
    <format dxfId="6199">
      <pivotArea dataOnly="0" labelOnly="1" grandRow="1" outline="0" fieldPosition="0"/>
    </format>
    <format dxfId="6198">
      <pivotArea grandRow="1" outline="0" collapsedLevelsAreSubtotals="1" fieldPosition="0"/>
    </format>
    <format dxfId="6197">
      <pivotArea dataOnly="0" labelOnly="1" grandRow="1" outline="0" fieldPosition="0"/>
    </format>
    <format dxfId="6196">
      <pivotArea dataOnly="0" labelOnly="1" outline="0" fieldPosition="0">
        <references count="1">
          <reference field="12" count="0"/>
        </references>
      </pivotArea>
    </format>
    <format dxfId="6195">
      <pivotArea dataOnly="0" labelOnly="1" grandCol="1" outline="0" fieldPosition="0"/>
    </format>
    <format dxfId="6194">
      <pivotArea grandRow="1" outline="0" collapsedLevelsAreSubtotals="1" fieldPosition="0"/>
    </format>
    <format dxfId="6193">
      <pivotArea dataOnly="0" labelOnly="1" grandRow="1" outline="0" fieldPosition="0"/>
    </format>
    <format dxfId="6192">
      <pivotArea dataOnly="0" labelOnly="1" outline="0" fieldPosition="0">
        <references count="1">
          <reference field="12" count="0"/>
        </references>
      </pivotArea>
    </format>
    <format dxfId="6191">
      <pivotArea dataOnly="0" labelOnly="1" grandCol="1" outline="0" fieldPosition="0"/>
    </format>
    <format dxfId="6190">
      <pivotArea grandRow="1" outline="0" collapsedLevelsAreSubtotals="1" fieldPosition="0"/>
    </format>
    <format dxfId="6189">
      <pivotArea dataOnly="0" labelOnly="1" grandRow="1" outline="0" fieldPosition="0"/>
    </format>
    <format dxfId="6188">
      <pivotArea outline="0" collapsedLevelsAreSubtotals="1" fieldPosition="0"/>
    </format>
    <format dxfId="6187">
      <pivotArea dataOnly="0" labelOnly="1" grandRow="1" outline="0" fieldPosition="0"/>
    </format>
    <format dxfId="6186">
      <pivotArea dataOnly="0" labelOnly="1" outline="0" fieldPosition="0">
        <references count="1">
          <reference field="12" count="0"/>
        </references>
      </pivotArea>
    </format>
    <format dxfId="6185">
      <pivotArea dataOnly="0" labelOnly="1" grandCol="1" outline="0" fieldPosition="0"/>
    </format>
    <format dxfId="6184">
      <pivotArea field="10" type="button" dataOnly="0" labelOnly="1" outline="0" axis="axisPage" fieldPosition="0"/>
    </format>
    <format dxfId="6183">
      <pivotArea type="origin" dataOnly="0" labelOnly="1" outline="0" fieldPosition="0"/>
    </format>
    <format dxfId="6182">
      <pivotArea dataOnly="0" labelOnly="1" grandRow="1" outline="0" fieldPosition="0"/>
    </format>
    <format dxfId="6181">
      <pivotArea field="10" type="button" dataOnly="0" labelOnly="1" outline="0" axis="axisPage" fieldPosition="0"/>
    </format>
    <format dxfId="6180">
      <pivotArea type="origin" dataOnly="0" labelOnly="1" outline="0" fieldPosition="0"/>
    </format>
    <format dxfId="6179">
      <pivotArea dataOnly="0" labelOnly="1" grandRow="1" outline="0" fieldPosition="0"/>
    </format>
    <format dxfId="6178">
      <pivotArea field="10" type="button" dataOnly="0" labelOnly="1" outline="0" axis="axisPage" fieldPosition="0"/>
    </format>
    <format dxfId="6177">
      <pivotArea type="origin" dataOnly="0" labelOnly="1" outline="0" fieldPosition="0"/>
    </format>
    <format dxfId="6176">
      <pivotArea dataOnly="0" labelOnly="1" grandRow="1" outline="0" fieldPosition="0"/>
    </format>
    <format dxfId="6175">
      <pivotArea field="10" type="button" dataOnly="0" labelOnly="1" outline="0" axis="axisPage" fieldPosition="0"/>
    </format>
    <format dxfId="6174">
      <pivotArea type="origin" dataOnly="0" labelOnly="1" outline="0" fieldPosition="0"/>
    </format>
    <format dxfId="6173">
      <pivotArea dataOnly="0" labelOnly="1" grandRow="1" outline="0" fieldPosition="0"/>
    </format>
    <format dxfId="6172">
      <pivotArea grandRow="1" outline="0" collapsedLevelsAreSubtotals="1" fieldPosition="0"/>
    </format>
    <format dxfId="6171">
      <pivotArea dataOnly="0" labelOnly="1" grandRow="1" outline="0" fieldPosition="0"/>
    </format>
    <format dxfId="6170">
      <pivotArea grandRow="1" outline="0" collapsedLevelsAreSubtotals="1" fieldPosition="0"/>
    </format>
    <format dxfId="6169">
      <pivotArea dataOnly="0" labelOnly="1" grandRow="1" outline="0" fieldPosition="0"/>
    </format>
    <format dxfId="6168">
      <pivotArea outline="0" collapsedLevelsAreSubtotals="1" fieldPosition="0"/>
    </format>
    <format dxfId="6167">
      <pivotArea dataOnly="0" labelOnly="1" grandRow="1" outline="0" fieldPosition="0"/>
    </format>
    <format dxfId="6166">
      <pivotArea outline="0" collapsedLevelsAreSubtotals="1" fieldPosition="0"/>
    </format>
    <format dxfId="6165">
      <pivotArea dataOnly="0" labelOnly="1" grandRow="1" outline="0" fieldPosition="0"/>
    </format>
    <format dxfId="6164">
      <pivotArea dataOnly="0" labelOnly="1" outline="0" fieldPosition="0">
        <references count="1">
          <reference field="12" count="0"/>
        </references>
      </pivotArea>
    </format>
    <format dxfId="6163">
      <pivotArea dataOnly="0" labelOnly="1" grandCol="1" outline="0" fieldPosition="0"/>
    </format>
    <format dxfId="6162">
      <pivotArea dataOnly="0" labelOnly="1" outline="0" fieldPosition="0">
        <references count="1">
          <reference field="12" count="0"/>
        </references>
      </pivotArea>
    </format>
    <format dxfId="6161">
      <pivotArea dataOnly="0" labelOnly="1" grandCol="1" outline="0" fieldPosition="0"/>
    </format>
    <format dxfId="6160">
      <pivotArea outline="0" fieldPosition="0">
        <references count="1">
          <reference field="12" count="0" selected="0"/>
        </references>
      </pivotArea>
    </format>
    <format dxfId="6159">
      <pivotArea dataOnly="0" labelOnly="1" grandRow="1" outline="0" fieldPosition="0"/>
    </format>
    <format dxfId="6158">
      <pivotArea dataOnly="0" labelOnly="1" outline="0" fieldPosition="0">
        <references count="1">
          <reference field="12" count="0"/>
        </references>
      </pivotArea>
    </format>
    <format dxfId="6157">
      <pivotArea grandRow="1" outline="0" collapsedLevelsAreSubtotals="1" fieldPosition="0"/>
    </format>
    <format dxfId="6156">
      <pivotArea dataOnly="0" labelOnly="1" grandRow="1" outline="0" fieldPosition="0"/>
    </format>
    <format dxfId="6155">
      <pivotArea outline="0" collapsedLevelsAreSubtotals="1" fieldPosition="0"/>
    </format>
    <format dxfId="6154">
      <pivotArea dataOnly="0" labelOnly="1" grandRow="1" outline="0" fieldPosition="0"/>
    </format>
    <format dxfId="6153">
      <pivotArea dataOnly="0" labelOnly="1" outline="0" fieldPosition="0">
        <references count="1">
          <reference field="12" count="0"/>
        </references>
      </pivotArea>
    </format>
    <format dxfId="6152">
      <pivotArea dataOnly="0" labelOnly="1" grandCol="1" outline="0" fieldPosition="0"/>
    </format>
    <format dxfId="6151">
      <pivotArea outline="0" collapsedLevelsAreSubtotals="1" fieldPosition="0"/>
    </format>
    <format dxfId="6150">
      <pivotArea dataOnly="0" labelOnly="1" grandRow="1" outline="0" fieldPosition="0"/>
    </format>
    <format dxfId="6149">
      <pivotArea dataOnly="0" labelOnly="1" outline="0" fieldPosition="0">
        <references count="1">
          <reference field="12" count="0"/>
        </references>
      </pivotArea>
    </format>
    <format dxfId="6148">
      <pivotArea dataOnly="0" labelOnly="1" grandCol="1" outline="0" fieldPosition="0"/>
    </format>
    <format dxfId="6147">
      <pivotArea outline="0" collapsedLevelsAreSubtotals="1" fieldPosition="0"/>
    </format>
    <format dxfId="6146">
      <pivotArea dataOnly="0" labelOnly="1" grandRow="1" outline="0" fieldPosition="0"/>
    </format>
    <format dxfId="6145">
      <pivotArea dataOnly="0" labelOnly="1" outline="0" fieldPosition="0">
        <references count="1">
          <reference field="12" count="0"/>
        </references>
      </pivotArea>
    </format>
    <format dxfId="6144">
      <pivotArea dataOnly="0" labelOnly="1" grandCol="1" outline="0" fieldPosition="0"/>
    </format>
    <format dxfId="6143">
      <pivotArea dataOnly="0" labelOnly="1" outline="0" fieldPosition="0">
        <references count="1">
          <reference field="12" count="0"/>
        </references>
      </pivotArea>
    </format>
    <format dxfId="6142">
      <pivotArea dataOnly="0" labelOnly="1" grandCol="1" outline="0" fieldPosition="0"/>
    </format>
    <format dxfId="6141">
      <pivotArea grandRow="1" outline="0" collapsedLevelsAreSubtotals="1" fieldPosition="0"/>
    </format>
    <format dxfId="6140">
      <pivotArea dataOnly="0" labelOnly="1" grandRow="1" outline="0" fieldPosition="0"/>
    </format>
    <format dxfId="6139">
      <pivotArea outline="0" collapsedLevelsAreSubtotals="1" fieldPosition="0"/>
    </format>
    <format dxfId="6138">
      <pivotArea dataOnly="0" labelOnly="1" grandRow="1" outline="0" fieldPosition="0"/>
    </format>
    <format dxfId="6137">
      <pivotArea dataOnly="0" labelOnly="1" outline="0" fieldPosition="0">
        <references count="1">
          <reference field="12" count="0"/>
        </references>
      </pivotArea>
    </format>
    <format dxfId="6136">
      <pivotArea dataOnly="0" labelOnly="1" grandCol="1" outline="0" fieldPosition="0"/>
    </format>
    <format dxfId="6135">
      <pivotArea outline="0" collapsedLevelsAreSubtotals="1" fieldPosition="0"/>
    </format>
    <format dxfId="6134">
      <pivotArea field="13" type="button" dataOnly="0" labelOnly="1" outline="0" axis="axisRow" fieldPosition="0"/>
    </format>
    <format dxfId="6133">
      <pivotArea dataOnly="0" labelOnly="1" outline="0" fieldPosition="0">
        <references count="1">
          <reference field="13" count="0"/>
        </references>
      </pivotArea>
    </format>
    <format dxfId="6132">
      <pivotArea dataOnly="0" labelOnly="1" grandRow="1" outline="0" fieldPosition="0"/>
    </format>
    <format dxfId="6131">
      <pivotArea dataOnly="0" labelOnly="1" outline="0" fieldPosition="0">
        <references count="1">
          <reference field="12" count="0"/>
        </references>
      </pivotArea>
    </format>
    <format dxfId="6130">
      <pivotArea dataOnly="0" labelOnly="1" grandCol="1" outline="0" fieldPosition="0"/>
    </format>
    <format dxfId="6129">
      <pivotArea outline="0" collapsedLevelsAreSubtotals="1" fieldPosition="0"/>
    </format>
    <format dxfId="6128">
      <pivotArea field="13" type="button" dataOnly="0" labelOnly="1" outline="0" axis="axisRow" fieldPosition="0"/>
    </format>
    <format dxfId="6127">
      <pivotArea dataOnly="0" labelOnly="1" outline="0" fieldPosition="0">
        <references count="1">
          <reference field="13" count="0"/>
        </references>
      </pivotArea>
    </format>
    <format dxfId="6126">
      <pivotArea dataOnly="0" labelOnly="1" grandRow="1" outline="0" fieldPosition="0"/>
    </format>
    <format dxfId="6125">
      <pivotArea dataOnly="0" labelOnly="1" outline="0" fieldPosition="0">
        <references count="1">
          <reference field="12" count="0"/>
        </references>
      </pivotArea>
    </format>
    <format dxfId="6124">
      <pivotArea dataOnly="0" labelOnly="1" grandCol="1" outline="0" fieldPosition="0"/>
    </format>
    <format dxfId="6123">
      <pivotArea outline="0" collapsedLevelsAreSubtotals="1" fieldPosition="0"/>
    </format>
    <format dxfId="6122">
      <pivotArea field="13" type="button" dataOnly="0" labelOnly="1" outline="0" axis="axisRow" fieldPosition="0"/>
    </format>
    <format dxfId="6121">
      <pivotArea dataOnly="0" labelOnly="1" outline="0" fieldPosition="0">
        <references count="1">
          <reference field="13" count="0"/>
        </references>
      </pivotArea>
    </format>
    <format dxfId="6120">
      <pivotArea dataOnly="0" labelOnly="1" grandRow="1" outline="0" fieldPosition="0"/>
    </format>
    <format dxfId="6119">
      <pivotArea dataOnly="0" labelOnly="1" outline="0" fieldPosition="0">
        <references count="1">
          <reference field="12" count="0"/>
        </references>
      </pivotArea>
    </format>
    <format dxfId="6118">
      <pivotArea dataOnly="0" labelOnly="1" grandCol="1" outline="0" fieldPosition="0"/>
    </format>
    <format dxfId="6117">
      <pivotArea outline="0" collapsedLevelsAreSubtotals="1" fieldPosition="0"/>
    </format>
    <format dxfId="6116">
      <pivotArea field="13" type="button" dataOnly="0" labelOnly="1" outline="0" axis="axisRow" fieldPosition="0"/>
    </format>
    <format dxfId="6115">
      <pivotArea dataOnly="0" labelOnly="1" outline="0" fieldPosition="0">
        <references count="1">
          <reference field="13" count="0"/>
        </references>
      </pivotArea>
    </format>
    <format dxfId="6114">
      <pivotArea dataOnly="0" labelOnly="1" grandRow="1" outline="0" fieldPosition="0"/>
    </format>
    <format dxfId="6113">
      <pivotArea dataOnly="0" labelOnly="1" outline="0" fieldPosition="0">
        <references count="1">
          <reference field="12" count="0"/>
        </references>
      </pivotArea>
    </format>
    <format dxfId="6112">
      <pivotArea dataOnly="0" labelOnly="1" grandCol="1" outline="0" fieldPosition="0"/>
    </format>
    <format dxfId="6111">
      <pivotArea grandRow="1" outline="0" collapsedLevelsAreSubtotals="1" fieldPosition="0"/>
    </format>
    <format dxfId="6110">
      <pivotArea dataOnly="0" labelOnly="1" grandRow="1" outline="0" fieldPosition="0"/>
    </format>
    <format dxfId="6109">
      <pivotArea grandRow="1" outline="0" collapsedLevelsAreSubtotals="1" fieldPosition="0"/>
    </format>
    <format dxfId="6108">
      <pivotArea dataOnly="0" labelOnly="1" grandRow="1" outline="0" fieldPosition="0"/>
    </format>
    <format dxfId="6107">
      <pivotArea outline="0" collapsedLevelsAreSubtotals="1" fieldPosition="0"/>
    </format>
    <format dxfId="6106">
      <pivotArea dataOnly="0" labelOnly="1" outline="0" fieldPosition="0">
        <references count="1">
          <reference field="12" count="0"/>
        </references>
      </pivotArea>
    </format>
    <format dxfId="6105">
      <pivotArea dataOnly="0" labelOnly="1" grandCol="1" outline="0" fieldPosition="0"/>
    </format>
    <format dxfId="6104">
      <pivotArea outline="0" collapsedLevelsAreSubtotals="1" fieldPosition="0"/>
    </format>
    <format dxfId="6103">
      <pivotArea dataOnly="0" labelOnly="1" outline="0" fieldPosition="0">
        <references count="1">
          <reference field="12" count="0"/>
        </references>
      </pivotArea>
    </format>
    <format dxfId="6102">
      <pivotArea dataOnly="0" labelOnly="1" grandCol="1" outline="0" fieldPosition="0"/>
    </format>
    <format dxfId="6101">
      <pivotArea outline="0" collapsedLevelsAreSubtotals="1" fieldPosition="0"/>
    </format>
    <format dxfId="6100">
      <pivotArea field="13" type="button" dataOnly="0" labelOnly="1" outline="0" axis="axisRow" fieldPosition="0"/>
    </format>
    <format dxfId="6099">
      <pivotArea dataOnly="0" labelOnly="1" outline="0" fieldPosition="0">
        <references count="1">
          <reference field="13" count="17">
            <x v="0"/>
            <x v="1"/>
            <x v="2"/>
            <x v="3"/>
            <x v="4"/>
            <x v="5"/>
            <x v="6"/>
            <x v="7"/>
            <x v="8"/>
            <x v="9"/>
            <x v="10"/>
            <x v="11"/>
            <x v="13"/>
            <x v="14"/>
            <x v="15"/>
            <x v="16"/>
            <x v="17"/>
          </reference>
        </references>
      </pivotArea>
    </format>
    <format dxfId="6098">
      <pivotArea dataOnly="0" labelOnly="1" grandRow="1" outline="0" fieldPosition="0"/>
    </format>
    <format dxfId="6097">
      <pivotArea dataOnly="0" labelOnly="1" outline="0" fieldPosition="0">
        <references count="1">
          <reference field="12" count="0"/>
        </references>
      </pivotArea>
    </format>
    <format dxfId="6096">
      <pivotArea dataOnly="0" labelOnly="1" grandCol="1" outline="0" fieldPosition="0"/>
    </format>
    <format dxfId="6095">
      <pivotArea outline="0" collapsedLevelsAreSubtotals="1" fieldPosition="0"/>
    </format>
    <format dxfId="6094">
      <pivotArea field="13" type="button" dataOnly="0" labelOnly="1" outline="0" axis="axisRow" fieldPosition="0"/>
    </format>
    <format dxfId="6093">
      <pivotArea dataOnly="0" labelOnly="1" outline="0" fieldPosition="0">
        <references count="1">
          <reference field="13" count="17">
            <x v="0"/>
            <x v="1"/>
            <x v="2"/>
            <x v="3"/>
            <x v="4"/>
            <x v="5"/>
            <x v="6"/>
            <x v="7"/>
            <x v="8"/>
            <x v="9"/>
            <x v="10"/>
            <x v="11"/>
            <x v="13"/>
            <x v="14"/>
            <x v="15"/>
            <x v="16"/>
            <x v="17"/>
          </reference>
        </references>
      </pivotArea>
    </format>
    <format dxfId="6092">
      <pivotArea dataOnly="0" labelOnly="1" grandRow="1" outline="0" fieldPosition="0"/>
    </format>
    <format dxfId="6091">
      <pivotArea dataOnly="0" labelOnly="1" outline="0" fieldPosition="0">
        <references count="1">
          <reference field="12" count="0"/>
        </references>
      </pivotArea>
    </format>
    <format dxfId="6090">
      <pivotArea dataOnly="0" labelOnly="1" grandCol="1" outline="0" fieldPosition="0"/>
    </format>
    <format dxfId="6089">
      <pivotArea grandRow="1" outline="0" collapsedLevelsAreSubtotals="1" fieldPosition="0"/>
    </format>
    <format dxfId="6088">
      <pivotArea dataOnly="0" labelOnly="1" grandRow="1" outline="0" fieldPosition="0"/>
    </format>
    <format dxfId="6087">
      <pivotArea field="13" type="button" dataOnly="0" labelOnly="1" outline="0" axis="axisRow" fieldPosition="0"/>
    </format>
    <format dxfId="6086">
      <pivotArea dataOnly="0" labelOnly="1" outline="0" fieldPosition="0">
        <references count="1">
          <reference field="12" count="0"/>
        </references>
      </pivotArea>
    </format>
    <format dxfId="6085">
      <pivotArea dataOnly="0" labelOnly="1" grandCol="1" outline="0" fieldPosition="0"/>
    </format>
    <format dxfId="6084">
      <pivotArea outline="0" collapsedLevelsAreSubtotals="1" fieldPosition="0"/>
    </format>
    <format dxfId="6083">
      <pivotArea field="13" type="button" dataOnly="0" labelOnly="1" outline="0" axis="axisRow" fieldPosition="0"/>
    </format>
    <format dxfId="6082">
      <pivotArea dataOnly="0" labelOnly="1" outline="0" fieldPosition="0">
        <references count="1">
          <reference field="13" count="8">
            <x v="1"/>
            <x v="2"/>
            <x v="3"/>
            <x v="4"/>
            <x v="5"/>
            <x v="8"/>
            <x v="9"/>
            <x v="11"/>
          </reference>
        </references>
      </pivotArea>
    </format>
    <format dxfId="6081">
      <pivotArea dataOnly="0" labelOnly="1" grandRow="1" outline="0" fieldPosition="0"/>
    </format>
    <format dxfId="6080">
      <pivotArea dataOnly="0" labelOnly="1" outline="0" fieldPosition="0">
        <references count="1">
          <reference field="12" count="0"/>
        </references>
      </pivotArea>
    </format>
    <format dxfId="6079">
      <pivotArea dataOnly="0" labelOnly="1" grandCol="1" outline="0" fieldPosition="0"/>
    </format>
    <format dxfId="6078">
      <pivotArea outline="0" collapsedLevelsAreSubtotals="1" fieldPosition="0"/>
    </format>
    <format dxfId="6077">
      <pivotArea field="13" type="button" dataOnly="0" labelOnly="1" outline="0" axis="axisRow" fieldPosition="0"/>
    </format>
    <format dxfId="6076">
      <pivotArea dataOnly="0" labelOnly="1" outline="0" fieldPosition="0">
        <references count="1">
          <reference field="13" count="10">
            <x v="1"/>
            <x v="2"/>
            <x v="3"/>
            <x v="4"/>
            <x v="5"/>
            <x v="6"/>
            <x v="8"/>
            <x v="9"/>
            <x v="11"/>
            <x v="16"/>
          </reference>
        </references>
      </pivotArea>
    </format>
    <format dxfId="6075">
      <pivotArea dataOnly="0" labelOnly="1" grandRow="1" outline="0" fieldPosition="0"/>
    </format>
    <format dxfId="6074">
      <pivotArea dataOnly="0" labelOnly="1" outline="0" fieldPosition="0">
        <references count="1">
          <reference field="12" count="0"/>
        </references>
      </pivotArea>
    </format>
    <format dxfId="6073">
      <pivotArea dataOnly="0" labelOnly="1" grandCol="1" outline="0" fieldPosition="0"/>
    </format>
    <format dxfId="6072">
      <pivotArea outline="0" collapsedLevelsAreSubtotals="1" fieldPosition="0"/>
    </format>
    <format dxfId="6071">
      <pivotArea field="13" type="button" dataOnly="0" labelOnly="1" outline="0" axis="axisRow" fieldPosition="0"/>
    </format>
    <format dxfId="6070">
      <pivotArea dataOnly="0" labelOnly="1" outline="0" fieldPosition="0">
        <references count="1">
          <reference field="13" count="10">
            <x v="1"/>
            <x v="2"/>
            <x v="3"/>
            <x v="4"/>
            <x v="5"/>
            <x v="6"/>
            <x v="8"/>
            <x v="9"/>
            <x v="11"/>
            <x v="16"/>
          </reference>
        </references>
      </pivotArea>
    </format>
    <format dxfId="6069">
      <pivotArea dataOnly="0" labelOnly="1" grandRow="1" outline="0" fieldPosition="0"/>
    </format>
    <format dxfId="6068">
      <pivotArea dataOnly="0" labelOnly="1" outline="0" fieldPosition="0">
        <references count="1">
          <reference field="12" count="0"/>
        </references>
      </pivotArea>
    </format>
    <format dxfId="6067">
      <pivotArea dataOnly="0" labelOnly="1" grandCol="1" outline="0" fieldPosition="0"/>
    </format>
    <format dxfId="6066">
      <pivotArea field="13" type="button" dataOnly="0" labelOnly="1" outline="0" axis="axisRow" fieldPosition="0"/>
    </format>
    <format dxfId="6065">
      <pivotArea dataOnly="0" labelOnly="1" outline="0" fieldPosition="0">
        <references count="1">
          <reference field="12" count="0"/>
        </references>
      </pivotArea>
    </format>
    <format dxfId="6064">
      <pivotArea dataOnly="0" labelOnly="1" grandCol="1" outline="0" fieldPosition="0"/>
    </format>
    <format dxfId="6063">
      <pivotArea grandRow="1" outline="0" collapsedLevelsAreSubtotals="1" fieldPosition="0"/>
    </format>
    <format dxfId="6062">
      <pivotArea dataOnly="0" labelOnly="1" grandRow="1" outline="0" fieldPosition="0"/>
    </format>
    <format dxfId="6061">
      <pivotArea outline="0" fieldPosition="0">
        <references count="1">
          <reference field="13" count="1" selected="0">
            <x v="16"/>
          </reference>
        </references>
      </pivotArea>
    </format>
    <format dxfId="6060">
      <pivotArea grandRow="1" outline="0" collapsedLevelsAreSubtotals="1" fieldPosition="0"/>
    </format>
    <format dxfId="6059">
      <pivotArea outline="0" collapsedLevelsAreSubtotals="1" fieldPosition="0"/>
    </format>
    <format dxfId="6058">
      <pivotArea dataOnly="0" labelOnly="1" outline="0" fieldPosition="0">
        <references count="1">
          <reference field="13" count="11">
            <x v="1"/>
            <x v="2"/>
            <x v="3"/>
            <x v="4"/>
            <x v="5"/>
            <x v="6"/>
            <x v="8"/>
            <x v="9"/>
            <x v="11"/>
            <x v="15"/>
            <x v="16"/>
          </reference>
        </references>
      </pivotArea>
    </format>
    <format dxfId="6057">
      <pivotArea dataOnly="0" labelOnly="1" grandRow="1" outline="0" fieldPosition="0"/>
    </format>
    <format dxfId="6056">
      <pivotArea field="13" type="button" dataOnly="0" labelOnly="1" outline="0" axis="axisRow" fieldPosition="0"/>
    </format>
    <format dxfId="6055">
      <pivotArea dataOnly="0" labelOnly="1" outline="0" fieldPosition="0">
        <references count="1">
          <reference field="12" count="0"/>
        </references>
      </pivotArea>
    </format>
    <format dxfId="6054">
      <pivotArea dataOnly="0" labelOnly="1" grandCol="1" outline="0" fieldPosition="0"/>
    </format>
    <format dxfId="6053">
      <pivotArea dataOnly="0" labelOnly="1" grandRow="1" outline="0" fieldPosition="0"/>
    </format>
    <format dxfId="6052">
      <pivotArea outline="0" collapsedLevelsAreSubtotals="1" fieldPosition="0"/>
    </format>
    <format dxfId="6051">
      <pivotArea field="13" type="button" dataOnly="0" labelOnly="1" outline="0" axis="axisRow" fieldPosition="0"/>
    </format>
    <format dxfId="6050">
      <pivotArea dataOnly="0" labelOnly="1" outline="0" fieldPosition="0">
        <references count="1">
          <reference field="13" count="11">
            <x v="1"/>
            <x v="2"/>
            <x v="3"/>
            <x v="4"/>
            <x v="5"/>
            <x v="6"/>
            <x v="8"/>
            <x v="9"/>
            <x v="11"/>
            <x v="15"/>
            <x v="16"/>
          </reference>
        </references>
      </pivotArea>
    </format>
    <format dxfId="6049">
      <pivotArea dataOnly="0" labelOnly="1" grandRow="1" outline="0" fieldPosition="0"/>
    </format>
    <format dxfId="6048">
      <pivotArea dataOnly="0" labelOnly="1" outline="0" fieldPosition="0">
        <references count="1">
          <reference field="12" count="0"/>
        </references>
      </pivotArea>
    </format>
    <format dxfId="6047">
      <pivotArea dataOnly="0" labelOnly="1" grandCol="1" outline="0" fieldPosition="0"/>
    </format>
    <format dxfId="6046">
      <pivotArea outline="0" collapsedLevelsAreSubtotals="1" fieldPosition="0"/>
    </format>
    <format dxfId="6045">
      <pivotArea field="13" type="button" dataOnly="0" labelOnly="1" outline="0" axis="axisRow" fieldPosition="0"/>
    </format>
    <format dxfId="6044">
      <pivotArea dataOnly="0" labelOnly="1" outline="0" fieldPosition="0">
        <references count="1">
          <reference field="13" count="11">
            <x v="1"/>
            <x v="2"/>
            <x v="3"/>
            <x v="4"/>
            <x v="5"/>
            <x v="6"/>
            <x v="8"/>
            <x v="9"/>
            <x v="11"/>
            <x v="15"/>
            <x v="16"/>
          </reference>
        </references>
      </pivotArea>
    </format>
    <format dxfId="6043">
      <pivotArea dataOnly="0" labelOnly="1" grandRow="1" outline="0" fieldPosition="0"/>
    </format>
    <format dxfId="6042">
      <pivotArea dataOnly="0" labelOnly="1" outline="0" fieldPosition="0">
        <references count="1">
          <reference field="12" count="0"/>
        </references>
      </pivotArea>
    </format>
    <format dxfId="6041">
      <pivotArea dataOnly="0" labelOnly="1" grandCol="1" outline="0" fieldPosition="0"/>
    </format>
    <format dxfId="6040">
      <pivotArea outline="0" collapsedLevelsAreSubtotals="1" fieldPosition="0"/>
    </format>
    <format dxfId="6039">
      <pivotArea field="13" type="button" dataOnly="0" labelOnly="1" outline="0" axis="axisRow" fieldPosition="0"/>
    </format>
    <format dxfId="6038">
      <pivotArea dataOnly="0" labelOnly="1" outline="0" fieldPosition="0">
        <references count="1">
          <reference field="13" count="11">
            <x v="1"/>
            <x v="2"/>
            <x v="3"/>
            <x v="4"/>
            <x v="5"/>
            <x v="6"/>
            <x v="8"/>
            <x v="9"/>
            <x v="11"/>
            <x v="15"/>
            <x v="16"/>
          </reference>
        </references>
      </pivotArea>
    </format>
    <format dxfId="6037">
      <pivotArea dataOnly="0" labelOnly="1" grandRow="1" outline="0" fieldPosition="0"/>
    </format>
    <format dxfId="6036">
      <pivotArea dataOnly="0" labelOnly="1" outline="0" fieldPosition="0">
        <references count="1">
          <reference field="12" count="0"/>
        </references>
      </pivotArea>
    </format>
    <format dxfId="6035">
      <pivotArea dataOnly="0" labelOnly="1" grandCol="1" outline="0" fieldPosition="0"/>
    </format>
    <format dxfId="6034">
      <pivotArea field="13" type="button" dataOnly="0" labelOnly="1" outline="0" axis="axisRow" fieldPosition="0"/>
    </format>
    <format dxfId="6033">
      <pivotArea dataOnly="0" labelOnly="1" outline="0" fieldPosition="0">
        <references count="1">
          <reference field="12" count="0"/>
        </references>
      </pivotArea>
    </format>
    <format dxfId="6032">
      <pivotArea dataOnly="0" labelOnly="1" grandCol="1" outline="0" fieldPosition="0"/>
    </format>
    <format dxfId="6031">
      <pivotArea dataOnly="0" labelOnly="1" outline="0" fieldPosition="0">
        <references count="1">
          <reference field="13" count="11">
            <x v="1"/>
            <x v="2"/>
            <x v="3"/>
            <x v="4"/>
            <x v="5"/>
            <x v="6"/>
            <x v="8"/>
            <x v="9"/>
            <x v="11"/>
            <x v="15"/>
            <x v="16"/>
          </reference>
        </references>
      </pivotArea>
    </format>
    <format dxfId="6030">
      <pivotArea dataOnly="0" labelOnly="1" outline="0" fieldPosition="0">
        <references count="1">
          <reference field="13" count="0"/>
        </references>
      </pivotArea>
    </format>
    <format dxfId="6029">
      <pivotArea outline="0" collapsedLevelsAreSubtotals="1" fieldPosition="0"/>
    </format>
    <format dxfId="6028">
      <pivotArea field="13" type="button" dataOnly="0" labelOnly="1" outline="0" axis="axisRow" fieldPosition="0"/>
    </format>
    <format dxfId="6027">
      <pivotArea dataOnly="0" labelOnly="1" outline="0" fieldPosition="0">
        <references count="1">
          <reference field="13" count="11">
            <x v="1"/>
            <x v="2"/>
            <x v="3"/>
            <x v="4"/>
            <x v="5"/>
            <x v="7"/>
            <x v="8"/>
            <x v="9"/>
            <x v="11"/>
            <x v="15"/>
            <x v="16"/>
          </reference>
        </references>
      </pivotArea>
    </format>
    <format dxfId="6026">
      <pivotArea dataOnly="0" labelOnly="1" grandRow="1" outline="0" fieldPosition="0"/>
    </format>
    <format dxfId="6025">
      <pivotArea dataOnly="0" labelOnly="1" outline="0" fieldPosition="0">
        <references count="1">
          <reference field="12" count="0"/>
        </references>
      </pivotArea>
    </format>
    <format dxfId="6024">
      <pivotArea dataOnly="0" labelOnly="1" grandCol="1" outline="0" fieldPosition="0"/>
    </format>
    <format dxfId="6023">
      <pivotArea dataOnly="0" labelOnly="1" outline="0" fieldPosition="0">
        <references count="1">
          <reference field="13" count="15">
            <x v="1"/>
            <x v="2"/>
            <x v="3"/>
            <x v="4"/>
            <x v="5"/>
            <x v="6"/>
            <x v="7"/>
            <x v="8"/>
            <x v="9"/>
            <x v="10"/>
            <x v="11"/>
            <x v="12"/>
            <x v="13"/>
            <x v="15"/>
            <x v="16"/>
          </reference>
        </references>
      </pivotArea>
    </format>
    <format dxfId="6022">
      <pivotArea outline="0" fieldPosition="0">
        <references count="1">
          <reference field="13" count="14" selected="0">
            <x v="1"/>
            <x v="2"/>
            <x v="3"/>
            <x v="4"/>
            <x v="5"/>
            <x v="6"/>
            <x v="8"/>
            <x v="9"/>
            <x v="10"/>
            <x v="11"/>
            <x v="12"/>
            <x v="13"/>
            <x v="15"/>
            <x v="16"/>
          </reference>
        </references>
      </pivotArea>
    </format>
    <format dxfId="6021">
      <pivotArea dataOnly="0" labelOnly="1" outline="0" fieldPosition="0">
        <references count="1">
          <reference field="13" count="14">
            <x v="1"/>
            <x v="2"/>
            <x v="3"/>
            <x v="4"/>
            <x v="5"/>
            <x v="6"/>
            <x v="8"/>
            <x v="9"/>
            <x v="10"/>
            <x v="11"/>
            <x v="12"/>
            <x v="13"/>
            <x v="15"/>
            <x v="16"/>
          </reference>
        </references>
      </pivotArea>
    </format>
    <format dxfId="6020">
      <pivotArea dataOnly="0" labelOnly="1" outline="0" fieldPosition="0">
        <references count="1">
          <reference field="13" count="10">
            <x v="0"/>
            <x v="1"/>
            <x v="3"/>
            <x v="4"/>
            <x v="5"/>
            <x v="7"/>
            <x v="8"/>
            <x v="9"/>
            <x v="11"/>
            <x v="15"/>
          </reference>
        </references>
      </pivotArea>
    </format>
    <format dxfId="6019">
      <pivotArea dataOnly="0" labelOnly="1" outline="0" fieldPosition="0">
        <references count="1">
          <reference field="13" count="10">
            <x v="0"/>
            <x v="1"/>
            <x v="3"/>
            <x v="4"/>
            <x v="5"/>
            <x v="7"/>
            <x v="8"/>
            <x v="9"/>
            <x v="11"/>
            <x v="15"/>
          </reference>
        </references>
      </pivotArea>
    </format>
    <format dxfId="6018">
      <pivotArea dataOnly="0" labelOnly="1" outline="0" fieldPosition="0">
        <references count="1">
          <reference field="13" count="10">
            <x v="0"/>
            <x v="1"/>
            <x v="3"/>
            <x v="4"/>
            <x v="5"/>
            <x v="7"/>
            <x v="8"/>
            <x v="9"/>
            <x v="11"/>
            <x v="15"/>
          </reference>
        </references>
      </pivotArea>
    </format>
    <format dxfId="6017">
      <pivotArea type="all" dataOnly="0" outline="0" fieldPosition="0"/>
    </format>
    <format dxfId="6016">
      <pivotArea type="origin" dataOnly="0" labelOnly="1" outline="0" fieldPosition="0"/>
    </format>
    <format dxfId="6015">
      <pivotArea field="12" type="button" dataOnly="0" labelOnly="1" outline="0" axis="axisCol" fieldPosition="0"/>
    </format>
    <format dxfId="6014">
      <pivotArea type="topRight" dataOnly="0" labelOnly="1" outline="0" fieldPosition="0"/>
    </format>
    <format dxfId="6013">
      <pivotArea type="all" dataOnly="0" outline="0" fieldPosition="0"/>
    </format>
    <format dxfId="6012">
      <pivotArea type="origin" dataOnly="0" labelOnly="1" outline="0" fieldPosition="0"/>
    </format>
    <format dxfId="6011">
      <pivotArea field="12" type="button" dataOnly="0" labelOnly="1" outline="0" axis="axisCol" fieldPosition="0"/>
    </format>
    <format dxfId="6010">
      <pivotArea type="topRight" dataOnly="0" labelOnly="1" outline="0" fieldPosition="0"/>
    </format>
    <format dxfId="6009">
      <pivotArea outline="0" collapsedLevelsAreSubtotals="1" fieldPosition="0"/>
    </format>
    <format dxfId="6008">
      <pivotArea dataOnly="0" labelOnly="1" outline="0" fieldPosition="0">
        <references count="1">
          <reference field="13" count="10">
            <x v="0"/>
            <x v="1"/>
            <x v="3"/>
            <x v="4"/>
            <x v="5"/>
            <x v="7"/>
            <x v="8"/>
            <x v="9"/>
            <x v="11"/>
            <x v="15"/>
          </reference>
        </references>
      </pivotArea>
    </format>
    <format dxfId="6007">
      <pivotArea field="13" type="button" dataOnly="0" labelOnly="1" outline="0" axis="axisRow" fieldPosition="0"/>
    </format>
    <format dxfId="6006">
      <pivotArea dataOnly="0" labelOnly="1" outline="0" fieldPosition="0">
        <references count="1">
          <reference field="12" count="0"/>
        </references>
      </pivotArea>
    </format>
    <format dxfId="6005">
      <pivotArea dataOnly="0" labelOnly="1" grandCol="1" outline="0" fieldPosition="0"/>
    </format>
    <format dxfId="6004">
      <pivotArea grandRow="1" outline="0" collapsedLevelsAreSubtotals="1" fieldPosition="0"/>
    </format>
    <format dxfId="6003">
      <pivotArea dataOnly="0" labelOnly="1" grandRow="1" outline="0" fieldPosition="0"/>
    </format>
    <format dxfId="6002">
      <pivotArea outline="0" fieldPosition="0">
        <references count="1">
          <reference field="13" count="10" selected="0">
            <x v="0"/>
            <x v="1"/>
            <x v="3"/>
            <x v="4"/>
            <x v="5"/>
            <x v="7"/>
            <x v="8"/>
            <x v="9"/>
            <x v="11"/>
            <x v="15"/>
          </reference>
        </references>
      </pivotArea>
    </format>
    <format dxfId="6001">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6897">
      <pivotArea type="all" dataOnly="0" outline="0" fieldPosition="0"/>
    </format>
    <format dxfId="6896">
      <pivotArea outline="0" collapsedLevelsAreSubtotals="1" fieldPosition="0"/>
    </format>
    <format dxfId="6895">
      <pivotArea dataOnly="0" labelOnly="1" outline="0" axis="axisValues" fieldPosition="0"/>
    </format>
    <format dxfId="6894">
      <pivotArea dataOnly="0" labelOnly="1" grandRow="1" outline="0" fieldPosition="0"/>
    </format>
    <format dxfId="6893">
      <pivotArea dataOnly="0" labelOnly="1" outline="0" axis="axisValues" fieldPosition="0"/>
    </format>
    <format dxfId="6892">
      <pivotArea type="all" dataOnly="0" outline="0" fieldPosition="0"/>
    </format>
    <format dxfId="6891">
      <pivotArea outline="0" collapsedLevelsAreSubtotals="1" fieldPosition="0"/>
    </format>
    <format dxfId="6890">
      <pivotArea dataOnly="0" labelOnly="1" outline="0" axis="axisValues" fieldPosition="0"/>
    </format>
    <format dxfId="6889">
      <pivotArea dataOnly="0" labelOnly="1" grandRow="1" outline="0" fieldPosition="0"/>
    </format>
    <format dxfId="6888">
      <pivotArea dataOnly="0" labelOnly="1" outline="0" axis="axisValues" fieldPosition="0"/>
    </format>
    <format dxfId="6887">
      <pivotArea outline="0" collapsedLevelsAreSubtotals="1" fieldPosition="0"/>
    </format>
    <format dxfId="6886">
      <pivotArea dataOnly="0" labelOnly="1" grandRow="1" outline="0" fieldPosition="0"/>
    </format>
    <format dxfId="6885">
      <pivotArea dataOnly="0" labelOnly="1" grandCol="1" outline="0" fieldPosition="0"/>
    </format>
    <format dxfId="6884">
      <pivotArea outline="0" collapsedLevelsAreSubtotals="1" fieldPosition="0"/>
    </format>
    <format dxfId="6883">
      <pivotArea dataOnly="0" labelOnly="1" grandRow="1" outline="0" fieldPosition="0"/>
    </format>
    <format dxfId="6882">
      <pivotArea dataOnly="0" labelOnly="1" grandCol="1" outline="0" fieldPosition="0"/>
    </format>
    <format dxfId="6881">
      <pivotArea dataOnly="0" labelOnly="1" grandRow="1" outline="0" fieldPosition="0"/>
    </format>
    <format dxfId="6880">
      <pivotArea grandRow="1" outline="0" collapsedLevelsAreSubtotals="1" fieldPosition="0"/>
    </format>
    <format dxfId="6879">
      <pivotArea dataOnly="0" labelOnly="1" grandRow="1" outline="0" fieldPosition="0"/>
    </format>
    <format dxfId="6878">
      <pivotArea type="origin" dataOnly="0" labelOnly="1" outline="0" fieldPosition="0"/>
    </format>
    <format dxfId="6877">
      <pivotArea field="12" type="button" dataOnly="0" labelOnly="1" outline="0" axis="axisCol" fieldPosition="0"/>
    </format>
    <format dxfId="6876">
      <pivotArea type="topRight" dataOnly="0" labelOnly="1" outline="0" fieldPosition="0"/>
    </format>
    <format dxfId="6875">
      <pivotArea dataOnly="0" labelOnly="1" grandCol="1" outline="0" fieldPosition="0"/>
    </format>
    <format dxfId="6874">
      <pivotArea grandRow="1" outline="0" collapsedLevelsAreSubtotals="1" fieldPosition="0"/>
    </format>
    <format dxfId="6873">
      <pivotArea dataOnly="0" labelOnly="1" grandRow="1" outline="0" fieldPosition="0"/>
    </format>
    <format dxfId="6872">
      <pivotArea grandRow="1" outline="0" collapsedLevelsAreSubtotals="1" fieldPosition="0"/>
    </format>
    <format dxfId="6871">
      <pivotArea dataOnly="0" labelOnly="1" grandRow="1" outline="0" fieldPosition="0"/>
    </format>
    <format dxfId="6870">
      <pivotArea grandRow="1" outline="0" collapsedLevelsAreSubtotals="1" fieldPosition="0"/>
    </format>
    <format dxfId="6869">
      <pivotArea dataOnly="0" labelOnly="1" grandRow="1" outline="0" fieldPosition="0"/>
    </format>
    <format dxfId="6868">
      <pivotArea outline="0" fieldPosition="0">
        <references count="1">
          <reference field="4294967294" count="1">
            <x v="1"/>
          </reference>
        </references>
      </pivotArea>
    </format>
    <format dxfId="6867">
      <pivotArea type="all" dataOnly="0" outline="0" fieldPosition="0"/>
    </format>
    <format dxfId="6866">
      <pivotArea outline="0" collapsedLevelsAreSubtotals="1" fieldPosition="0"/>
    </format>
    <format dxfId="6865">
      <pivotArea type="origin" dataOnly="0" labelOnly="1" outline="0" fieldPosition="0"/>
    </format>
    <format dxfId="6864">
      <pivotArea field="12" type="button" dataOnly="0" labelOnly="1" outline="0" axis="axisCol" fieldPosition="0"/>
    </format>
    <format dxfId="6863">
      <pivotArea field="-2" type="button" dataOnly="0" labelOnly="1" outline="0" axis="axisCol" fieldPosition="1"/>
    </format>
    <format dxfId="6862">
      <pivotArea type="topRight" dataOnly="0" labelOnly="1" outline="0" fieldPosition="0"/>
    </format>
    <format dxfId="6861">
      <pivotArea dataOnly="0" labelOnly="1" grandRow="1" outline="0" fieldPosition="0"/>
    </format>
    <format dxfId="6860">
      <pivotArea dataOnly="0" labelOnly="1" fieldPosition="0">
        <references count="1">
          <reference field="12" count="0"/>
        </references>
      </pivotArea>
    </format>
    <format dxfId="6859">
      <pivotArea field="12" dataOnly="0" labelOnly="1" grandCol="1" outline="0" axis="axisCol" fieldPosition="0">
        <references count="1">
          <reference field="4294967294" count="1" selected="0">
            <x v="0"/>
          </reference>
        </references>
      </pivotArea>
    </format>
    <format dxfId="6858">
      <pivotArea field="12" dataOnly="0" labelOnly="1" grandCol="1" outline="0" axis="axisCol" fieldPosition="0">
        <references count="1">
          <reference field="4294967294" count="1" selected="0">
            <x v="1"/>
          </reference>
        </references>
      </pivotArea>
    </format>
    <format dxfId="6857">
      <pivotArea field="12" dataOnly="0" labelOnly="1" grandCol="1" outline="0" axis="axisCol" fieldPosition="0">
        <references count="1">
          <reference field="4294967294" count="1" selected="0">
            <x v="0"/>
          </reference>
        </references>
      </pivotArea>
    </format>
    <format dxfId="6856">
      <pivotArea field="12" dataOnly="0" labelOnly="1" grandCol="1" outline="0" axis="axisCol" fieldPosition="0">
        <references count="1">
          <reference field="4294967294" count="1" selected="0">
            <x v="1"/>
          </reference>
        </references>
      </pivotArea>
    </format>
    <format dxfId="6855">
      <pivotArea dataOnly="0" labelOnly="1" outline="0" fieldPosition="0">
        <references count="2">
          <reference field="4294967294" count="2">
            <x v="0"/>
            <x v="1"/>
          </reference>
          <reference field="12" count="1" selected="0">
            <x v="0"/>
          </reference>
        </references>
      </pivotArea>
    </format>
    <format dxfId="6854">
      <pivotArea dataOnly="0" labelOnly="1" outline="0" fieldPosition="0">
        <references count="2">
          <reference field="4294967294" count="2">
            <x v="0"/>
            <x v="1"/>
          </reference>
          <reference field="12" count="1" selected="0">
            <x v="1"/>
          </reference>
        </references>
      </pivotArea>
    </format>
    <format dxfId="6853">
      <pivotArea type="all" dataOnly="0" outline="0" fieldPosition="0"/>
    </format>
    <format dxfId="6852">
      <pivotArea outline="0" collapsedLevelsAreSubtotals="1" fieldPosition="0"/>
    </format>
    <format dxfId="6851">
      <pivotArea type="origin" dataOnly="0" labelOnly="1" outline="0" fieldPosition="0"/>
    </format>
    <format dxfId="6850">
      <pivotArea field="12" type="button" dataOnly="0" labelOnly="1" outline="0" axis="axisCol" fieldPosition="0"/>
    </format>
    <format dxfId="6849">
      <pivotArea field="-2" type="button" dataOnly="0" labelOnly="1" outline="0" axis="axisCol" fieldPosition="1"/>
    </format>
    <format dxfId="6848">
      <pivotArea type="topRight" dataOnly="0" labelOnly="1" outline="0" fieldPosition="0"/>
    </format>
    <format dxfId="6847">
      <pivotArea dataOnly="0" labelOnly="1" grandRow="1" outline="0" fieldPosition="0"/>
    </format>
    <format dxfId="6846">
      <pivotArea dataOnly="0" labelOnly="1" fieldPosition="0">
        <references count="1">
          <reference field="12" count="0"/>
        </references>
      </pivotArea>
    </format>
    <format dxfId="6845">
      <pivotArea field="12" dataOnly="0" labelOnly="1" grandCol="1" outline="0" axis="axisCol" fieldPosition="0">
        <references count="1">
          <reference field="4294967294" count="1" selected="0">
            <x v="0"/>
          </reference>
        </references>
      </pivotArea>
    </format>
    <format dxfId="6844">
      <pivotArea field="12" dataOnly="0" labelOnly="1" grandCol="1" outline="0" axis="axisCol" fieldPosition="0">
        <references count="1">
          <reference field="4294967294" count="1" selected="0">
            <x v="1"/>
          </reference>
        </references>
      </pivotArea>
    </format>
    <format dxfId="6843">
      <pivotArea field="12" dataOnly="0" labelOnly="1" grandCol="1" outline="0" axis="axisCol" fieldPosition="0">
        <references count="1">
          <reference field="4294967294" count="1" selected="0">
            <x v="0"/>
          </reference>
        </references>
      </pivotArea>
    </format>
    <format dxfId="6842">
      <pivotArea field="12" dataOnly="0" labelOnly="1" grandCol="1" outline="0" axis="axisCol" fieldPosition="0">
        <references count="1">
          <reference field="4294967294" count="1" selected="0">
            <x v="1"/>
          </reference>
        </references>
      </pivotArea>
    </format>
    <format dxfId="6841">
      <pivotArea dataOnly="0" labelOnly="1" outline="0" fieldPosition="0">
        <references count="2">
          <reference field="4294967294" count="2">
            <x v="0"/>
            <x v="1"/>
          </reference>
          <reference field="12" count="1" selected="0">
            <x v="0"/>
          </reference>
        </references>
      </pivotArea>
    </format>
    <format dxfId="6840">
      <pivotArea dataOnly="0" labelOnly="1" outline="0" fieldPosition="0">
        <references count="2">
          <reference field="4294967294" count="2">
            <x v="0"/>
            <x v="1"/>
          </reference>
          <reference field="12" count="1" selected="0">
            <x v="1"/>
          </reference>
        </references>
      </pivotArea>
    </format>
    <format dxfId="6839">
      <pivotArea grandRow="1" outline="0" collapsedLevelsAreSubtotals="1" fieldPosition="0"/>
    </format>
    <format dxfId="6838">
      <pivotArea dataOnly="0" labelOnly="1" grandRow="1" outline="0" fieldPosition="0"/>
    </format>
    <format dxfId="6837">
      <pivotArea type="origin" dataOnly="0" labelOnly="1" outline="0" fieldPosition="0"/>
    </format>
    <format dxfId="6836">
      <pivotArea dataOnly="0" labelOnly="1" grandRow="1" outline="0" fieldPosition="0"/>
    </format>
    <format dxfId="6835">
      <pivotArea type="all" dataOnly="0" outline="0" fieldPosition="0"/>
    </format>
    <format dxfId="6834">
      <pivotArea outline="0" collapsedLevelsAreSubtotals="1" fieldPosition="0"/>
    </format>
    <format dxfId="6833">
      <pivotArea type="origin" dataOnly="0" labelOnly="1" outline="0" fieldPosition="0"/>
    </format>
    <format dxfId="6832">
      <pivotArea field="12" type="button" dataOnly="0" labelOnly="1" outline="0" axis="axisCol" fieldPosition="0"/>
    </format>
    <format dxfId="6831">
      <pivotArea field="-2" type="button" dataOnly="0" labelOnly="1" outline="0" axis="axisCol" fieldPosition="1"/>
    </format>
    <format dxfId="6830">
      <pivotArea type="topRight" dataOnly="0" labelOnly="1" outline="0" fieldPosition="0"/>
    </format>
    <format dxfId="6829">
      <pivotArea dataOnly="0" labelOnly="1" grandRow="1" outline="0" fieldPosition="0"/>
    </format>
    <format dxfId="6828">
      <pivotArea dataOnly="0" labelOnly="1" fieldPosition="0">
        <references count="1">
          <reference field="12" count="0"/>
        </references>
      </pivotArea>
    </format>
    <format dxfId="6827">
      <pivotArea field="12" dataOnly="0" labelOnly="1" grandCol="1" outline="0" axis="axisCol" fieldPosition="0">
        <references count="1">
          <reference field="4294967294" count="1" selected="0">
            <x v="0"/>
          </reference>
        </references>
      </pivotArea>
    </format>
    <format dxfId="6826">
      <pivotArea field="12" dataOnly="0" labelOnly="1" grandCol="1" outline="0" axis="axisCol" fieldPosition="0">
        <references count="1">
          <reference field="4294967294" count="1" selected="0">
            <x v="1"/>
          </reference>
        </references>
      </pivotArea>
    </format>
    <format dxfId="6825">
      <pivotArea field="12" dataOnly="0" labelOnly="1" grandCol="1" outline="0" axis="axisCol" fieldPosition="0">
        <references count="1">
          <reference field="4294967294" count="1" selected="0">
            <x v="0"/>
          </reference>
        </references>
      </pivotArea>
    </format>
    <format dxfId="6824">
      <pivotArea field="12" dataOnly="0" labelOnly="1" grandCol="1" outline="0" axis="axisCol" fieldPosition="0">
        <references count="1">
          <reference field="4294967294" count="1" selected="0">
            <x v="1"/>
          </reference>
        </references>
      </pivotArea>
    </format>
    <format dxfId="6823">
      <pivotArea dataOnly="0" labelOnly="1" outline="0" fieldPosition="0">
        <references count="2">
          <reference field="4294967294" count="2">
            <x v="0"/>
            <x v="1"/>
          </reference>
          <reference field="12" count="1" selected="0">
            <x v="0"/>
          </reference>
        </references>
      </pivotArea>
    </format>
    <format dxfId="6822">
      <pivotArea dataOnly="0" labelOnly="1" outline="0" fieldPosition="0">
        <references count="2">
          <reference field="4294967294" count="2">
            <x v="0"/>
            <x v="1"/>
          </reference>
          <reference field="12" count="1" selected="0">
            <x v="1"/>
          </reference>
        </references>
      </pivotArea>
    </format>
    <format dxfId="6821">
      <pivotArea type="all" dataOnly="0" outline="0" fieldPosition="0"/>
    </format>
    <format dxfId="6820">
      <pivotArea outline="0" collapsedLevelsAreSubtotals="1" fieldPosition="0"/>
    </format>
    <format dxfId="6819">
      <pivotArea type="origin" dataOnly="0" labelOnly="1" outline="0" fieldPosition="0"/>
    </format>
    <format dxfId="6818">
      <pivotArea field="12" type="button" dataOnly="0" labelOnly="1" outline="0" axis="axisCol" fieldPosition="0"/>
    </format>
    <format dxfId="6817">
      <pivotArea field="-2" type="button" dataOnly="0" labelOnly="1" outline="0" axis="axisCol" fieldPosition="1"/>
    </format>
    <format dxfId="6816">
      <pivotArea type="topRight" dataOnly="0" labelOnly="1" outline="0" fieldPosition="0"/>
    </format>
    <format dxfId="6815">
      <pivotArea dataOnly="0" labelOnly="1" grandRow="1" outline="0" fieldPosition="0"/>
    </format>
    <format dxfId="6814">
      <pivotArea dataOnly="0" labelOnly="1" fieldPosition="0">
        <references count="1">
          <reference field="12" count="0"/>
        </references>
      </pivotArea>
    </format>
    <format dxfId="6813">
      <pivotArea field="12" dataOnly="0" labelOnly="1" grandCol="1" outline="0" axis="axisCol" fieldPosition="0">
        <references count="1">
          <reference field="4294967294" count="1" selected="0">
            <x v="0"/>
          </reference>
        </references>
      </pivotArea>
    </format>
    <format dxfId="6812">
      <pivotArea field="12" dataOnly="0" labelOnly="1" grandCol="1" outline="0" axis="axisCol" fieldPosition="0">
        <references count="1">
          <reference field="4294967294" count="1" selected="0">
            <x v="1"/>
          </reference>
        </references>
      </pivotArea>
    </format>
    <format dxfId="6811">
      <pivotArea field="12" dataOnly="0" labelOnly="1" grandCol="1" outline="0" axis="axisCol" fieldPosition="0">
        <references count="1">
          <reference field="4294967294" count="1" selected="0">
            <x v="0"/>
          </reference>
        </references>
      </pivotArea>
    </format>
    <format dxfId="6810">
      <pivotArea field="12" dataOnly="0" labelOnly="1" grandCol="1" outline="0" axis="axisCol" fieldPosition="0">
        <references count="1">
          <reference field="4294967294" count="1" selected="0">
            <x v="1"/>
          </reference>
        </references>
      </pivotArea>
    </format>
    <format dxfId="6809">
      <pivotArea dataOnly="0" labelOnly="1" outline="0" fieldPosition="0">
        <references count="2">
          <reference field="4294967294" count="2">
            <x v="0"/>
            <x v="1"/>
          </reference>
          <reference field="12" count="1" selected="0">
            <x v="0"/>
          </reference>
        </references>
      </pivotArea>
    </format>
    <format dxfId="6808">
      <pivotArea dataOnly="0" labelOnly="1" outline="0" fieldPosition="0">
        <references count="2">
          <reference field="4294967294" count="2">
            <x v="0"/>
            <x v="1"/>
          </reference>
          <reference field="12" count="1" selected="0">
            <x v="1"/>
          </reference>
        </references>
      </pivotArea>
    </format>
    <format dxfId="6807">
      <pivotArea dataOnly="0" labelOnly="1" grandRow="1" outline="0" fieldPosition="0"/>
    </format>
    <format dxfId="6806">
      <pivotArea grandRow="1" outline="0" collapsedLevelsAreSubtotals="1" fieldPosition="0"/>
    </format>
    <format dxfId="6805">
      <pivotArea dataOnly="0" labelOnly="1" grandRow="1" outline="0" fieldPosition="0"/>
    </format>
    <format dxfId="6804">
      <pivotArea outline="0" collapsedLevelsAreSubtotals="1" fieldPosition="0"/>
    </format>
    <format dxfId="6803">
      <pivotArea dataOnly="0" labelOnly="1" grandRow="1" outline="0" fieldPosition="0"/>
    </format>
    <format dxfId="6802">
      <pivotArea type="all" dataOnly="0" outline="0" fieldPosition="0"/>
    </format>
    <format dxfId="6801">
      <pivotArea outline="0" collapsedLevelsAreSubtotals="1" fieldPosition="0"/>
    </format>
    <format dxfId="6800">
      <pivotArea type="origin" dataOnly="0" labelOnly="1" outline="0" fieldPosition="0"/>
    </format>
    <format dxfId="6799">
      <pivotArea field="12" type="button" dataOnly="0" labelOnly="1" outline="0" axis="axisCol" fieldPosition="0"/>
    </format>
    <format dxfId="6798">
      <pivotArea field="-2" type="button" dataOnly="0" labelOnly="1" outline="0" axis="axisCol" fieldPosition="1"/>
    </format>
    <format dxfId="6797">
      <pivotArea type="topRight" dataOnly="0" labelOnly="1" outline="0" fieldPosition="0"/>
    </format>
    <format dxfId="6796">
      <pivotArea dataOnly="0" labelOnly="1" grandRow="1" outline="0" fieldPosition="0"/>
    </format>
    <format dxfId="6795">
      <pivotArea dataOnly="0" labelOnly="1" fieldPosition="0">
        <references count="1">
          <reference field="12" count="0"/>
        </references>
      </pivotArea>
    </format>
    <format dxfId="6794">
      <pivotArea field="12" dataOnly="0" labelOnly="1" grandCol="1" outline="0" axis="axisCol" fieldPosition="0">
        <references count="1">
          <reference field="4294967294" count="1" selected="0">
            <x v="0"/>
          </reference>
        </references>
      </pivotArea>
    </format>
    <format dxfId="6793">
      <pivotArea field="12" dataOnly="0" labelOnly="1" grandCol="1" outline="0" axis="axisCol" fieldPosition="0">
        <references count="1">
          <reference field="4294967294" count="1" selected="0">
            <x v="1"/>
          </reference>
        </references>
      </pivotArea>
    </format>
    <format dxfId="6792">
      <pivotArea field="12" dataOnly="0" labelOnly="1" grandCol="1" outline="0" axis="axisCol" fieldPosition="0">
        <references count="1">
          <reference field="4294967294" count="1" selected="0">
            <x v="0"/>
          </reference>
        </references>
      </pivotArea>
    </format>
    <format dxfId="6791">
      <pivotArea field="12" dataOnly="0" labelOnly="1" grandCol="1" outline="0" axis="axisCol" fieldPosition="0">
        <references count="1">
          <reference field="4294967294" count="1" selected="0">
            <x v="1"/>
          </reference>
        </references>
      </pivotArea>
    </format>
    <format dxfId="6790">
      <pivotArea dataOnly="0" labelOnly="1" outline="0" fieldPosition="0">
        <references count="2">
          <reference field="4294967294" count="2">
            <x v="0"/>
            <x v="1"/>
          </reference>
          <reference field="12" count="1" selected="0">
            <x v="0"/>
          </reference>
        </references>
      </pivotArea>
    </format>
    <format dxfId="6789">
      <pivotArea dataOnly="0" labelOnly="1" outline="0" fieldPosition="0">
        <references count="2">
          <reference field="4294967294" count="2">
            <x v="0"/>
            <x v="1"/>
          </reference>
          <reference field="12" count="1" selected="0">
            <x v="1"/>
          </reference>
        </references>
      </pivotArea>
    </format>
    <format dxfId="6788">
      <pivotArea outline="0" collapsedLevelsAreSubtotals="1" fieldPosition="0">
        <references count="2">
          <reference field="4294967294" count="2" selected="0">
            <x v="0"/>
            <x v="1"/>
          </reference>
          <reference field="12" count="1" selected="0">
            <x v="0"/>
          </reference>
        </references>
      </pivotArea>
    </format>
    <format dxfId="6787">
      <pivotArea dataOnly="0" labelOnly="1" fieldPosition="0">
        <references count="1">
          <reference field="12" count="1">
            <x v="0"/>
          </reference>
        </references>
      </pivotArea>
    </format>
    <format dxfId="6786">
      <pivotArea dataOnly="0" labelOnly="1" outline="0" fieldPosition="0">
        <references count="2">
          <reference field="4294967294" count="2">
            <x v="0"/>
            <x v="1"/>
          </reference>
          <reference field="12" count="1" selected="0">
            <x v="0"/>
          </reference>
        </references>
      </pivotArea>
    </format>
    <format dxfId="6785">
      <pivotArea outline="0" collapsedLevelsAreSubtotals="1" fieldPosition="0">
        <references count="2">
          <reference field="4294967294" count="2" selected="0">
            <x v="0"/>
            <x v="1"/>
          </reference>
          <reference field="12" count="1" selected="0">
            <x v="1"/>
          </reference>
        </references>
      </pivotArea>
    </format>
    <format dxfId="6784">
      <pivotArea dataOnly="0" labelOnly="1" fieldPosition="0">
        <references count="1">
          <reference field="12" count="1">
            <x v="1"/>
          </reference>
        </references>
      </pivotArea>
    </format>
    <format dxfId="6783">
      <pivotArea dataOnly="0" labelOnly="1" outline="0" fieldPosition="0">
        <references count="2">
          <reference field="4294967294" count="2">
            <x v="0"/>
            <x v="1"/>
          </reference>
          <reference field="12" count="1" selected="0">
            <x v="1"/>
          </reference>
        </references>
      </pivotArea>
    </format>
    <format dxfId="6782">
      <pivotArea field="12" grandRow="1" outline="0" collapsedLevelsAreSubtotals="1" axis="axisCol" fieldPosition="0">
        <references count="2">
          <reference field="4294967294" count="2" selected="0">
            <x v="0"/>
            <x v="1"/>
          </reference>
          <reference field="12" count="0" selected="0"/>
        </references>
      </pivotArea>
    </format>
    <format dxfId="6781">
      <pivotArea dataOnly="0" labelOnly="1" fieldPosition="0">
        <references count="1">
          <reference field="12" count="0"/>
        </references>
      </pivotArea>
    </format>
    <format dxfId="6780">
      <pivotArea dataOnly="0" labelOnly="1" outline="0" fieldPosition="0">
        <references count="2">
          <reference field="4294967294" count="2">
            <x v="0"/>
            <x v="1"/>
          </reference>
          <reference field="12" count="1" selected="0">
            <x v="0"/>
          </reference>
        </references>
      </pivotArea>
    </format>
    <format dxfId="6779">
      <pivotArea dataOnly="0" labelOnly="1" outline="0" fieldPosition="0">
        <references count="2">
          <reference field="4294967294" count="2">
            <x v="0"/>
            <x v="1"/>
          </reference>
          <reference field="12" count="1" selected="0">
            <x v="1"/>
          </reference>
        </references>
      </pivotArea>
    </format>
    <format dxfId="6778">
      <pivotArea type="origin" dataOnly="0" labelOnly="1" outline="0" fieldPosition="0"/>
    </format>
    <format dxfId="6777">
      <pivotArea field="12" type="button" dataOnly="0" labelOnly="1" outline="0" axis="axisCol" fieldPosition="0"/>
    </format>
    <format dxfId="6776">
      <pivotArea field="-2" type="button" dataOnly="0" labelOnly="1" outline="0" axis="axisCol" fieldPosition="1"/>
    </format>
    <format dxfId="6775">
      <pivotArea type="topRight" dataOnly="0" labelOnly="1" outline="0" fieldPosition="0"/>
    </format>
    <format dxfId="6774">
      <pivotArea dataOnly="0" labelOnly="1" fieldPosition="0">
        <references count="1">
          <reference field="12" count="0"/>
        </references>
      </pivotArea>
    </format>
    <format dxfId="6773">
      <pivotArea field="12" dataOnly="0" labelOnly="1" grandCol="1" outline="0" axis="axisCol" fieldPosition="0">
        <references count="1">
          <reference field="4294967294" count="1" selected="0">
            <x v="0"/>
          </reference>
        </references>
      </pivotArea>
    </format>
    <format dxfId="6772">
      <pivotArea field="12" dataOnly="0" labelOnly="1" grandCol="1" outline="0" axis="axisCol" fieldPosition="0">
        <references count="1">
          <reference field="4294967294" count="1" selected="0">
            <x v="1"/>
          </reference>
        </references>
      </pivotArea>
    </format>
    <format dxfId="6771">
      <pivotArea field="12" dataOnly="0" labelOnly="1" grandCol="1" outline="0" axis="axisCol" fieldPosition="0">
        <references count="1">
          <reference field="4294967294" count="1" selected="0">
            <x v="0"/>
          </reference>
        </references>
      </pivotArea>
    </format>
    <format dxfId="6770">
      <pivotArea field="12" dataOnly="0" labelOnly="1" grandCol="1" outline="0" axis="axisCol" fieldPosition="0">
        <references count="1">
          <reference field="4294967294" count="1" selected="0">
            <x v="1"/>
          </reference>
        </references>
      </pivotArea>
    </format>
    <format dxfId="6769">
      <pivotArea dataOnly="0" labelOnly="1" outline="0" fieldPosition="0">
        <references count="2">
          <reference field="4294967294" count="2">
            <x v="0"/>
            <x v="1"/>
          </reference>
          <reference field="12" count="1" selected="0">
            <x v="0"/>
          </reference>
        </references>
      </pivotArea>
    </format>
    <format dxfId="6768">
      <pivotArea dataOnly="0" labelOnly="1" outline="0" fieldPosition="0">
        <references count="2">
          <reference field="4294967294" count="2">
            <x v="0"/>
            <x v="1"/>
          </reference>
          <reference field="12" count="1" selected="0">
            <x v="1"/>
          </reference>
        </references>
      </pivotArea>
    </format>
    <format dxfId="6767">
      <pivotArea type="all" dataOnly="0" outline="0" fieldPosition="0"/>
    </format>
    <format dxfId="6766">
      <pivotArea outline="0" collapsedLevelsAreSubtotals="1" fieldPosition="0"/>
    </format>
    <format dxfId="6765">
      <pivotArea type="origin" dataOnly="0" labelOnly="1" outline="0" fieldPosition="0"/>
    </format>
    <format dxfId="6764">
      <pivotArea field="12" type="button" dataOnly="0" labelOnly="1" outline="0" axis="axisCol" fieldPosition="0"/>
    </format>
    <format dxfId="6763">
      <pivotArea field="-2" type="button" dataOnly="0" labelOnly="1" outline="0" axis="axisCol" fieldPosition="1"/>
    </format>
    <format dxfId="6762">
      <pivotArea type="topRight" dataOnly="0" labelOnly="1" outline="0" fieldPosition="0"/>
    </format>
    <format dxfId="6761">
      <pivotArea dataOnly="0" labelOnly="1" grandRow="1" outline="0" fieldPosition="0"/>
    </format>
    <format dxfId="6760">
      <pivotArea dataOnly="0" labelOnly="1" fieldPosition="0">
        <references count="1">
          <reference field="12" count="0"/>
        </references>
      </pivotArea>
    </format>
    <format dxfId="6759">
      <pivotArea field="12" dataOnly="0" labelOnly="1" grandCol="1" outline="0" axis="axisCol" fieldPosition="0">
        <references count="1">
          <reference field="4294967294" count="1" selected="0">
            <x v="0"/>
          </reference>
        </references>
      </pivotArea>
    </format>
    <format dxfId="6758">
      <pivotArea field="12" dataOnly="0" labelOnly="1" grandCol="1" outline="0" axis="axisCol" fieldPosition="0">
        <references count="1">
          <reference field="4294967294" count="1" selected="0">
            <x v="1"/>
          </reference>
        </references>
      </pivotArea>
    </format>
    <format dxfId="6757">
      <pivotArea field="12" dataOnly="0" labelOnly="1" grandCol="1" outline="0" axis="axisCol" fieldPosition="0">
        <references count="1">
          <reference field="4294967294" count="1" selected="0">
            <x v="0"/>
          </reference>
        </references>
      </pivotArea>
    </format>
    <format dxfId="6756">
      <pivotArea field="12" dataOnly="0" labelOnly="1" grandCol="1" outline="0" axis="axisCol" fieldPosition="0">
        <references count="1">
          <reference field="4294967294" count="1" selected="0">
            <x v="1"/>
          </reference>
        </references>
      </pivotArea>
    </format>
    <format dxfId="6755">
      <pivotArea dataOnly="0" labelOnly="1" outline="0" fieldPosition="0">
        <references count="2">
          <reference field="4294967294" count="2">
            <x v="0"/>
            <x v="1"/>
          </reference>
          <reference field="12" count="1" selected="0">
            <x v="0"/>
          </reference>
        </references>
      </pivotArea>
    </format>
    <format dxfId="6754">
      <pivotArea dataOnly="0" labelOnly="1" outline="0" fieldPosition="0">
        <references count="2">
          <reference field="4294967294" count="2">
            <x v="0"/>
            <x v="1"/>
          </reference>
          <reference field="12" count="1" selected="0">
            <x v="1"/>
          </reference>
        </references>
      </pivotArea>
    </format>
    <format dxfId="6753">
      <pivotArea type="all" dataOnly="0" outline="0" fieldPosition="0"/>
    </format>
    <format dxfId="6752">
      <pivotArea outline="0" collapsedLevelsAreSubtotals="1" fieldPosition="0"/>
    </format>
    <format dxfId="6751">
      <pivotArea type="origin" dataOnly="0" labelOnly="1" outline="0" fieldPosition="0"/>
    </format>
    <format dxfId="6750">
      <pivotArea field="12" type="button" dataOnly="0" labelOnly="1" outline="0" axis="axisCol" fieldPosition="0"/>
    </format>
    <format dxfId="6749">
      <pivotArea field="-2" type="button" dataOnly="0" labelOnly="1" outline="0" axis="axisCol" fieldPosition="1"/>
    </format>
    <format dxfId="6748">
      <pivotArea type="topRight" dataOnly="0" labelOnly="1" outline="0" fieldPosition="0"/>
    </format>
    <format dxfId="6747">
      <pivotArea dataOnly="0" labelOnly="1" grandRow="1" outline="0" fieldPosition="0"/>
    </format>
    <format dxfId="6746">
      <pivotArea dataOnly="0" labelOnly="1" fieldPosition="0">
        <references count="1">
          <reference field="12" count="0"/>
        </references>
      </pivotArea>
    </format>
    <format dxfId="6745">
      <pivotArea field="12" dataOnly="0" labelOnly="1" grandCol="1" outline="0" axis="axisCol" fieldPosition="0">
        <references count="1">
          <reference field="4294967294" count="1" selected="0">
            <x v="0"/>
          </reference>
        </references>
      </pivotArea>
    </format>
    <format dxfId="6744">
      <pivotArea field="12" dataOnly="0" labelOnly="1" grandCol="1" outline="0" axis="axisCol" fieldPosition="0">
        <references count="1">
          <reference field="4294967294" count="1" selected="0">
            <x v="1"/>
          </reference>
        </references>
      </pivotArea>
    </format>
    <format dxfId="6743">
      <pivotArea field="12" dataOnly="0" labelOnly="1" grandCol="1" outline="0" axis="axisCol" fieldPosition="0">
        <references count="1">
          <reference field="4294967294" count="1" selected="0">
            <x v="0"/>
          </reference>
        </references>
      </pivotArea>
    </format>
    <format dxfId="6742">
      <pivotArea field="12" dataOnly="0" labelOnly="1" grandCol="1" outline="0" axis="axisCol" fieldPosition="0">
        <references count="1">
          <reference field="4294967294" count="1" selected="0">
            <x v="1"/>
          </reference>
        </references>
      </pivotArea>
    </format>
    <format dxfId="6741">
      <pivotArea dataOnly="0" labelOnly="1" outline="0" fieldPosition="0">
        <references count="2">
          <reference field="4294967294" count="2">
            <x v="0"/>
            <x v="1"/>
          </reference>
          <reference field="12" count="1" selected="0">
            <x v="0"/>
          </reference>
        </references>
      </pivotArea>
    </format>
    <format dxfId="6740">
      <pivotArea dataOnly="0" labelOnly="1" outline="0" fieldPosition="0">
        <references count="2">
          <reference field="4294967294" count="2">
            <x v="0"/>
            <x v="1"/>
          </reference>
          <reference field="12" count="1" selected="0">
            <x v="1"/>
          </reference>
        </references>
      </pivotArea>
    </format>
    <format dxfId="6739">
      <pivotArea grandRow="1" outline="0" collapsedLevelsAreSubtotals="1" fieldPosition="0"/>
    </format>
    <format dxfId="6738">
      <pivotArea dataOnly="0" labelOnly="1" grandRow="1" outline="0" fieldPosition="0"/>
    </format>
    <format dxfId="6737">
      <pivotArea type="origin" dataOnly="0" labelOnly="1" outline="0" offset="A1" fieldPosition="0"/>
    </format>
    <format dxfId="6736">
      <pivotArea field="12" type="button" dataOnly="0" labelOnly="1" outline="0" axis="axisCol" fieldPosition="0"/>
    </format>
    <format dxfId="6735">
      <pivotArea field="-2" type="button" dataOnly="0" labelOnly="1" outline="0" axis="axisCol" fieldPosition="1"/>
    </format>
    <format dxfId="6734">
      <pivotArea type="topRight" dataOnly="0" labelOnly="1" outline="0" fieldPosition="0"/>
    </format>
    <format dxfId="6733">
      <pivotArea grandRow="1" outline="0" collapsedLevelsAreSubtotals="1" fieldPosition="0"/>
    </format>
    <format dxfId="6732">
      <pivotArea dataOnly="0" labelOnly="1" grandRow="1" outline="0" fieldPosition="0"/>
    </format>
    <format dxfId="6731">
      <pivotArea grandRow="1" outline="0" collapsedLevelsAreSubtotals="1" fieldPosition="0"/>
    </format>
    <format dxfId="6730">
      <pivotArea dataOnly="0" labelOnly="1" grandRow="1" outline="0" fieldPosition="0"/>
    </format>
    <format dxfId="6729">
      <pivotArea type="origin" dataOnly="0" labelOnly="1" outline="0" offset="A1" fieldPosition="0"/>
    </format>
    <format dxfId="6728">
      <pivotArea field="12" type="button" dataOnly="0" labelOnly="1" outline="0" axis="axisCol" fieldPosition="0"/>
    </format>
    <format dxfId="6727">
      <pivotArea field="-2" type="button" dataOnly="0" labelOnly="1" outline="0" axis="axisCol" fieldPosition="1"/>
    </format>
    <format dxfId="6726">
      <pivotArea type="topRight" dataOnly="0" labelOnly="1" outline="0" fieldPosition="0"/>
    </format>
    <format dxfId="6725">
      <pivotArea grandRow="1" outline="0" collapsedLevelsAreSubtotals="1" fieldPosition="0"/>
    </format>
    <format dxfId="6724">
      <pivotArea dataOnly="0" labelOnly="1" grandRow="1" outline="0" fieldPosition="0"/>
    </format>
    <format dxfId="6723">
      <pivotArea grandRow="1" outline="0" collapsedLevelsAreSubtotals="1" fieldPosition="0"/>
    </format>
    <format dxfId="6722">
      <pivotArea dataOnly="0" labelOnly="1" grandRow="1" outline="0" fieldPosition="0"/>
    </format>
    <format dxfId="6721">
      <pivotArea outline="0" collapsedLevelsAreSubtotals="1" fieldPosition="0"/>
    </format>
    <format dxfId="6720">
      <pivotArea dataOnly="0" labelOnly="1" grandRow="1" outline="0" fieldPosition="0"/>
    </format>
    <format dxfId="6719">
      <pivotArea field="12" dataOnly="0" labelOnly="1" grandCol="1" outline="0" axis="axisCol" fieldPosition="0">
        <references count="1">
          <reference field="4294967294" count="1" selected="0">
            <x v="0"/>
          </reference>
        </references>
      </pivotArea>
    </format>
    <format dxfId="6718">
      <pivotArea field="12" dataOnly="0" labelOnly="1" grandCol="1" outline="0" axis="axisCol" fieldPosition="0">
        <references count="1">
          <reference field="4294967294" count="1" selected="0">
            <x v="1"/>
          </reference>
        </references>
      </pivotArea>
    </format>
    <format dxfId="6717">
      <pivotArea field="12" dataOnly="0" labelOnly="1" grandCol="1" outline="0" axis="axisCol" fieldPosition="0">
        <references count="1">
          <reference field="4294967294" count="1" selected="0">
            <x v="0"/>
          </reference>
        </references>
      </pivotArea>
    </format>
    <format dxfId="6716">
      <pivotArea field="12" dataOnly="0" labelOnly="1" grandCol="1" outline="0" axis="axisCol" fieldPosition="0">
        <references count="1">
          <reference field="4294967294" count="1" selected="0">
            <x v="1"/>
          </reference>
        </references>
      </pivotArea>
    </format>
    <format dxfId="6715">
      <pivotArea dataOnly="0" labelOnly="1" outline="0" fieldPosition="0">
        <references count="2">
          <reference field="4294967294" count="2">
            <x v="0"/>
            <x v="1"/>
          </reference>
          <reference field="12" count="1" selected="0">
            <x v="0"/>
          </reference>
        </references>
      </pivotArea>
    </format>
    <format dxfId="6714">
      <pivotArea dataOnly="0" labelOnly="1" outline="0" fieldPosition="0">
        <references count="2">
          <reference field="4294967294" count="2">
            <x v="0"/>
            <x v="1"/>
          </reference>
          <reference field="12" count="1" selected="0">
            <x v="1"/>
          </reference>
        </references>
      </pivotArea>
    </format>
    <format dxfId="6713">
      <pivotArea field="12" dataOnly="0" labelOnly="1" grandCol="1" outline="0" axis="axisCol" fieldPosition="0">
        <references count="1">
          <reference field="4294967294" count="1" selected="0">
            <x v="0"/>
          </reference>
        </references>
      </pivotArea>
    </format>
    <format dxfId="6712">
      <pivotArea field="12" dataOnly="0" labelOnly="1" grandCol="1" outline="0" axis="axisCol" fieldPosition="0">
        <references count="1">
          <reference field="4294967294" count="1" selected="0">
            <x v="1"/>
          </reference>
        </references>
      </pivotArea>
    </format>
    <format dxfId="6711">
      <pivotArea field="12" dataOnly="0" labelOnly="1" grandCol="1" outline="0" axis="axisCol" fieldPosition="0">
        <references count="1">
          <reference field="4294967294" count="1" selected="0">
            <x v="0"/>
          </reference>
        </references>
      </pivotArea>
    </format>
    <format dxfId="6710">
      <pivotArea field="12" dataOnly="0" labelOnly="1" grandCol="1" outline="0" axis="axisCol" fieldPosition="0">
        <references count="1">
          <reference field="4294967294" count="1" selected="0">
            <x v="1"/>
          </reference>
        </references>
      </pivotArea>
    </format>
    <format dxfId="6709">
      <pivotArea dataOnly="0" labelOnly="1" outline="0" fieldPosition="0">
        <references count="2">
          <reference field="4294967294" count="2">
            <x v="0"/>
            <x v="1"/>
          </reference>
          <reference field="12" count="1" selected="0">
            <x v="0"/>
          </reference>
        </references>
      </pivotArea>
    </format>
    <format dxfId="6708">
      <pivotArea dataOnly="0" labelOnly="1" outline="0" fieldPosition="0">
        <references count="2">
          <reference field="4294967294" count="2">
            <x v="0"/>
            <x v="1"/>
          </reference>
          <reference field="12" count="1" selected="0">
            <x v="1"/>
          </reference>
        </references>
      </pivotArea>
    </format>
    <format dxfId="6707">
      <pivotArea outline="0" collapsedLevelsAreSubtotals="1" fieldPosition="0"/>
    </format>
    <format dxfId="6706">
      <pivotArea type="origin" dataOnly="0" labelOnly="1" outline="0" offset="A2" fieldPosition="0"/>
    </format>
    <format dxfId="6705">
      <pivotArea dataOnly="0" labelOnly="1" grandRow="1" outline="0" fieldPosition="0"/>
    </format>
    <format dxfId="6704">
      <pivotArea dataOnly="0" labelOnly="1" fieldPosition="0">
        <references count="1">
          <reference field="12" count="0"/>
        </references>
      </pivotArea>
    </format>
    <format dxfId="6703">
      <pivotArea field="12" dataOnly="0" labelOnly="1" grandCol="1" outline="0" axis="axisCol" fieldPosition="0">
        <references count="1">
          <reference field="4294967294" count="1" selected="0">
            <x v="0"/>
          </reference>
        </references>
      </pivotArea>
    </format>
    <format dxfId="6702">
      <pivotArea field="12" dataOnly="0" labelOnly="1" grandCol="1" outline="0" axis="axisCol" fieldPosition="0">
        <references count="1">
          <reference field="4294967294" count="1" selected="0">
            <x v="1"/>
          </reference>
        </references>
      </pivotArea>
    </format>
    <format dxfId="6701">
      <pivotArea field="12" dataOnly="0" labelOnly="1" grandCol="1" outline="0" axis="axisCol" fieldPosition="0">
        <references count="1">
          <reference field="4294967294" count="1" selected="0">
            <x v="0"/>
          </reference>
        </references>
      </pivotArea>
    </format>
    <format dxfId="6700">
      <pivotArea field="12" dataOnly="0" labelOnly="1" grandCol="1" outline="0" axis="axisCol" fieldPosition="0">
        <references count="1">
          <reference field="4294967294" count="1" selected="0">
            <x v="1"/>
          </reference>
        </references>
      </pivotArea>
    </format>
    <format dxfId="6699">
      <pivotArea dataOnly="0" labelOnly="1" outline="0" fieldPosition="0">
        <references count="2">
          <reference field="4294967294" count="2">
            <x v="0"/>
            <x v="1"/>
          </reference>
          <reference field="12" count="1" selected="0">
            <x v="0"/>
          </reference>
        </references>
      </pivotArea>
    </format>
    <format dxfId="6698">
      <pivotArea dataOnly="0" labelOnly="1" outline="0" fieldPosition="0">
        <references count="2">
          <reference field="4294967294" count="2">
            <x v="0"/>
            <x v="1"/>
          </reference>
          <reference field="12" count="1" selected="0">
            <x v="1"/>
          </reference>
        </references>
      </pivotArea>
    </format>
    <format dxfId="6697">
      <pivotArea outline="0" collapsedLevelsAreSubtotals="1" fieldPosition="0"/>
    </format>
    <format dxfId="6696">
      <pivotArea type="origin" dataOnly="0" labelOnly="1" outline="0" offset="A2" fieldPosition="0"/>
    </format>
    <format dxfId="6695">
      <pivotArea dataOnly="0" labelOnly="1" grandRow="1" outline="0" fieldPosition="0"/>
    </format>
    <format dxfId="6694">
      <pivotArea dataOnly="0" labelOnly="1" fieldPosition="0">
        <references count="1">
          <reference field="12" count="0"/>
        </references>
      </pivotArea>
    </format>
    <format dxfId="6693">
      <pivotArea field="12" dataOnly="0" labelOnly="1" grandCol="1" outline="0" axis="axisCol" fieldPosition="0">
        <references count="1">
          <reference field="4294967294" count="1" selected="0">
            <x v="0"/>
          </reference>
        </references>
      </pivotArea>
    </format>
    <format dxfId="6692">
      <pivotArea field="12" dataOnly="0" labelOnly="1" grandCol="1" outline="0" axis="axisCol" fieldPosition="0">
        <references count="1">
          <reference field="4294967294" count="1" selected="0">
            <x v="1"/>
          </reference>
        </references>
      </pivotArea>
    </format>
    <format dxfId="6691">
      <pivotArea field="12" dataOnly="0" labelOnly="1" grandCol="1" outline="0" axis="axisCol" fieldPosition="0">
        <references count="1">
          <reference field="4294967294" count="1" selected="0">
            <x v="0"/>
          </reference>
        </references>
      </pivotArea>
    </format>
    <format dxfId="6690">
      <pivotArea field="12" dataOnly="0" labelOnly="1" grandCol="1" outline="0" axis="axisCol" fieldPosition="0">
        <references count="1">
          <reference field="4294967294" count="1" selected="0">
            <x v="1"/>
          </reference>
        </references>
      </pivotArea>
    </format>
    <format dxfId="6689">
      <pivotArea dataOnly="0" labelOnly="1" outline="0" fieldPosition="0">
        <references count="2">
          <reference field="4294967294" count="2">
            <x v="0"/>
            <x v="1"/>
          </reference>
          <reference field="12" count="1" selected="0">
            <x v="0"/>
          </reference>
        </references>
      </pivotArea>
    </format>
    <format dxfId="6688">
      <pivotArea dataOnly="0" labelOnly="1" outline="0" fieldPosition="0">
        <references count="2">
          <reference field="4294967294" count="2">
            <x v="0"/>
            <x v="1"/>
          </reference>
          <reference field="12" count="1" selected="0">
            <x v="1"/>
          </reference>
        </references>
      </pivotArea>
    </format>
    <format dxfId="6687">
      <pivotArea grandRow="1" outline="0" collapsedLevelsAreSubtotals="1" fieldPosition="0"/>
    </format>
    <format dxfId="6686">
      <pivotArea dataOnly="0" labelOnly="1" grandRow="1" outline="0" fieldPosition="0"/>
    </format>
    <format dxfId="6685">
      <pivotArea field="12" dataOnly="0" labelOnly="1" grandCol="1" outline="0" axis="axisCol" fieldPosition="0">
        <references count="1">
          <reference field="4294967294" count="1" selected="0">
            <x v="0"/>
          </reference>
        </references>
      </pivotArea>
    </format>
    <format dxfId="6684">
      <pivotArea field="12" dataOnly="0" labelOnly="1" grandCol="1" outline="0" axis="axisCol" fieldPosition="0">
        <references count="1">
          <reference field="4294967294" count="1" selected="0">
            <x v="1"/>
          </reference>
        </references>
      </pivotArea>
    </format>
    <format dxfId="6683">
      <pivotArea field="12" dataOnly="0" labelOnly="1" grandCol="1" outline="0" axis="axisCol" fieldPosition="0">
        <references count="1">
          <reference field="4294967294" count="1" selected="0">
            <x v="0"/>
          </reference>
        </references>
      </pivotArea>
    </format>
    <format dxfId="6682">
      <pivotArea field="12" dataOnly="0" labelOnly="1" grandCol="1" outline="0" axis="axisCol" fieldPosition="0">
        <references count="1">
          <reference field="4294967294" count="1" selected="0">
            <x v="1"/>
          </reference>
        </references>
      </pivotArea>
    </format>
    <format dxfId="6681">
      <pivotArea dataOnly="0" labelOnly="1" outline="0" fieldPosition="0">
        <references count="2">
          <reference field="4294967294" count="2">
            <x v="0"/>
            <x v="1"/>
          </reference>
          <reference field="12" count="1" selected="0">
            <x v="0"/>
          </reference>
        </references>
      </pivotArea>
    </format>
    <format dxfId="6680">
      <pivotArea dataOnly="0" labelOnly="1" outline="0" fieldPosition="0">
        <references count="2">
          <reference field="4294967294" count="2">
            <x v="0"/>
            <x v="1"/>
          </reference>
          <reference field="12" count="1" selected="0">
            <x v="1"/>
          </reference>
        </references>
      </pivotArea>
    </format>
    <format dxfId="6679">
      <pivotArea field="12" dataOnly="0" labelOnly="1" grandCol="1" outline="0" axis="axisCol" fieldPosition="0">
        <references count="1">
          <reference field="4294967294" count="1" selected="0">
            <x v="0"/>
          </reference>
        </references>
      </pivotArea>
    </format>
    <format dxfId="6678">
      <pivotArea field="12" dataOnly="0" labelOnly="1" grandCol="1" outline="0" axis="axisCol" fieldPosition="0">
        <references count="1">
          <reference field="4294967294" count="1" selected="0">
            <x v="1"/>
          </reference>
        </references>
      </pivotArea>
    </format>
    <format dxfId="6677">
      <pivotArea field="12" dataOnly="0" labelOnly="1" grandCol="1" outline="0" axis="axisCol" fieldPosition="0">
        <references count="1">
          <reference field="4294967294" count="1" selected="0">
            <x v="0"/>
          </reference>
        </references>
      </pivotArea>
    </format>
    <format dxfId="6676">
      <pivotArea field="12" dataOnly="0" labelOnly="1" grandCol="1" outline="0" axis="axisCol" fieldPosition="0">
        <references count="1">
          <reference field="4294967294" count="1" selected="0">
            <x v="1"/>
          </reference>
        </references>
      </pivotArea>
    </format>
    <format dxfId="6675">
      <pivotArea dataOnly="0" labelOnly="1" outline="0" fieldPosition="0">
        <references count="2">
          <reference field="4294967294" count="2">
            <x v="0"/>
            <x v="1"/>
          </reference>
          <reference field="12" count="1" selected="0">
            <x v="0"/>
          </reference>
        </references>
      </pivotArea>
    </format>
    <format dxfId="6674">
      <pivotArea dataOnly="0" labelOnly="1" outline="0" fieldPosition="0">
        <references count="2">
          <reference field="4294967294" count="2">
            <x v="0"/>
            <x v="1"/>
          </reference>
          <reference field="12" count="1" selected="0">
            <x v="1"/>
          </reference>
        </references>
      </pivotArea>
    </format>
    <format dxfId="6673">
      <pivotArea field="12" dataOnly="0" labelOnly="1" grandCol="1" outline="0" offset="IV256" axis="axisCol" fieldPosition="0">
        <references count="1">
          <reference field="4294967294" count="1" selected="0">
            <x v="0"/>
          </reference>
        </references>
      </pivotArea>
    </format>
    <format dxfId="6672">
      <pivotArea field="12" dataOnly="0" labelOnly="1" grandCol="1" outline="0" offset="IV256" axis="axisCol" fieldPosition="0">
        <references count="1">
          <reference field="4294967294" count="1" selected="0">
            <x v="1"/>
          </reference>
        </references>
      </pivotArea>
    </format>
    <format dxfId="6671">
      <pivotArea field="12" dataOnly="0" labelOnly="1" grandCol="1" outline="0" offset="IV256" axis="axisCol" fieldPosition="0">
        <references count="1">
          <reference field="4294967294" count="1" selected="0">
            <x v="0"/>
          </reference>
        </references>
      </pivotArea>
    </format>
    <format dxfId="6670">
      <pivotArea field="12" dataOnly="0" labelOnly="1" grandCol="1" outline="0" offset="IV256" axis="axisCol" fieldPosition="0">
        <references count="1">
          <reference field="4294967294" count="1" selected="0">
            <x v="1"/>
          </reference>
        </references>
      </pivotArea>
    </format>
    <format dxfId="6669">
      <pivotArea dataOnly="0" labelOnly="1" outline="0" fieldPosition="0">
        <references count="2">
          <reference field="4294967294" count="2">
            <x v="0"/>
            <x v="1"/>
          </reference>
          <reference field="12" count="1" selected="0">
            <x v="0"/>
          </reference>
        </references>
      </pivotArea>
    </format>
    <format dxfId="6668">
      <pivotArea dataOnly="0" labelOnly="1" outline="0" fieldPosition="0">
        <references count="2">
          <reference field="4294967294" count="2">
            <x v="0"/>
            <x v="1"/>
          </reference>
          <reference field="12" count="1" selected="0">
            <x v="1"/>
          </reference>
        </references>
      </pivotArea>
    </format>
    <format dxfId="6667">
      <pivotArea grandRow="1" outline="0" collapsedLevelsAreSubtotals="1" fieldPosition="0"/>
    </format>
    <format dxfId="6666">
      <pivotArea dataOnly="0" labelOnly="1" grandRow="1" outline="0" fieldPosition="0"/>
    </format>
    <format dxfId="6665">
      <pivotArea grandRow="1" outline="0" collapsedLevelsAreSubtotals="1" fieldPosition="0"/>
    </format>
    <format dxfId="6664">
      <pivotArea dataOnly="0" labelOnly="1" grandRow="1" outline="0" fieldPosition="0"/>
    </format>
    <format dxfId="6663">
      <pivotArea field="12" dataOnly="0" labelOnly="1" grandCol="1" outline="0" offset="IV256" axis="axisCol" fieldPosition="0">
        <references count="1">
          <reference field="4294967294" count="1" selected="0">
            <x v="0"/>
          </reference>
        </references>
      </pivotArea>
    </format>
    <format dxfId="6662">
      <pivotArea field="12" dataOnly="0" labelOnly="1" grandCol="1" outline="0" offset="IV256" axis="axisCol" fieldPosition="0">
        <references count="1">
          <reference field="4294967294" count="1" selected="0">
            <x v="1"/>
          </reference>
        </references>
      </pivotArea>
    </format>
    <format dxfId="6661">
      <pivotArea field="12" dataOnly="0" labelOnly="1" grandCol="1" outline="0" offset="IV256" axis="axisCol" fieldPosition="0">
        <references count="1">
          <reference field="4294967294" count="1" selected="0">
            <x v="0"/>
          </reference>
        </references>
      </pivotArea>
    </format>
    <format dxfId="6660">
      <pivotArea field="12" dataOnly="0" labelOnly="1" grandCol="1" outline="0" offset="IV256" axis="axisCol" fieldPosition="0">
        <references count="1">
          <reference field="4294967294" count="1" selected="0">
            <x v="1"/>
          </reference>
        </references>
      </pivotArea>
    </format>
    <format dxfId="6659">
      <pivotArea dataOnly="0" labelOnly="1" outline="0" fieldPosition="0">
        <references count="2">
          <reference field="4294967294" count="2">
            <x v="0"/>
            <x v="1"/>
          </reference>
          <reference field="12" count="1" selected="0">
            <x v="0"/>
          </reference>
        </references>
      </pivotArea>
    </format>
    <format dxfId="6658">
      <pivotArea dataOnly="0" labelOnly="1" outline="0" fieldPosition="0">
        <references count="2">
          <reference field="4294967294" count="2">
            <x v="0"/>
            <x v="1"/>
          </reference>
          <reference field="12" count="1" selected="0">
            <x v="1"/>
          </reference>
        </references>
      </pivotArea>
    </format>
    <format dxfId="6657">
      <pivotArea field="12" dataOnly="0" labelOnly="1" grandCol="1" outline="0" offset="IV256" axis="axisCol" fieldPosition="0">
        <references count="1">
          <reference field="4294967294" count="1" selected="0">
            <x v="0"/>
          </reference>
        </references>
      </pivotArea>
    </format>
    <format dxfId="6656">
      <pivotArea field="12" dataOnly="0" labelOnly="1" grandCol="1" outline="0" offset="IV256" axis="axisCol" fieldPosition="0">
        <references count="1">
          <reference field="4294967294" count="1" selected="0">
            <x v="1"/>
          </reference>
        </references>
      </pivotArea>
    </format>
    <format dxfId="6655">
      <pivotArea field="12" dataOnly="0" labelOnly="1" grandCol="1" outline="0" offset="IV256" axis="axisCol" fieldPosition="0">
        <references count="1">
          <reference field="4294967294" count="1" selected="0">
            <x v="0"/>
          </reference>
        </references>
      </pivotArea>
    </format>
    <format dxfId="6654">
      <pivotArea field="12" dataOnly="0" labelOnly="1" grandCol="1" outline="0" offset="IV256" axis="axisCol" fieldPosition="0">
        <references count="1">
          <reference field="4294967294" count="1" selected="0">
            <x v="1"/>
          </reference>
        </references>
      </pivotArea>
    </format>
    <format dxfId="6653">
      <pivotArea dataOnly="0" labelOnly="1" outline="0" fieldPosition="0">
        <references count="2">
          <reference field="4294967294" count="2">
            <x v="0"/>
            <x v="1"/>
          </reference>
          <reference field="12" count="1" selected="0">
            <x v="0"/>
          </reference>
        </references>
      </pivotArea>
    </format>
    <format dxfId="6652">
      <pivotArea dataOnly="0" labelOnly="1" outline="0" fieldPosition="0">
        <references count="2">
          <reference field="4294967294" count="2">
            <x v="0"/>
            <x v="1"/>
          </reference>
          <reference field="12" count="1" selected="0">
            <x v="1"/>
          </reference>
        </references>
      </pivotArea>
    </format>
    <format dxfId="6651">
      <pivotArea outline="0" collapsedLevelsAreSubtotals="1" fieldPosition="0"/>
    </format>
    <format dxfId="6650">
      <pivotArea type="origin" dataOnly="0" labelOnly="1" outline="0" offset="A2" fieldPosition="0"/>
    </format>
    <format dxfId="6649">
      <pivotArea dataOnly="0" labelOnly="1" grandRow="1" outline="0" fieldPosition="0"/>
    </format>
    <format dxfId="6648">
      <pivotArea dataOnly="0" labelOnly="1" fieldPosition="0">
        <references count="1">
          <reference field="12" count="0"/>
        </references>
      </pivotArea>
    </format>
    <format dxfId="6647">
      <pivotArea field="12" dataOnly="0" labelOnly="1" grandCol="1" outline="0" axis="axisCol" fieldPosition="0">
        <references count="1">
          <reference field="4294967294" count="1" selected="0">
            <x v="0"/>
          </reference>
        </references>
      </pivotArea>
    </format>
    <format dxfId="6646">
      <pivotArea field="12" dataOnly="0" labelOnly="1" grandCol="1" outline="0" axis="axisCol" fieldPosition="0">
        <references count="1">
          <reference field="4294967294" count="1" selected="0">
            <x v="1"/>
          </reference>
        </references>
      </pivotArea>
    </format>
    <format dxfId="6645">
      <pivotArea field="12" dataOnly="0" labelOnly="1" grandCol="1" outline="0" axis="axisCol" fieldPosition="0">
        <references count="1">
          <reference field="4294967294" count="1" selected="0">
            <x v="0"/>
          </reference>
        </references>
      </pivotArea>
    </format>
    <format dxfId="6644">
      <pivotArea field="12" dataOnly="0" labelOnly="1" grandCol="1" outline="0" axis="axisCol" fieldPosition="0">
        <references count="1">
          <reference field="4294967294" count="1" selected="0">
            <x v="1"/>
          </reference>
        </references>
      </pivotArea>
    </format>
    <format dxfId="6643">
      <pivotArea dataOnly="0" labelOnly="1" outline="0" fieldPosition="0">
        <references count="2">
          <reference field="4294967294" count="2">
            <x v="0"/>
            <x v="1"/>
          </reference>
          <reference field="12" count="1" selected="0">
            <x v="0"/>
          </reference>
        </references>
      </pivotArea>
    </format>
    <format dxfId="6642">
      <pivotArea dataOnly="0" labelOnly="1" outline="0" fieldPosition="0">
        <references count="2">
          <reference field="4294967294" count="2">
            <x v="0"/>
            <x v="1"/>
          </reference>
          <reference field="12" count="1" selected="0">
            <x v="1"/>
          </reference>
        </references>
      </pivotArea>
    </format>
    <format dxfId="6641">
      <pivotArea outline="0" collapsedLevelsAreSubtotals="1" fieldPosition="0"/>
    </format>
    <format dxfId="6640">
      <pivotArea type="origin" dataOnly="0" labelOnly="1" outline="0" offset="A2" fieldPosition="0"/>
    </format>
    <format dxfId="6639">
      <pivotArea dataOnly="0" labelOnly="1" grandRow="1" outline="0" fieldPosition="0"/>
    </format>
    <format dxfId="6638">
      <pivotArea dataOnly="0" labelOnly="1" fieldPosition="0">
        <references count="1">
          <reference field="12" count="0"/>
        </references>
      </pivotArea>
    </format>
    <format dxfId="6637">
      <pivotArea field="12" dataOnly="0" labelOnly="1" grandCol="1" outline="0" axis="axisCol" fieldPosition="0">
        <references count="1">
          <reference field="4294967294" count="1" selected="0">
            <x v="0"/>
          </reference>
        </references>
      </pivotArea>
    </format>
    <format dxfId="6636">
      <pivotArea field="12" dataOnly="0" labelOnly="1" grandCol="1" outline="0" axis="axisCol" fieldPosition="0">
        <references count="1">
          <reference field="4294967294" count="1" selected="0">
            <x v="1"/>
          </reference>
        </references>
      </pivotArea>
    </format>
    <format dxfId="6635">
      <pivotArea field="12" dataOnly="0" labelOnly="1" grandCol="1" outline="0" axis="axisCol" fieldPosition="0">
        <references count="1">
          <reference field="4294967294" count="1" selected="0">
            <x v="0"/>
          </reference>
        </references>
      </pivotArea>
    </format>
    <format dxfId="6634">
      <pivotArea field="12" dataOnly="0" labelOnly="1" grandCol="1" outline="0" axis="axisCol" fieldPosition="0">
        <references count="1">
          <reference field="4294967294" count="1" selected="0">
            <x v="1"/>
          </reference>
        </references>
      </pivotArea>
    </format>
    <format dxfId="6633">
      <pivotArea dataOnly="0" labelOnly="1" outline="0" fieldPosition="0">
        <references count="2">
          <reference field="4294967294" count="2">
            <x v="0"/>
            <x v="1"/>
          </reference>
          <reference field="12" count="1" selected="0">
            <x v="0"/>
          </reference>
        </references>
      </pivotArea>
    </format>
    <format dxfId="6632">
      <pivotArea dataOnly="0" labelOnly="1" outline="0" fieldPosition="0">
        <references count="2">
          <reference field="4294967294" count="2">
            <x v="0"/>
            <x v="1"/>
          </reference>
          <reference field="12" count="1" selected="0">
            <x v="1"/>
          </reference>
        </references>
      </pivotArea>
    </format>
    <format dxfId="6631">
      <pivotArea grandRow="1" outline="0" collapsedLevelsAreSubtotals="1" fieldPosition="0"/>
    </format>
    <format dxfId="6630">
      <pivotArea dataOnly="0" labelOnly="1" grandRow="1" outline="0" fieldPosition="0"/>
    </format>
    <format dxfId="6629">
      <pivotArea grandRow="1" outline="0" collapsedLevelsAreSubtotals="1" fieldPosition="0"/>
    </format>
    <format dxfId="6628">
      <pivotArea dataOnly="0" labelOnly="1" grandRow="1" outline="0" fieldPosition="0"/>
    </format>
    <format dxfId="6627">
      <pivotArea outline="0" collapsedLevelsAreSubtotals="1" fieldPosition="0"/>
    </format>
    <format dxfId="6626">
      <pivotArea type="origin" dataOnly="0" labelOnly="1" outline="0" offset="A2" fieldPosition="0"/>
    </format>
    <format dxfId="6625">
      <pivotArea dataOnly="0" labelOnly="1" grandRow="1" outline="0" fieldPosition="0"/>
    </format>
    <format dxfId="6624">
      <pivotArea dataOnly="0" labelOnly="1" fieldPosition="0">
        <references count="1">
          <reference field="12" count="0"/>
        </references>
      </pivotArea>
    </format>
    <format dxfId="6623">
      <pivotArea field="12" dataOnly="0" labelOnly="1" grandCol="1" outline="0" axis="axisCol" fieldPosition="0">
        <references count="1">
          <reference field="4294967294" count="1" selected="0">
            <x v="0"/>
          </reference>
        </references>
      </pivotArea>
    </format>
    <format dxfId="6622">
      <pivotArea field="12" dataOnly="0" labelOnly="1" grandCol="1" outline="0" axis="axisCol" fieldPosition="0">
        <references count="1">
          <reference field="4294967294" count="1" selected="0">
            <x v="1"/>
          </reference>
        </references>
      </pivotArea>
    </format>
    <format dxfId="6621">
      <pivotArea field="12" dataOnly="0" labelOnly="1" grandCol="1" outline="0" axis="axisCol" fieldPosition="0">
        <references count="1">
          <reference field="4294967294" count="1" selected="0">
            <x v="0"/>
          </reference>
        </references>
      </pivotArea>
    </format>
    <format dxfId="6620">
      <pivotArea field="12" dataOnly="0" labelOnly="1" grandCol="1" outline="0" axis="axisCol" fieldPosition="0">
        <references count="1">
          <reference field="4294967294" count="1" selected="0">
            <x v="1"/>
          </reference>
        </references>
      </pivotArea>
    </format>
    <format dxfId="6619">
      <pivotArea dataOnly="0" labelOnly="1" outline="0" fieldPosition="0">
        <references count="2">
          <reference field="4294967294" count="2">
            <x v="0"/>
            <x v="1"/>
          </reference>
          <reference field="12" count="1" selected="0">
            <x v="0"/>
          </reference>
        </references>
      </pivotArea>
    </format>
    <format dxfId="6618">
      <pivotArea dataOnly="0" labelOnly="1" outline="0" fieldPosition="0">
        <references count="2">
          <reference field="4294967294" count="2">
            <x v="0"/>
            <x v="1"/>
          </reference>
          <reference field="12" count="1" selected="0">
            <x v="1"/>
          </reference>
        </references>
      </pivotArea>
    </format>
    <format dxfId="6617">
      <pivotArea outline="0" collapsedLevelsAreSubtotals="1" fieldPosition="0"/>
    </format>
    <format dxfId="6616">
      <pivotArea outline="0" collapsedLevelsAreSubtotals="1" fieldPosition="0"/>
    </format>
    <format dxfId="6615">
      <pivotArea outline="0" collapsedLevelsAreSubtotals="1" fieldPosition="0"/>
    </format>
    <format dxfId="6614">
      <pivotArea type="origin" dataOnly="0" labelOnly="1" outline="0" offset="A2" fieldPosition="0"/>
    </format>
    <format dxfId="6613">
      <pivotArea field="13" type="button" dataOnly="0" labelOnly="1" outline="0" axis="axisRow" fieldPosition="0"/>
    </format>
    <format dxfId="6612">
      <pivotArea dataOnly="0" labelOnly="1" fieldPosition="0">
        <references count="1">
          <reference field="13" count="15">
            <x v="0"/>
            <x v="1"/>
            <x v="2"/>
            <x v="3"/>
            <x v="5"/>
            <x v="7"/>
            <x v="8"/>
            <x v="10"/>
            <x v="11"/>
            <x v="12"/>
            <x v="14"/>
            <x v="15"/>
            <x v="16"/>
            <x v="17"/>
            <x v="18"/>
          </reference>
        </references>
      </pivotArea>
    </format>
    <format dxfId="6611">
      <pivotArea dataOnly="0" labelOnly="1" grandRow="1" outline="0" fieldPosition="0"/>
    </format>
    <format dxfId="6610">
      <pivotArea dataOnly="0" labelOnly="1" fieldPosition="0">
        <references count="1">
          <reference field="12" count="0"/>
        </references>
      </pivotArea>
    </format>
    <format dxfId="6609">
      <pivotArea field="12" dataOnly="0" labelOnly="1" grandCol="1" outline="0" axis="axisCol" fieldPosition="0">
        <references count="1">
          <reference field="4294967294" count="1" selected="0">
            <x v="0"/>
          </reference>
        </references>
      </pivotArea>
    </format>
    <format dxfId="6608">
      <pivotArea field="12" dataOnly="0" labelOnly="1" grandCol="1" outline="0" axis="axisCol" fieldPosition="0">
        <references count="1">
          <reference field="4294967294" count="1" selected="0">
            <x v="1"/>
          </reference>
        </references>
      </pivotArea>
    </format>
    <format dxfId="6607">
      <pivotArea field="12" dataOnly="0" labelOnly="1" grandCol="1" outline="0" axis="axisCol" fieldPosition="0">
        <references count="1">
          <reference field="4294967294" count="1" selected="0">
            <x v="0"/>
          </reference>
        </references>
      </pivotArea>
    </format>
    <format dxfId="6606">
      <pivotArea field="12" dataOnly="0" labelOnly="1" grandCol="1" outline="0" axis="axisCol" fieldPosition="0">
        <references count="1">
          <reference field="4294967294" count="1" selected="0">
            <x v="1"/>
          </reference>
        </references>
      </pivotArea>
    </format>
    <format dxfId="6605">
      <pivotArea dataOnly="0" labelOnly="1" outline="0" fieldPosition="0">
        <references count="2">
          <reference field="4294967294" count="2">
            <x v="0"/>
            <x v="1"/>
          </reference>
          <reference field="12" count="1" selected="0">
            <x v="0"/>
          </reference>
        </references>
      </pivotArea>
    </format>
    <format dxfId="6604">
      <pivotArea dataOnly="0" labelOnly="1" outline="0" fieldPosition="0">
        <references count="2">
          <reference field="4294967294" count="2">
            <x v="0"/>
            <x v="1"/>
          </reference>
          <reference field="12" count="1" selected="0">
            <x v="1"/>
          </reference>
        </references>
      </pivotArea>
    </format>
    <format dxfId="6603">
      <pivotArea outline="0" collapsedLevelsAreSubtotals="1" fieldPosition="0"/>
    </format>
    <format dxfId="6602">
      <pivotArea type="origin" dataOnly="0" labelOnly="1" outline="0" offset="A2" fieldPosition="0"/>
    </format>
    <format dxfId="6601">
      <pivotArea field="13" type="button" dataOnly="0" labelOnly="1" outline="0" axis="axisRow" fieldPosition="0"/>
    </format>
    <format dxfId="6600">
      <pivotArea dataOnly="0" labelOnly="1" fieldPosition="0">
        <references count="1">
          <reference field="13" count="15">
            <x v="0"/>
            <x v="1"/>
            <x v="2"/>
            <x v="3"/>
            <x v="5"/>
            <x v="7"/>
            <x v="8"/>
            <x v="10"/>
            <x v="11"/>
            <x v="12"/>
            <x v="14"/>
            <x v="15"/>
            <x v="16"/>
            <x v="17"/>
            <x v="18"/>
          </reference>
        </references>
      </pivotArea>
    </format>
    <format dxfId="6599">
      <pivotArea dataOnly="0" labelOnly="1" grandRow="1" outline="0" fieldPosition="0"/>
    </format>
    <format dxfId="6598">
      <pivotArea dataOnly="0" labelOnly="1" fieldPosition="0">
        <references count="1">
          <reference field="12" count="0"/>
        </references>
      </pivotArea>
    </format>
    <format dxfId="6597">
      <pivotArea field="12" dataOnly="0" labelOnly="1" grandCol="1" outline="0" axis="axisCol" fieldPosition="0">
        <references count="1">
          <reference field="4294967294" count="1" selected="0">
            <x v="0"/>
          </reference>
        </references>
      </pivotArea>
    </format>
    <format dxfId="6596">
      <pivotArea field="12" dataOnly="0" labelOnly="1" grandCol="1" outline="0" axis="axisCol" fieldPosition="0">
        <references count="1">
          <reference field="4294967294" count="1" selected="0">
            <x v="1"/>
          </reference>
        </references>
      </pivotArea>
    </format>
    <format dxfId="6595">
      <pivotArea field="12" dataOnly="0" labelOnly="1" grandCol="1" outline="0" axis="axisCol" fieldPosition="0">
        <references count="1">
          <reference field="4294967294" count="1" selected="0">
            <x v="0"/>
          </reference>
        </references>
      </pivotArea>
    </format>
    <format dxfId="6594">
      <pivotArea field="12" dataOnly="0" labelOnly="1" grandCol="1" outline="0" axis="axisCol" fieldPosition="0">
        <references count="1">
          <reference field="4294967294" count="1" selected="0">
            <x v="1"/>
          </reference>
        </references>
      </pivotArea>
    </format>
    <format dxfId="6593">
      <pivotArea dataOnly="0" labelOnly="1" outline="0" fieldPosition="0">
        <references count="2">
          <reference field="4294967294" count="2">
            <x v="0"/>
            <x v="1"/>
          </reference>
          <reference field="12" count="1" selected="0">
            <x v="0"/>
          </reference>
        </references>
      </pivotArea>
    </format>
    <format dxfId="6592">
      <pivotArea dataOnly="0" labelOnly="1" outline="0" fieldPosition="0">
        <references count="2">
          <reference field="4294967294" count="2">
            <x v="0"/>
            <x v="1"/>
          </reference>
          <reference field="12" count="1" selected="0">
            <x v="1"/>
          </reference>
        </references>
      </pivotArea>
    </format>
    <format dxfId="6591">
      <pivotArea outline="0" collapsedLevelsAreSubtotals="1" fieldPosition="0"/>
    </format>
    <format dxfId="6590">
      <pivotArea field="12" type="button" dataOnly="0" labelOnly="1" outline="0" axis="axisCol" fieldPosition="0"/>
    </format>
    <format dxfId="6589">
      <pivotArea field="-2" type="button" dataOnly="0" labelOnly="1" outline="0" axis="axisCol" fieldPosition="1"/>
    </format>
    <format dxfId="6588">
      <pivotArea type="topRight" dataOnly="0" labelOnly="1" outline="0" fieldPosition="0"/>
    </format>
    <format dxfId="6587">
      <pivotArea dataOnly="0" labelOnly="1" fieldPosition="0">
        <references count="1">
          <reference field="12" count="0"/>
        </references>
      </pivotArea>
    </format>
    <format dxfId="6586">
      <pivotArea field="12" dataOnly="0" labelOnly="1" grandCol="1" outline="0" axis="axisCol" fieldPosition="0">
        <references count="1">
          <reference field="4294967294" count="1" selected="0">
            <x v="0"/>
          </reference>
        </references>
      </pivotArea>
    </format>
    <format dxfId="6585">
      <pivotArea field="12" dataOnly="0" labelOnly="1" grandCol="1" outline="0" axis="axisCol" fieldPosition="0">
        <references count="1">
          <reference field="4294967294" count="1" selected="0">
            <x v="1"/>
          </reference>
        </references>
      </pivotArea>
    </format>
    <format dxfId="6584">
      <pivotArea field="12" dataOnly="0" labelOnly="1" grandCol="1" outline="0" axis="axisCol" fieldPosition="0">
        <references count="1">
          <reference field="4294967294" count="1" selected="0">
            <x v="0"/>
          </reference>
        </references>
      </pivotArea>
    </format>
    <format dxfId="6583">
      <pivotArea field="12" dataOnly="0" labelOnly="1" grandCol="1" outline="0" axis="axisCol" fieldPosition="0">
        <references count="1">
          <reference field="4294967294" count="1" selected="0">
            <x v="1"/>
          </reference>
        </references>
      </pivotArea>
    </format>
    <format dxfId="6582">
      <pivotArea dataOnly="0" labelOnly="1" outline="0" fieldPosition="0">
        <references count="2">
          <reference field="4294967294" count="2">
            <x v="0"/>
            <x v="1"/>
          </reference>
          <reference field="12" count="1" selected="0">
            <x v="0"/>
          </reference>
        </references>
      </pivotArea>
    </format>
    <format dxfId="6581">
      <pivotArea dataOnly="0" labelOnly="1" outline="0" fieldPosition="0">
        <references count="2">
          <reference field="4294967294" count="2">
            <x v="0"/>
            <x v="1"/>
          </reference>
          <reference field="12" count="1" selected="0">
            <x v="1"/>
          </reference>
        </references>
      </pivotArea>
    </format>
    <format dxfId="6580">
      <pivotArea type="all" dataOnly="0" outline="0" fieldPosition="0"/>
    </format>
    <format dxfId="6579">
      <pivotArea outline="0" collapsedLevelsAreSubtotals="1" fieldPosition="0"/>
    </format>
    <format dxfId="6578">
      <pivotArea type="origin" dataOnly="0" labelOnly="1" outline="0" fieldPosition="0"/>
    </format>
    <format dxfId="6577">
      <pivotArea field="12" type="button" dataOnly="0" labelOnly="1" outline="0" axis="axisCol" fieldPosition="0"/>
    </format>
    <format dxfId="6576">
      <pivotArea field="-2" type="button" dataOnly="0" labelOnly="1" outline="0" axis="axisCol" fieldPosition="1"/>
    </format>
    <format dxfId="6575">
      <pivotArea type="topRight" dataOnly="0" labelOnly="1" outline="0" fieldPosition="0"/>
    </format>
    <format dxfId="6574">
      <pivotArea field="13" type="button" dataOnly="0" labelOnly="1" outline="0" axis="axisRow" fieldPosition="0"/>
    </format>
    <format dxfId="6573">
      <pivotArea dataOnly="0" labelOnly="1" fieldPosition="0">
        <references count="1">
          <reference field="13" count="15">
            <x v="0"/>
            <x v="1"/>
            <x v="2"/>
            <x v="3"/>
            <x v="6"/>
            <x v="7"/>
            <x v="8"/>
            <x v="9"/>
            <x v="10"/>
            <x v="11"/>
            <x v="13"/>
            <x v="14"/>
            <x v="16"/>
            <x v="17"/>
            <x v="18"/>
          </reference>
        </references>
      </pivotArea>
    </format>
    <format dxfId="6572">
      <pivotArea dataOnly="0" labelOnly="1" grandRow="1" outline="0" fieldPosition="0"/>
    </format>
    <format dxfId="6571">
      <pivotArea dataOnly="0" labelOnly="1" fieldPosition="0">
        <references count="1">
          <reference field="12" count="0"/>
        </references>
      </pivotArea>
    </format>
    <format dxfId="6570">
      <pivotArea field="12" dataOnly="0" labelOnly="1" grandCol="1" outline="0" axis="axisCol" fieldPosition="0">
        <references count="1">
          <reference field="4294967294" count="1" selected="0">
            <x v="0"/>
          </reference>
        </references>
      </pivotArea>
    </format>
    <format dxfId="6569">
      <pivotArea field="12" dataOnly="0" labelOnly="1" grandCol="1" outline="0" axis="axisCol" fieldPosition="0">
        <references count="1">
          <reference field="4294967294" count="1" selected="0">
            <x v="1"/>
          </reference>
        </references>
      </pivotArea>
    </format>
    <format dxfId="6568">
      <pivotArea field="12" dataOnly="0" labelOnly="1" grandCol="1" outline="0" axis="axisCol" fieldPosition="0">
        <references count="1">
          <reference field="4294967294" count="1" selected="0">
            <x v="0"/>
          </reference>
        </references>
      </pivotArea>
    </format>
    <format dxfId="6567">
      <pivotArea field="12" dataOnly="0" labelOnly="1" grandCol="1" outline="0" axis="axisCol" fieldPosition="0">
        <references count="1">
          <reference field="4294967294" count="1" selected="0">
            <x v="1"/>
          </reference>
        </references>
      </pivotArea>
    </format>
    <format dxfId="6566">
      <pivotArea dataOnly="0" labelOnly="1" outline="0" fieldPosition="0">
        <references count="2">
          <reference field="4294967294" count="2">
            <x v="0"/>
            <x v="1"/>
          </reference>
          <reference field="12" count="1" selected="0">
            <x v="0"/>
          </reference>
        </references>
      </pivotArea>
    </format>
    <format dxfId="6565">
      <pivotArea dataOnly="0" labelOnly="1" outline="0" fieldPosition="0">
        <references count="2">
          <reference field="4294967294" count="2">
            <x v="0"/>
            <x v="1"/>
          </reference>
          <reference field="12" count="1" selected="0">
            <x v="1"/>
          </reference>
        </references>
      </pivotArea>
    </format>
    <format dxfId="6564">
      <pivotArea outline="0" collapsedLevelsAreSubtotals="1" fieldPosition="0"/>
    </format>
    <format dxfId="6563">
      <pivotArea type="origin" dataOnly="0" labelOnly="1" outline="0" offset="A2" fieldPosition="0"/>
    </format>
    <format dxfId="6562">
      <pivotArea field="13" type="button" dataOnly="0" labelOnly="1" outline="0" axis="axisRow" fieldPosition="0"/>
    </format>
    <format dxfId="6561">
      <pivotArea dataOnly="0" labelOnly="1" fieldPosition="0">
        <references count="1">
          <reference field="13" count="16">
            <x v="0"/>
            <x v="1"/>
            <x v="2"/>
            <x v="3"/>
            <x v="6"/>
            <x v="7"/>
            <x v="8"/>
            <x v="9"/>
            <x v="10"/>
            <x v="11"/>
            <x v="13"/>
            <x v="14"/>
            <x v="15"/>
            <x v="16"/>
            <x v="17"/>
            <x v="18"/>
          </reference>
        </references>
      </pivotArea>
    </format>
    <format dxfId="6560">
      <pivotArea dataOnly="0" labelOnly="1" grandRow="1" outline="0" fieldPosition="0"/>
    </format>
    <format dxfId="6559">
      <pivotArea dataOnly="0" labelOnly="1" fieldPosition="0">
        <references count="1">
          <reference field="12" count="0"/>
        </references>
      </pivotArea>
    </format>
    <format dxfId="6558">
      <pivotArea field="12" dataOnly="0" labelOnly="1" grandCol="1" outline="0" axis="axisCol" fieldPosition="0">
        <references count="1">
          <reference field="4294967294" count="1" selected="0">
            <x v="0"/>
          </reference>
        </references>
      </pivotArea>
    </format>
    <format dxfId="6557">
      <pivotArea field="12" dataOnly="0" labelOnly="1" grandCol="1" outline="0" axis="axisCol" fieldPosition="0">
        <references count="1">
          <reference field="4294967294" count="1" selected="0">
            <x v="1"/>
          </reference>
        </references>
      </pivotArea>
    </format>
    <format dxfId="6556">
      <pivotArea field="12" dataOnly="0" labelOnly="1" grandCol="1" outline="0" axis="axisCol" fieldPosition="0">
        <references count="1">
          <reference field="4294967294" count="1" selected="0">
            <x v="0"/>
          </reference>
        </references>
      </pivotArea>
    </format>
    <format dxfId="6555">
      <pivotArea field="12" dataOnly="0" labelOnly="1" grandCol="1" outline="0" axis="axisCol" fieldPosition="0">
        <references count="1">
          <reference field="4294967294" count="1" selected="0">
            <x v="1"/>
          </reference>
        </references>
      </pivotArea>
    </format>
    <format dxfId="6554">
      <pivotArea dataOnly="0" labelOnly="1" outline="0" fieldPosition="0">
        <references count="2">
          <reference field="4294967294" count="2">
            <x v="0"/>
            <x v="1"/>
          </reference>
          <reference field="12" count="1" selected="0">
            <x v="0"/>
          </reference>
        </references>
      </pivotArea>
    </format>
    <format dxfId="6553">
      <pivotArea dataOnly="0" labelOnly="1" outline="0" fieldPosition="0">
        <references count="2">
          <reference field="4294967294" count="2">
            <x v="0"/>
            <x v="1"/>
          </reference>
          <reference field="12" count="1" selected="0">
            <x v="1"/>
          </reference>
        </references>
      </pivotArea>
    </format>
    <format dxfId="6552">
      <pivotArea outline="0" collapsedLevelsAreSubtotals="1" fieldPosition="0"/>
    </format>
    <format dxfId="6551">
      <pivotArea type="origin" dataOnly="0" labelOnly="1" outline="0" offset="A2" fieldPosition="0"/>
    </format>
    <format dxfId="6550">
      <pivotArea field="13" type="button" dataOnly="0" labelOnly="1" outline="0" axis="axisRow" fieldPosition="0"/>
    </format>
    <format dxfId="6549">
      <pivotArea dataOnly="0" labelOnly="1" fieldPosition="0">
        <references count="1">
          <reference field="13" count="16">
            <x v="0"/>
            <x v="1"/>
            <x v="2"/>
            <x v="3"/>
            <x v="6"/>
            <x v="7"/>
            <x v="8"/>
            <x v="9"/>
            <x v="10"/>
            <x v="11"/>
            <x v="13"/>
            <x v="14"/>
            <x v="15"/>
            <x v="16"/>
            <x v="17"/>
            <x v="18"/>
          </reference>
        </references>
      </pivotArea>
    </format>
    <format dxfId="6548">
      <pivotArea dataOnly="0" labelOnly="1" grandRow="1" outline="0" fieldPosition="0"/>
    </format>
    <format dxfId="6547">
      <pivotArea dataOnly="0" labelOnly="1" fieldPosition="0">
        <references count="1">
          <reference field="12" count="0"/>
        </references>
      </pivotArea>
    </format>
    <format dxfId="6546">
      <pivotArea field="12" dataOnly="0" labelOnly="1" grandCol="1" outline="0" axis="axisCol" fieldPosition="0">
        <references count="1">
          <reference field="4294967294" count="1" selected="0">
            <x v="0"/>
          </reference>
        </references>
      </pivotArea>
    </format>
    <format dxfId="6545">
      <pivotArea field="12" dataOnly="0" labelOnly="1" grandCol="1" outline="0" axis="axisCol" fieldPosition="0">
        <references count="1">
          <reference field="4294967294" count="1" selected="0">
            <x v="1"/>
          </reference>
        </references>
      </pivotArea>
    </format>
    <format dxfId="6544">
      <pivotArea field="12" dataOnly="0" labelOnly="1" grandCol="1" outline="0" axis="axisCol" fieldPosition="0">
        <references count="1">
          <reference field="4294967294" count="1" selected="0">
            <x v="0"/>
          </reference>
        </references>
      </pivotArea>
    </format>
    <format dxfId="6543">
      <pivotArea field="12" dataOnly="0" labelOnly="1" grandCol="1" outline="0" axis="axisCol" fieldPosition="0">
        <references count="1">
          <reference field="4294967294" count="1" selected="0">
            <x v="1"/>
          </reference>
        </references>
      </pivotArea>
    </format>
    <format dxfId="6542">
      <pivotArea dataOnly="0" labelOnly="1" outline="0" fieldPosition="0">
        <references count="2">
          <reference field="4294967294" count="2">
            <x v="0"/>
            <x v="1"/>
          </reference>
          <reference field="12" count="1" selected="0">
            <x v="0"/>
          </reference>
        </references>
      </pivotArea>
    </format>
    <format dxfId="6541">
      <pivotArea dataOnly="0" labelOnly="1" outline="0" fieldPosition="0">
        <references count="2">
          <reference field="4294967294" count="2">
            <x v="0"/>
            <x v="1"/>
          </reference>
          <reference field="12" count="1" selected="0">
            <x v="1"/>
          </reference>
        </references>
      </pivotArea>
    </format>
    <format dxfId="6540">
      <pivotArea outline="0" collapsedLevelsAreSubtotals="1" fieldPosition="0"/>
    </format>
    <format dxfId="6539">
      <pivotArea type="origin" dataOnly="0" labelOnly="1" outline="0" offset="A2" fieldPosition="0"/>
    </format>
    <format dxfId="6538">
      <pivotArea field="13" type="button" dataOnly="0" labelOnly="1" outline="0" axis="axisRow" fieldPosition="0"/>
    </format>
    <format dxfId="6537">
      <pivotArea dataOnly="0" labelOnly="1" fieldPosition="0">
        <references count="1">
          <reference field="13" count="16">
            <x v="0"/>
            <x v="1"/>
            <x v="2"/>
            <x v="3"/>
            <x v="6"/>
            <x v="7"/>
            <x v="8"/>
            <x v="9"/>
            <x v="10"/>
            <x v="11"/>
            <x v="13"/>
            <x v="14"/>
            <x v="15"/>
            <x v="16"/>
            <x v="17"/>
            <x v="18"/>
          </reference>
        </references>
      </pivotArea>
    </format>
    <format dxfId="6536">
      <pivotArea dataOnly="0" labelOnly="1" grandRow="1" outline="0" fieldPosition="0"/>
    </format>
    <format dxfId="6535">
      <pivotArea dataOnly="0" labelOnly="1" fieldPosition="0">
        <references count="1">
          <reference field="12" count="0"/>
        </references>
      </pivotArea>
    </format>
    <format dxfId="6534">
      <pivotArea field="12" dataOnly="0" labelOnly="1" grandCol="1" outline="0" axis="axisCol" fieldPosition="0">
        <references count="1">
          <reference field="4294967294" count="1" selected="0">
            <x v="0"/>
          </reference>
        </references>
      </pivotArea>
    </format>
    <format dxfId="6533">
      <pivotArea field="12" dataOnly="0" labelOnly="1" grandCol="1" outline="0" axis="axisCol" fieldPosition="0">
        <references count="1">
          <reference field="4294967294" count="1" selected="0">
            <x v="1"/>
          </reference>
        </references>
      </pivotArea>
    </format>
    <format dxfId="6532">
      <pivotArea field="12" dataOnly="0" labelOnly="1" grandCol="1" outline="0" axis="axisCol" fieldPosition="0">
        <references count="1">
          <reference field="4294967294" count="1" selected="0">
            <x v="0"/>
          </reference>
        </references>
      </pivotArea>
    </format>
    <format dxfId="6531">
      <pivotArea field="12" dataOnly="0" labelOnly="1" grandCol="1" outline="0" axis="axisCol" fieldPosition="0">
        <references count="1">
          <reference field="4294967294" count="1" selected="0">
            <x v="1"/>
          </reference>
        </references>
      </pivotArea>
    </format>
    <format dxfId="6530">
      <pivotArea dataOnly="0" labelOnly="1" outline="0" fieldPosition="0">
        <references count="2">
          <reference field="4294967294" count="2">
            <x v="0"/>
            <x v="1"/>
          </reference>
          <reference field="12" count="1" selected="0">
            <x v="0"/>
          </reference>
        </references>
      </pivotArea>
    </format>
    <format dxfId="6529">
      <pivotArea dataOnly="0" labelOnly="1" outline="0" fieldPosition="0">
        <references count="2">
          <reference field="4294967294" count="2">
            <x v="0"/>
            <x v="1"/>
          </reference>
          <reference field="12" count="1" selected="0">
            <x v="1"/>
          </reference>
        </references>
      </pivotArea>
    </format>
    <format dxfId="6528">
      <pivotArea outline="0" collapsedLevelsAreSubtotals="1" fieldPosition="0">
        <references count="2">
          <reference field="4294967294" count="2" selected="0">
            <x v="0"/>
            <x v="1"/>
          </reference>
          <reference field="12" count="1" selected="0">
            <x v="0"/>
          </reference>
        </references>
      </pivotArea>
    </format>
    <format dxfId="6527">
      <pivotArea type="origin" dataOnly="0" labelOnly="1" outline="0" offset="A2" fieldPosition="0"/>
    </format>
    <format dxfId="6526">
      <pivotArea field="13" type="button" dataOnly="0" labelOnly="1" outline="0" axis="axisRow" fieldPosition="0"/>
    </format>
    <format dxfId="6525">
      <pivotArea dataOnly="0" labelOnly="1" fieldPosition="0">
        <references count="1">
          <reference field="13" count="16">
            <x v="0"/>
            <x v="1"/>
            <x v="2"/>
            <x v="3"/>
            <x v="6"/>
            <x v="7"/>
            <x v="8"/>
            <x v="9"/>
            <x v="10"/>
            <x v="11"/>
            <x v="13"/>
            <x v="14"/>
            <x v="15"/>
            <x v="16"/>
            <x v="17"/>
            <x v="18"/>
          </reference>
        </references>
      </pivotArea>
    </format>
    <format dxfId="6524">
      <pivotArea dataOnly="0" labelOnly="1" grandRow="1" outline="0" fieldPosition="0"/>
    </format>
    <format dxfId="6523">
      <pivotArea dataOnly="0" labelOnly="1" fieldPosition="0">
        <references count="1">
          <reference field="12" count="1">
            <x v="0"/>
          </reference>
        </references>
      </pivotArea>
    </format>
    <format dxfId="6522">
      <pivotArea dataOnly="0" labelOnly="1" outline="0" fieldPosition="0">
        <references count="2">
          <reference field="4294967294" count="2">
            <x v="0"/>
            <x v="1"/>
          </reference>
          <reference field="12" count="1" selected="0">
            <x v="0"/>
          </reference>
        </references>
      </pivotArea>
    </format>
    <format dxfId="6521">
      <pivotArea outline="0" collapsedLevelsAreSubtotals="1" fieldPosition="0">
        <references count="2">
          <reference field="4294967294" count="2" selected="0">
            <x v="0"/>
            <x v="1"/>
          </reference>
          <reference field="12" count="1" selected="0">
            <x v="1"/>
          </reference>
        </references>
      </pivotArea>
    </format>
    <format dxfId="6520">
      <pivotArea field="12" grandCol="1" outline="0" collapsedLevelsAreSubtotals="1" axis="axisCol" fieldPosition="0">
        <references count="1">
          <reference field="4294967294" count="1" selected="0">
            <x v="0"/>
          </reference>
        </references>
      </pivotArea>
    </format>
    <format dxfId="6519">
      <pivotArea dataOnly="0" labelOnly="1" fieldPosition="0">
        <references count="1">
          <reference field="12" count="1">
            <x v="1"/>
          </reference>
        </references>
      </pivotArea>
    </format>
    <format dxfId="6518">
      <pivotArea field="12" dataOnly="0" labelOnly="1" grandCol="1" outline="0" axis="axisCol" fieldPosition="0">
        <references count="1">
          <reference field="4294967294" count="1" selected="0">
            <x v="0"/>
          </reference>
        </references>
      </pivotArea>
    </format>
    <format dxfId="6517">
      <pivotArea field="12" dataOnly="0" labelOnly="1" grandCol="1" outline="0" axis="axisCol" fieldPosition="0">
        <references count="1">
          <reference field="4294967294" count="1" selected="0">
            <x v="1"/>
          </reference>
        </references>
      </pivotArea>
    </format>
    <format dxfId="6516">
      <pivotArea dataOnly="0" labelOnly="1" outline="0" fieldPosition="0">
        <references count="2">
          <reference field="4294967294" count="2">
            <x v="0"/>
            <x v="1"/>
          </reference>
          <reference field="12" count="1" selected="0">
            <x v="1"/>
          </reference>
        </references>
      </pivotArea>
    </format>
    <format dxfId="6515">
      <pivotArea field="12" grandCol="1" outline="0" collapsedLevelsAreSubtotals="1" axis="axisCol" fieldPosition="0">
        <references count="1">
          <reference field="4294967294" count="1" selected="0">
            <x v="1"/>
          </reference>
        </references>
      </pivotArea>
    </format>
    <format dxfId="6514">
      <pivotArea field="12" dataOnly="0" labelOnly="1" grandCol="1" outline="0" axis="axisCol" fieldPosition="0">
        <references count="1">
          <reference field="4294967294" count="1" selected="0">
            <x v="0"/>
          </reference>
        </references>
      </pivotArea>
    </format>
    <format dxfId="6513">
      <pivotArea field="12" dataOnly="0" labelOnly="1" grandCol="1" outline="0" axis="axisCol" fieldPosition="0">
        <references count="1">
          <reference field="4294967294" count="1" selected="0">
            <x v="1"/>
          </reference>
        </references>
      </pivotArea>
    </format>
    <format dxfId="651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511">
      <pivotArea type="origin" dataOnly="0" labelOnly="1" outline="0" offset="A2" fieldPosition="0"/>
    </format>
    <format dxfId="6510">
      <pivotArea field="13" type="button" dataOnly="0" labelOnly="1" outline="0" axis="axisRow" fieldPosition="0"/>
    </format>
    <format dxfId="6509">
      <pivotArea dataOnly="0" labelOnly="1" fieldPosition="0">
        <references count="1">
          <reference field="13" count="16">
            <x v="0"/>
            <x v="1"/>
            <x v="2"/>
            <x v="3"/>
            <x v="6"/>
            <x v="7"/>
            <x v="8"/>
            <x v="9"/>
            <x v="10"/>
            <x v="11"/>
            <x v="13"/>
            <x v="14"/>
            <x v="15"/>
            <x v="16"/>
            <x v="17"/>
            <x v="18"/>
          </reference>
        </references>
      </pivotArea>
    </format>
    <format dxfId="6508">
      <pivotArea dataOnly="0" labelOnly="1" fieldPosition="0">
        <references count="1">
          <reference field="12" count="1">
            <x v="0"/>
          </reference>
        </references>
      </pivotArea>
    </format>
    <format dxfId="6507">
      <pivotArea dataOnly="0" labelOnly="1" outline="0" fieldPosition="0">
        <references count="2">
          <reference field="4294967294" count="2">
            <x v="0"/>
            <x v="1"/>
          </reference>
          <reference field="12" count="1" selected="0">
            <x v="0"/>
          </reference>
        </references>
      </pivotArea>
    </format>
    <format dxfId="650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505">
      <pivotArea type="origin" dataOnly="0" labelOnly="1" outline="0" offset="A2" fieldPosition="0"/>
    </format>
    <format dxfId="6504">
      <pivotArea field="13" type="button" dataOnly="0" labelOnly="1" outline="0" axis="axisRow" fieldPosition="0"/>
    </format>
    <format dxfId="6503">
      <pivotArea dataOnly="0" labelOnly="1" fieldPosition="0">
        <references count="1">
          <reference field="13" count="16">
            <x v="0"/>
            <x v="1"/>
            <x v="2"/>
            <x v="3"/>
            <x v="6"/>
            <x v="7"/>
            <x v="8"/>
            <x v="9"/>
            <x v="10"/>
            <x v="11"/>
            <x v="13"/>
            <x v="14"/>
            <x v="15"/>
            <x v="16"/>
            <x v="17"/>
            <x v="18"/>
          </reference>
        </references>
      </pivotArea>
    </format>
    <format dxfId="6502">
      <pivotArea dataOnly="0" labelOnly="1" fieldPosition="0">
        <references count="1">
          <reference field="12" count="1">
            <x v="0"/>
          </reference>
        </references>
      </pivotArea>
    </format>
    <format dxfId="6501">
      <pivotArea dataOnly="0" labelOnly="1" outline="0" fieldPosition="0">
        <references count="2">
          <reference field="4294967294" count="2">
            <x v="0"/>
            <x v="1"/>
          </reference>
          <reference field="12" count="1" selected="0">
            <x v="0"/>
          </reference>
        </references>
      </pivotArea>
    </format>
    <format dxfId="6500">
      <pivotArea outline="0" collapsedLevelsAreSubtotals="1" fieldPosition="0">
        <references count="2">
          <reference field="4294967294" count="2" selected="0">
            <x v="0"/>
            <x v="1"/>
          </reference>
          <reference field="12" count="1" selected="0">
            <x v="1"/>
          </reference>
        </references>
      </pivotArea>
    </format>
    <format dxfId="6499">
      <pivotArea field="12" grandCol="1" outline="0" collapsedLevelsAreSubtotals="1" axis="axisCol" fieldPosition="0">
        <references count="1">
          <reference field="4294967294" count="1" selected="0">
            <x v="0"/>
          </reference>
        </references>
      </pivotArea>
    </format>
    <format dxfId="6498">
      <pivotArea dataOnly="0" labelOnly="1" fieldPosition="0">
        <references count="1">
          <reference field="12" count="1">
            <x v="1"/>
          </reference>
        </references>
      </pivotArea>
    </format>
    <format dxfId="6497">
      <pivotArea field="12" dataOnly="0" labelOnly="1" grandCol="1" outline="0" axis="axisCol" fieldPosition="0">
        <references count="1">
          <reference field="4294967294" count="1" selected="0">
            <x v="0"/>
          </reference>
        </references>
      </pivotArea>
    </format>
    <format dxfId="6496">
      <pivotArea field="12" dataOnly="0" labelOnly="1" grandCol="1" outline="0" axis="axisCol" fieldPosition="0">
        <references count="1">
          <reference field="4294967294" count="1" selected="0">
            <x v="1"/>
          </reference>
        </references>
      </pivotArea>
    </format>
    <format dxfId="6495">
      <pivotArea dataOnly="0" labelOnly="1" outline="0" fieldPosition="0">
        <references count="2">
          <reference field="4294967294" count="2">
            <x v="0"/>
            <x v="1"/>
          </reference>
          <reference field="12" count="1" selected="0">
            <x v="1"/>
          </reference>
        </references>
      </pivotArea>
    </format>
    <format dxfId="6494">
      <pivotArea field="12" grandCol="1" outline="0" collapsedLevelsAreSubtotals="1" axis="axisCol" fieldPosition="0">
        <references count="1">
          <reference field="4294967294" count="1" selected="0">
            <x v="1"/>
          </reference>
        </references>
      </pivotArea>
    </format>
    <format dxfId="6493">
      <pivotArea field="12" dataOnly="0" labelOnly="1" grandCol="1" outline="0" axis="axisCol" fieldPosition="0">
        <references count="1">
          <reference field="4294967294" count="1" selected="0">
            <x v="0"/>
          </reference>
        </references>
      </pivotArea>
    </format>
    <format dxfId="6492">
      <pivotArea field="12" dataOnly="0" labelOnly="1" grandCol="1" outline="0" axis="axisCol" fieldPosition="0">
        <references count="1">
          <reference field="4294967294" count="1" selected="0">
            <x v="1"/>
          </reference>
        </references>
      </pivotArea>
    </format>
    <format dxfId="6491">
      <pivotArea grandRow="1" outline="0" collapsedLevelsAreSubtotals="1" fieldPosition="0"/>
    </format>
    <format dxfId="6490">
      <pivotArea dataOnly="0" labelOnly="1" grandRow="1" outline="0" fieldPosition="0"/>
    </format>
    <format dxfId="6489">
      <pivotArea collapsedLevelsAreSubtotals="1" fieldPosition="0">
        <references count="3">
          <reference field="4294967294" count="2" selected="0">
            <x v="0"/>
            <x v="1"/>
          </reference>
          <reference field="12" count="1" selected="0">
            <x v="0"/>
          </reference>
          <reference field="13" count="1">
            <x v="5"/>
          </reference>
        </references>
      </pivotArea>
    </format>
    <format dxfId="6488">
      <pivotArea dataOnly="0" labelOnly="1" fieldPosition="0">
        <references count="1">
          <reference field="13" count="1">
            <x v="5"/>
          </reference>
        </references>
      </pivotArea>
    </format>
    <format dxfId="6487">
      <pivotArea dataOnly="0" labelOnly="1" fieldPosition="0">
        <references count="1">
          <reference field="13" count="1">
            <x v="12"/>
          </reference>
        </references>
      </pivotArea>
    </format>
    <format dxfId="6486">
      <pivotArea collapsedLevelsAreSubtotals="1" fieldPosition="0">
        <references count="1">
          <reference field="13" count="12">
            <x v="3"/>
            <x v="5"/>
            <x v="6"/>
            <x v="7"/>
            <x v="8"/>
            <x v="10"/>
            <x v="11"/>
            <x v="12"/>
            <x v="14"/>
            <x v="16"/>
            <x v="17"/>
            <x v="18"/>
          </reference>
        </references>
      </pivotArea>
    </format>
    <format dxfId="6485">
      <pivotArea type="origin" dataOnly="0" labelOnly="1" outline="0" offset="A2" fieldPosition="0"/>
    </format>
    <format dxfId="6484">
      <pivotArea field="13" type="button" dataOnly="0" labelOnly="1" outline="0" axis="axisRow" fieldPosition="0"/>
    </format>
    <format dxfId="6483">
      <pivotArea dataOnly="0" labelOnly="1" fieldPosition="0">
        <references count="1">
          <reference field="13" count="12">
            <x v="3"/>
            <x v="5"/>
            <x v="6"/>
            <x v="7"/>
            <x v="8"/>
            <x v="10"/>
            <x v="11"/>
            <x v="12"/>
            <x v="14"/>
            <x v="16"/>
            <x v="17"/>
            <x v="18"/>
          </reference>
        </references>
      </pivotArea>
    </format>
    <format dxfId="6482">
      <pivotArea dataOnly="0" labelOnly="1" fieldPosition="0">
        <references count="1">
          <reference field="12" count="0"/>
        </references>
      </pivotArea>
    </format>
    <format dxfId="6481">
      <pivotArea field="12" dataOnly="0" labelOnly="1" grandCol="1" outline="0" axis="axisCol" fieldPosition="0">
        <references count="1">
          <reference field="4294967294" count="1" selected="0">
            <x v="0"/>
          </reference>
        </references>
      </pivotArea>
    </format>
    <format dxfId="6480">
      <pivotArea field="12" dataOnly="0" labelOnly="1" grandCol="1" outline="0" axis="axisCol" fieldPosition="0">
        <references count="1">
          <reference field="4294967294" count="1" selected="0">
            <x v="1"/>
          </reference>
        </references>
      </pivotArea>
    </format>
    <format dxfId="6479">
      <pivotArea field="12" dataOnly="0" labelOnly="1" grandCol="1" outline="0" axis="axisCol" fieldPosition="0">
        <references count="1">
          <reference field="4294967294" count="1" selected="0">
            <x v="0"/>
          </reference>
        </references>
      </pivotArea>
    </format>
    <format dxfId="6478">
      <pivotArea field="12" dataOnly="0" labelOnly="1" grandCol="1" outline="0" axis="axisCol" fieldPosition="0">
        <references count="1">
          <reference field="4294967294" count="1" selected="0">
            <x v="1"/>
          </reference>
        </references>
      </pivotArea>
    </format>
    <format dxfId="6477">
      <pivotArea dataOnly="0" labelOnly="1" outline="0" fieldPosition="0">
        <references count="2">
          <reference field="4294967294" count="2">
            <x v="0"/>
            <x v="1"/>
          </reference>
          <reference field="12" count="1" selected="0">
            <x v="0"/>
          </reference>
        </references>
      </pivotArea>
    </format>
    <format dxfId="6476">
      <pivotArea dataOnly="0" labelOnly="1" outline="0" fieldPosition="0">
        <references count="2">
          <reference field="4294967294" count="2">
            <x v="0"/>
            <x v="1"/>
          </reference>
          <reference field="12" count="1" selected="0">
            <x v="1"/>
          </reference>
        </references>
      </pivotArea>
    </format>
    <format dxfId="6475">
      <pivotArea collapsedLevelsAreSubtotals="1" fieldPosition="0">
        <references count="1">
          <reference field="13" count="12">
            <x v="3"/>
            <x v="5"/>
            <x v="6"/>
            <x v="7"/>
            <x v="8"/>
            <x v="10"/>
            <x v="11"/>
            <x v="12"/>
            <x v="14"/>
            <x v="16"/>
            <x v="17"/>
            <x v="18"/>
          </reference>
        </references>
      </pivotArea>
    </format>
    <format dxfId="6474">
      <pivotArea type="origin" dataOnly="0" labelOnly="1" outline="0" offset="A2" fieldPosition="0"/>
    </format>
    <format dxfId="6473">
      <pivotArea field="13" type="button" dataOnly="0" labelOnly="1" outline="0" axis="axisRow" fieldPosition="0"/>
    </format>
    <format dxfId="6472">
      <pivotArea dataOnly="0" labelOnly="1" fieldPosition="0">
        <references count="1">
          <reference field="13" count="12">
            <x v="3"/>
            <x v="5"/>
            <x v="6"/>
            <x v="7"/>
            <x v="8"/>
            <x v="10"/>
            <x v="11"/>
            <x v="12"/>
            <x v="14"/>
            <x v="16"/>
            <x v="17"/>
            <x v="18"/>
          </reference>
        </references>
      </pivotArea>
    </format>
    <format dxfId="6471">
      <pivotArea dataOnly="0" labelOnly="1" fieldPosition="0">
        <references count="1">
          <reference field="12" count="0"/>
        </references>
      </pivotArea>
    </format>
    <format dxfId="6470">
      <pivotArea field="12" dataOnly="0" labelOnly="1" grandCol="1" outline="0" axis="axisCol" fieldPosition="0">
        <references count="1">
          <reference field="4294967294" count="1" selected="0">
            <x v="0"/>
          </reference>
        </references>
      </pivotArea>
    </format>
    <format dxfId="6469">
      <pivotArea field="12" dataOnly="0" labelOnly="1" grandCol="1" outline="0" axis="axisCol" fieldPosition="0">
        <references count="1">
          <reference field="4294967294" count="1" selected="0">
            <x v="1"/>
          </reference>
        </references>
      </pivotArea>
    </format>
    <format dxfId="6468">
      <pivotArea field="12" dataOnly="0" labelOnly="1" grandCol="1" outline="0" axis="axisCol" fieldPosition="0">
        <references count="1">
          <reference field="4294967294" count="1" selected="0">
            <x v="0"/>
          </reference>
        </references>
      </pivotArea>
    </format>
    <format dxfId="6467">
      <pivotArea field="12" dataOnly="0" labelOnly="1" grandCol="1" outline="0" axis="axisCol" fieldPosition="0">
        <references count="1">
          <reference field="4294967294" count="1" selected="0">
            <x v="1"/>
          </reference>
        </references>
      </pivotArea>
    </format>
    <format dxfId="6466">
      <pivotArea dataOnly="0" labelOnly="1" outline="0" fieldPosition="0">
        <references count="2">
          <reference field="4294967294" count="2">
            <x v="0"/>
            <x v="1"/>
          </reference>
          <reference field="12" count="1" selected="0">
            <x v="0"/>
          </reference>
        </references>
      </pivotArea>
    </format>
    <format dxfId="6465">
      <pivotArea dataOnly="0" labelOnly="1" outline="0" fieldPosition="0">
        <references count="2">
          <reference field="4294967294" count="2">
            <x v="0"/>
            <x v="1"/>
          </reference>
          <reference field="12" count="1" selected="0">
            <x v="1"/>
          </reference>
        </references>
      </pivotArea>
    </format>
    <format dxfId="6464">
      <pivotArea type="origin" dataOnly="0" labelOnly="1" outline="0" offset="A2" fieldPosition="0"/>
    </format>
    <format dxfId="6463">
      <pivotArea dataOnly="0" labelOnly="1" fieldPosition="0">
        <references count="1">
          <reference field="12" count="0"/>
        </references>
      </pivotArea>
    </format>
    <format dxfId="6462">
      <pivotArea field="12" dataOnly="0" labelOnly="1" grandCol="1" outline="0" offset="IV1" axis="axisCol" fieldPosition="0">
        <references count="1">
          <reference field="4294967294" count="1" selected="0">
            <x v="0"/>
          </reference>
        </references>
      </pivotArea>
    </format>
    <format dxfId="6461">
      <pivotArea field="12" dataOnly="0" labelOnly="1" grandCol="1" outline="0" offset="IV1" axis="axisCol" fieldPosition="0">
        <references count="1">
          <reference field="4294967294" count="1" selected="0">
            <x v="1"/>
          </reference>
        </references>
      </pivotArea>
    </format>
    <format dxfId="6460">
      <pivotArea field="12" dataOnly="0" labelOnly="1" grandCol="1" outline="0" offset="IV1" axis="axisCol" fieldPosition="0">
        <references count="1">
          <reference field="4294967294" count="1" selected="0">
            <x v="0"/>
          </reference>
        </references>
      </pivotArea>
    </format>
    <format dxfId="6459">
      <pivotArea field="12" dataOnly="0" labelOnly="1" grandCol="1" outline="0" offset="IV1" axis="axisCol" fieldPosition="0">
        <references count="1">
          <reference field="4294967294" count="1" selected="0">
            <x v="1"/>
          </reference>
        </references>
      </pivotArea>
    </format>
    <format dxfId="6458">
      <pivotArea field="12" dataOnly="0" grandCol="1" outline="0" axis="axisCol" fieldPosition="0">
        <references count="1">
          <reference field="4294967294" count="1" selected="0">
            <x v="1"/>
          </reference>
        </references>
      </pivotArea>
    </format>
    <format dxfId="6457">
      <pivotArea field="12" dataOnly="0" labelOnly="1" grandCol="1" outline="0" offset="IV1" axis="axisCol" fieldPosition="0">
        <references count="1">
          <reference field="4294967294" count="1" selected="0">
            <x v="0"/>
          </reference>
        </references>
      </pivotArea>
    </format>
    <format dxfId="6456">
      <pivotArea field="12" dataOnly="0" labelOnly="1" grandCol="1" outline="0" offset="IV1" axis="axisCol" fieldPosition="0">
        <references count="1">
          <reference field="4294967294" count="1" selected="0">
            <x v="1"/>
          </reference>
        </references>
      </pivotArea>
    </format>
    <format dxfId="6455">
      <pivotArea field="12" dataOnly="0" labelOnly="1" grandCol="1" outline="0" offset="IV1" axis="axisCol" fieldPosition="0">
        <references count="1">
          <reference field="4294967294" count="1" selected="0">
            <x v="0"/>
          </reference>
        </references>
      </pivotArea>
    </format>
    <format dxfId="6454">
      <pivotArea field="12" dataOnly="0" labelOnly="1" grandCol="1" outline="0" offset="IV1" axis="axisCol" fieldPosition="0">
        <references count="1">
          <reference field="4294967294" count="1" selected="0">
            <x v="1"/>
          </reference>
        </references>
      </pivotArea>
    </format>
    <format dxfId="6453">
      <pivotArea field="12" dataOnly="0" labelOnly="1" grandCol="1" outline="0" offset="IV1" axis="axisCol" fieldPosition="0">
        <references count="1">
          <reference field="4294967294" count="1" selected="0">
            <x v="0"/>
          </reference>
        </references>
      </pivotArea>
    </format>
    <format dxfId="6452">
      <pivotArea field="12" dataOnly="0" labelOnly="1" grandCol="1" outline="0" offset="IV1" axis="axisCol" fieldPosition="0">
        <references count="1">
          <reference field="4294967294" count="1" selected="0">
            <x v="1"/>
          </reference>
        </references>
      </pivotArea>
    </format>
    <format dxfId="6451">
      <pivotArea type="all" dataOnly="0" outline="0" fieldPosition="0"/>
    </format>
    <format dxfId="6450">
      <pivotArea outline="0" collapsedLevelsAreSubtotals="1" fieldPosition="0"/>
    </format>
    <format dxfId="6449">
      <pivotArea type="origin" dataOnly="0" labelOnly="1" outline="0" fieldPosition="0"/>
    </format>
    <format dxfId="6448">
      <pivotArea field="12" type="button" dataOnly="0" labelOnly="1" outline="0" axis="axisCol" fieldPosition="0"/>
    </format>
    <format dxfId="6447">
      <pivotArea field="-2" type="button" dataOnly="0" labelOnly="1" outline="0" axis="axisCol" fieldPosition="1"/>
    </format>
    <format dxfId="6446">
      <pivotArea type="topRight" dataOnly="0" labelOnly="1" outline="0" fieldPosition="0"/>
    </format>
    <format dxfId="6445">
      <pivotArea field="13" type="button" dataOnly="0" labelOnly="1" outline="0" axis="axisRow" fieldPosition="0"/>
    </format>
    <format dxfId="6444">
      <pivotArea dataOnly="0" labelOnly="1" fieldPosition="0">
        <references count="1">
          <reference field="13" count="12">
            <x v="3"/>
            <x v="5"/>
            <x v="6"/>
            <x v="7"/>
            <x v="8"/>
            <x v="10"/>
            <x v="11"/>
            <x v="12"/>
            <x v="14"/>
            <x v="16"/>
            <x v="17"/>
            <x v="18"/>
          </reference>
        </references>
      </pivotArea>
    </format>
    <format dxfId="6443">
      <pivotArea dataOnly="0" labelOnly="1" grandRow="1" outline="0" fieldPosition="0"/>
    </format>
    <format dxfId="6442">
      <pivotArea dataOnly="0" labelOnly="1" fieldPosition="0">
        <references count="1">
          <reference field="12" count="0"/>
        </references>
      </pivotArea>
    </format>
    <format dxfId="6441">
      <pivotArea field="12" dataOnly="0" labelOnly="1" grandCol="1" outline="0" axis="axisCol" fieldPosition="0">
        <references count="1">
          <reference field="4294967294" count="1" selected="0">
            <x v="0"/>
          </reference>
        </references>
      </pivotArea>
    </format>
    <format dxfId="6440">
      <pivotArea field="12" dataOnly="0" labelOnly="1" grandCol="1" outline="0" axis="axisCol" fieldPosition="0">
        <references count="1">
          <reference field="4294967294" count="1" selected="0">
            <x v="1"/>
          </reference>
        </references>
      </pivotArea>
    </format>
    <format dxfId="6439">
      <pivotArea field="12" dataOnly="0" labelOnly="1" grandCol="1" outline="0" axis="axisCol" fieldPosition="0">
        <references count="1">
          <reference field="4294967294" count="1" selected="0">
            <x v="0"/>
          </reference>
        </references>
      </pivotArea>
    </format>
    <format dxfId="6438">
      <pivotArea field="12" dataOnly="0" labelOnly="1" grandCol="1" outline="0" axis="axisCol" fieldPosition="0">
        <references count="1">
          <reference field="4294967294" count="1" selected="0">
            <x v="1"/>
          </reference>
        </references>
      </pivotArea>
    </format>
    <format dxfId="6437">
      <pivotArea dataOnly="0" labelOnly="1" outline="0" fieldPosition="0">
        <references count="2">
          <reference field="4294967294" count="2">
            <x v="0"/>
            <x v="1"/>
          </reference>
          <reference field="12" count="1" selected="0">
            <x v="0"/>
          </reference>
        </references>
      </pivotArea>
    </format>
    <format dxfId="6436">
      <pivotArea dataOnly="0" labelOnly="1" outline="0" fieldPosition="0">
        <references count="2">
          <reference field="4294967294" count="2">
            <x v="0"/>
            <x v="1"/>
          </reference>
          <reference field="12" count="1" selected="0">
            <x v="1"/>
          </reference>
        </references>
      </pivotArea>
    </format>
    <format dxfId="6435">
      <pivotArea type="all" dataOnly="0" outline="0" fieldPosition="0"/>
    </format>
    <format dxfId="6434">
      <pivotArea outline="0" collapsedLevelsAreSubtotals="1" fieldPosition="0"/>
    </format>
    <format dxfId="6433">
      <pivotArea type="origin" dataOnly="0" labelOnly="1" outline="0" fieldPosition="0"/>
    </format>
    <format dxfId="6432">
      <pivotArea field="12" type="button" dataOnly="0" labelOnly="1" outline="0" axis="axisCol" fieldPosition="0"/>
    </format>
    <format dxfId="6431">
      <pivotArea field="-2" type="button" dataOnly="0" labelOnly="1" outline="0" axis="axisCol" fieldPosition="1"/>
    </format>
    <format dxfId="6430">
      <pivotArea type="topRight" dataOnly="0" labelOnly="1" outline="0" fieldPosition="0"/>
    </format>
    <format dxfId="6429">
      <pivotArea field="13" type="button" dataOnly="0" labelOnly="1" outline="0" axis="axisRow" fieldPosition="0"/>
    </format>
    <format dxfId="6428">
      <pivotArea dataOnly="0" labelOnly="1" fieldPosition="0">
        <references count="1">
          <reference field="13" count="12">
            <x v="3"/>
            <x v="5"/>
            <x v="6"/>
            <x v="7"/>
            <x v="8"/>
            <x v="10"/>
            <x v="11"/>
            <x v="12"/>
            <x v="14"/>
            <x v="16"/>
            <x v="17"/>
            <x v="18"/>
          </reference>
        </references>
      </pivotArea>
    </format>
    <format dxfId="6427">
      <pivotArea dataOnly="0" labelOnly="1" grandRow="1" outline="0" fieldPosition="0"/>
    </format>
    <format dxfId="6426">
      <pivotArea dataOnly="0" labelOnly="1" fieldPosition="0">
        <references count="1">
          <reference field="12" count="0"/>
        </references>
      </pivotArea>
    </format>
    <format dxfId="6425">
      <pivotArea field="12" dataOnly="0" labelOnly="1" grandCol="1" outline="0" axis="axisCol" fieldPosition="0">
        <references count="1">
          <reference field="4294967294" count="1" selected="0">
            <x v="0"/>
          </reference>
        </references>
      </pivotArea>
    </format>
    <format dxfId="6424">
      <pivotArea field="12" dataOnly="0" labelOnly="1" grandCol="1" outline="0" axis="axisCol" fieldPosition="0">
        <references count="1">
          <reference field="4294967294" count="1" selected="0">
            <x v="1"/>
          </reference>
        </references>
      </pivotArea>
    </format>
    <format dxfId="6423">
      <pivotArea field="12" dataOnly="0" labelOnly="1" grandCol="1" outline="0" axis="axisCol" fieldPosition="0">
        <references count="1">
          <reference field="4294967294" count="1" selected="0">
            <x v="0"/>
          </reference>
        </references>
      </pivotArea>
    </format>
    <format dxfId="6422">
      <pivotArea field="12" dataOnly="0" labelOnly="1" grandCol="1" outline="0" axis="axisCol" fieldPosition="0">
        <references count="1">
          <reference field="4294967294" count="1" selected="0">
            <x v="1"/>
          </reference>
        </references>
      </pivotArea>
    </format>
    <format dxfId="6421">
      <pivotArea dataOnly="0" labelOnly="1" outline="0" fieldPosition="0">
        <references count="2">
          <reference field="4294967294" count="2">
            <x v="0"/>
            <x v="1"/>
          </reference>
          <reference field="12" count="1" selected="0">
            <x v="0"/>
          </reference>
        </references>
      </pivotArea>
    </format>
    <format dxfId="6420">
      <pivotArea dataOnly="0" labelOnly="1" outline="0" fieldPosition="0">
        <references count="2">
          <reference field="4294967294" count="2">
            <x v="0"/>
            <x v="1"/>
          </reference>
          <reference field="12" count="1" selected="0">
            <x v="1"/>
          </reference>
        </references>
      </pivotArea>
    </format>
    <format dxfId="6419">
      <pivotArea outline="0" collapsedLevelsAreSubtotals="1" fieldPosition="0"/>
    </format>
    <format dxfId="6418">
      <pivotArea type="origin" dataOnly="0" labelOnly="1" outline="0" offset="A2" fieldPosition="0"/>
    </format>
    <format dxfId="6417">
      <pivotArea field="13" type="button" dataOnly="0" labelOnly="1" outline="0" axis="axisRow" fieldPosition="0"/>
    </format>
    <format dxfId="6416">
      <pivotArea dataOnly="0" labelOnly="1" fieldPosition="0">
        <references count="1">
          <reference field="13" count="12">
            <x v="3"/>
            <x v="5"/>
            <x v="6"/>
            <x v="7"/>
            <x v="8"/>
            <x v="10"/>
            <x v="11"/>
            <x v="12"/>
            <x v="14"/>
            <x v="16"/>
            <x v="17"/>
            <x v="18"/>
          </reference>
        </references>
      </pivotArea>
    </format>
    <format dxfId="6415">
      <pivotArea dataOnly="0" labelOnly="1" grandRow="1" outline="0" fieldPosition="0"/>
    </format>
    <format dxfId="6414">
      <pivotArea dataOnly="0" labelOnly="1" fieldPosition="0">
        <references count="1">
          <reference field="12" count="0"/>
        </references>
      </pivotArea>
    </format>
    <format dxfId="6413">
      <pivotArea field="12" dataOnly="0" labelOnly="1" grandCol="1" outline="0" axis="axisCol" fieldPosition="0">
        <references count="1">
          <reference field="4294967294" count="1" selected="0">
            <x v="0"/>
          </reference>
        </references>
      </pivotArea>
    </format>
    <format dxfId="6412">
      <pivotArea field="12" dataOnly="0" labelOnly="1" grandCol="1" outline="0" axis="axisCol" fieldPosition="0">
        <references count="1">
          <reference field="4294967294" count="1" selected="0">
            <x v="1"/>
          </reference>
        </references>
      </pivotArea>
    </format>
    <format dxfId="6411">
      <pivotArea field="12" dataOnly="0" labelOnly="1" grandCol="1" outline="0" axis="axisCol" fieldPosition="0">
        <references count="1">
          <reference field="4294967294" count="1" selected="0">
            <x v="0"/>
          </reference>
        </references>
      </pivotArea>
    </format>
    <format dxfId="6410">
      <pivotArea field="12" dataOnly="0" labelOnly="1" grandCol="1" outline="0" axis="axisCol" fieldPosition="0">
        <references count="1">
          <reference field="4294967294" count="1" selected="0">
            <x v="1"/>
          </reference>
        </references>
      </pivotArea>
    </format>
    <format dxfId="6409">
      <pivotArea dataOnly="0" labelOnly="1" outline="0" fieldPosition="0">
        <references count="2">
          <reference field="4294967294" count="2">
            <x v="0"/>
            <x v="1"/>
          </reference>
          <reference field="12" count="1" selected="0">
            <x v="0"/>
          </reference>
        </references>
      </pivotArea>
    </format>
    <format dxfId="6408">
      <pivotArea dataOnly="0" labelOnly="1" outline="0" fieldPosition="0">
        <references count="2">
          <reference field="4294967294" count="2">
            <x v="0"/>
            <x v="1"/>
          </reference>
          <reference field="12" count="1" selected="0">
            <x v="1"/>
          </reference>
        </references>
      </pivotArea>
    </format>
    <format dxfId="6407">
      <pivotArea outline="0" collapsedLevelsAreSubtotals="1" fieldPosition="0"/>
    </format>
    <format dxfId="6406">
      <pivotArea type="origin" dataOnly="0" labelOnly="1" outline="0" offset="A2" fieldPosition="0"/>
    </format>
    <format dxfId="6405">
      <pivotArea field="13" type="button" dataOnly="0" labelOnly="1" outline="0" axis="axisRow" fieldPosition="0"/>
    </format>
    <format dxfId="6404">
      <pivotArea dataOnly="0" labelOnly="1" fieldPosition="0">
        <references count="1">
          <reference field="13" count="12">
            <x v="3"/>
            <x v="5"/>
            <x v="6"/>
            <x v="7"/>
            <x v="8"/>
            <x v="10"/>
            <x v="11"/>
            <x v="12"/>
            <x v="14"/>
            <x v="16"/>
            <x v="17"/>
            <x v="18"/>
          </reference>
        </references>
      </pivotArea>
    </format>
    <format dxfId="6403">
      <pivotArea dataOnly="0" labelOnly="1" grandRow="1" outline="0" fieldPosition="0"/>
    </format>
    <format dxfId="6402">
      <pivotArea dataOnly="0" labelOnly="1" fieldPosition="0">
        <references count="1">
          <reference field="12" count="0"/>
        </references>
      </pivotArea>
    </format>
    <format dxfId="6401">
      <pivotArea field="12" dataOnly="0" labelOnly="1" grandCol="1" outline="0" axis="axisCol" fieldPosition="0">
        <references count="1">
          <reference field="4294967294" count="1" selected="0">
            <x v="0"/>
          </reference>
        </references>
      </pivotArea>
    </format>
    <format dxfId="6400">
      <pivotArea field="12" dataOnly="0" labelOnly="1" grandCol="1" outline="0" axis="axisCol" fieldPosition="0">
        <references count="1">
          <reference field="4294967294" count="1" selected="0">
            <x v="1"/>
          </reference>
        </references>
      </pivotArea>
    </format>
    <format dxfId="6399">
      <pivotArea field="12" dataOnly="0" labelOnly="1" grandCol="1" outline="0" axis="axisCol" fieldPosition="0">
        <references count="1">
          <reference field="4294967294" count="1" selected="0">
            <x v="0"/>
          </reference>
        </references>
      </pivotArea>
    </format>
    <format dxfId="6398">
      <pivotArea field="12" dataOnly="0" labelOnly="1" grandCol="1" outline="0" axis="axisCol" fieldPosition="0">
        <references count="1">
          <reference field="4294967294" count="1" selected="0">
            <x v="1"/>
          </reference>
        </references>
      </pivotArea>
    </format>
    <format dxfId="6397">
      <pivotArea dataOnly="0" labelOnly="1" outline="0" fieldPosition="0">
        <references count="2">
          <reference field="4294967294" count="2">
            <x v="0"/>
            <x v="1"/>
          </reference>
          <reference field="12" count="1" selected="0">
            <x v="0"/>
          </reference>
        </references>
      </pivotArea>
    </format>
    <format dxfId="6396">
      <pivotArea dataOnly="0" labelOnly="1" outline="0" fieldPosition="0">
        <references count="2">
          <reference field="4294967294" count="2">
            <x v="0"/>
            <x v="1"/>
          </reference>
          <reference field="12" count="1" selected="0">
            <x v="1"/>
          </reference>
        </references>
      </pivotArea>
    </format>
    <format dxfId="6395">
      <pivotArea type="origin" dataOnly="0" labelOnly="1" outline="0" offset="A2" fieldPosition="0"/>
    </format>
    <format dxfId="6394">
      <pivotArea dataOnly="0" labelOnly="1" fieldPosition="0">
        <references count="1">
          <reference field="12" count="0"/>
        </references>
      </pivotArea>
    </format>
    <format dxfId="6393">
      <pivotArea field="12" dataOnly="0" labelOnly="1" grandCol="1" outline="0" offset="IV1" axis="axisCol" fieldPosition="0">
        <references count="1">
          <reference field="4294967294" count="1" selected="0">
            <x v="0"/>
          </reference>
        </references>
      </pivotArea>
    </format>
    <format dxfId="6392">
      <pivotArea field="12" dataOnly="0" labelOnly="1" grandCol="1" outline="0" offset="IV1" axis="axisCol" fieldPosition="0">
        <references count="1">
          <reference field="4294967294" count="1" selected="0">
            <x v="1"/>
          </reference>
        </references>
      </pivotArea>
    </format>
    <format dxfId="6391">
      <pivotArea field="12" dataOnly="0" labelOnly="1" grandCol="1" outline="0" offset="IV1" axis="axisCol" fieldPosition="0">
        <references count="1">
          <reference field="4294967294" count="1" selected="0">
            <x v="0"/>
          </reference>
        </references>
      </pivotArea>
    </format>
    <format dxfId="6390">
      <pivotArea field="12" dataOnly="0" labelOnly="1" grandCol="1" outline="0" offset="IV1" axis="axisCol" fieldPosition="0">
        <references count="1">
          <reference field="4294967294" count="1" selected="0">
            <x v="1"/>
          </reference>
        </references>
      </pivotArea>
    </format>
    <format dxfId="6389">
      <pivotArea grandRow="1" outline="0" collapsedLevelsAreSubtotals="1" fieldPosition="0"/>
    </format>
    <format dxfId="6388">
      <pivotArea dataOnly="0" labelOnly="1" grandRow="1" outline="0" fieldPosition="0"/>
    </format>
    <format dxfId="6387">
      <pivotArea field="12" grandCol="1" outline="0" collapsedLevelsAreSubtotals="1" axis="axisCol" fieldPosition="0">
        <references count="1">
          <reference field="4294967294" count="1" selected="0">
            <x v="1"/>
          </reference>
        </references>
      </pivotArea>
    </format>
    <format dxfId="6386">
      <pivotArea field="12" dataOnly="0" labelOnly="1" grandCol="1" outline="0" axis="axisCol" fieldPosition="0">
        <references count="1">
          <reference field="4294967294" count="1" selected="0">
            <x v="0"/>
          </reference>
        </references>
      </pivotArea>
    </format>
    <format dxfId="6385">
      <pivotArea field="12" dataOnly="0" labelOnly="1" grandCol="1" outline="0" axis="axisCol" fieldPosition="0">
        <references count="1">
          <reference field="4294967294" count="1" selected="0">
            <x v="1"/>
          </reference>
        </references>
      </pivotArea>
    </format>
    <format dxfId="6384">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6383">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6382">
      <pivotArea dataOnly="0" labelOnly="1" fieldPosition="0">
        <references count="1">
          <reference field="12" count="1">
            <x v="1"/>
          </reference>
        </references>
      </pivotArea>
    </format>
    <format dxfId="6381">
      <pivotArea field="12" dataOnly="0" labelOnly="1" grandCol="1" outline="0" axis="axisCol" fieldPosition="0">
        <references count="1">
          <reference field="4294967294" count="1" selected="0">
            <x v="0"/>
          </reference>
        </references>
      </pivotArea>
    </format>
    <format dxfId="6380">
      <pivotArea field="12" dataOnly="0" labelOnly="1" grandCol="1" outline="0" axis="axisCol" fieldPosition="0">
        <references count="1">
          <reference field="4294967294" count="1" selected="0">
            <x v="1"/>
          </reference>
        </references>
      </pivotArea>
    </format>
    <format dxfId="6379">
      <pivotArea field="12" dataOnly="0" labelOnly="1" grandCol="1" outline="0" axis="axisCol" fieldPosition="0">
        <references count="1">
          <reference field="4294967294" count="1" selected="0">
            <x v="0"/>
          </reference>
        </references>
      </pivotArea>
    </format>
    <format dxfId="6378">
      <pivotArea field="12" dataOnly="0" labelOnly="1" grandCol="1" outline="0" axis="axisCol" fieldPosition="0">
        <references count="1">
          <reference field="4294967294" count="1" selected="0">
            <x v="1"/>
          </reference>
        </references>
      </pivotArea>
    </format>
    <format dxfId="6377">
      <pivotArea dataOnly="0" labelOnly="1" outline="0" fieldPosition="0">
        <references count="2">
          <reference field="4294967294" count="2">
            <x v="0"/>
            <x v="1"/>
          </reference>
          <reference field="12" count="1" selected="0">
            <x v="1"/>
          </reference>
        </references>
      </pivotArea>
    </format>
    <format dxfId="6376">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6375">
      <pivotArea type="origin" dataOnly="0" labelOnly="1" outline="0" offset="A2" fieldPosition="0"/>
    </format>
    <format dxfId="6374">
      <pivotArea field="13" type="button" dataOnly="0" labelOnly="1" outline="0" axis="axisRow" fieldPosition="0"/>
    </format>
    <format dxfId="6373">
      <pivotArea dataOnly="0" labelOnly="1" fieldPosition="0">
        <references count="1">
          <reference field="13" count="12">
            <x v="3"/>
            <x v="5"/>
            <x v="6"/>
            <x v="7"/>
            <x v="8"/>
            <x v="10"/>
            <x v="11"/>
            <x v="12"/>
            <x v="14"/>
            <x v="16"/>
            <x v="17"/>
            <x v="18"/>
          </reference>
        </references>
      </pivotArea>
    </format>
    <format dxfId="6372">
      <pivotArea dataOnly="0" labelOnly="1" fieldPosition="0">
        <references count="1">
          <reference field="12" count="1">
            <x v="0"/>
          </reference>
        </references>
      </pivotArea>
    </format>
    <format dxfId="6371">
      <pivotArea dataOnly="0" labelOnly="1" outline="0" fieldPosition="0">
        <references count="2">
          <reference field="4294967294" count="2">
            <x v="0"/>
            <x v="1"/>
          </reference>
          <reference field="12" count="1" selected="0">
            <x v="0"/>
          </reference>
        </references>
      </pivotArea>
    </format>
    <format dxfId="6370">
      <pivotArea type="all" dataOnly="0" outline="0" fieldPosition="0"/>
    </format>
    <format dxfId="6369">
      <pivotArea outline="0" collapsedLevelsAreSubtotals="1" fieldPosition="0"/>
    </format>
    <format dxfId="6368">
      <pivotArea type="origin" dataOnly="0" labelOnly="1" outline="0" fieldPosition="0"/>
    </format>
    <format dxfId="6367">
      <pivotArea field="12" type="button" dataOnly="0" labelOnly="1" outline="0" axis="axisCol" fieldPosition="0"/>
    </format>
    <format dxfId="6366">
      <pivotArea field="-2" type="button" dataOnly="0" labelOnly="1" outline="0" axis="axisCol" fieldPosition="1"/>
    </format>
    <format dxfId="6365">
      <pivotArea type="topRight" dataOnly="0" labelOnly="1" outline="0" fieldPosition="0"/>
    </format>
    <format dxfId="6364">
      <pivotArea field="13" type="button" dataOnly="0" labelOnly="1" outline="0" axis="axisRow" fieldPosition="0"/>
    </format>
    <format dxfId="6363">
      <pivotArea dataOnly="0" labelOnly="1" fieldPosition="0">
        <references count="1">
          <reference field="13" count="14">
            <x v="1"/>
            <x v="2"/>
            <x v="3"/>
            <x v="6"/>
            <x v="7"/>
            <x v="8"/>
            <x v="9"/>
            <x v="10"/>
            <x v="11"/>
            <x v="14"/>
            <x v="15"/>
            <x v="16"/>
            <x v="17"/>
            <x v="18"/>
          </reference>
        </references>
      </pivotArea>
    </format>
    <format dxfId="6362">
      <pivotArea dataOnly="0" labelOnly="1" grandRow="1" outline="0" fieldPosition="0"/>
    </format>
    <format dxfId="6361">
      <pivotArea dataOnly="0" labelOnly="1" fieldPosition="0">
        <references count="1">
          <reference field="12" count="0"/>
        </references>
      </pivotArea>
    </format>
    <format dxfId="6360">
      <pivotArea field="12" dataOnly="0" labelOnly="1" grandCol="1" outline="0" axis="axisCol" fieldPosition="0">
        <references count="1">
          <reference field="4294967294" count="1" selected="0">
            <x v="0"/>
          </reference>
        </references>
      </pivotArea>
    </format>
    <format dxfId="6359">
      <pivotArea field="12" dataOnly="0" labelOnly="1" grandCol="1" outline="0" axis="axisCol" fieldPosition="0">
        <references count="1">
          <reference field="4294967294" count="1" selected="0">
            <x v="1"/>
          </reference>
        </references>
      </pivotArea>
    </format>
    <format dxfId="6358">
      <pivotArea field="12" dataOnly="0" labelOnly="1" grandCol="1" outline="0" axis="axisCol" fieldPosition="0">
        <references count="1">
          <reference field="4294967294" count="1" selected="0">
            <x v="0"/>
          </reference>
        </references>
      </pivotArea>
    </format>
    <format dxfId="6357">
      <pivotArea field="12" dataOnly="0" labelOnly="1" grandCol="1" outline="0" axis="axisCol" fieldPosition="0">
        <references count="1">
          <reference field="4294967294" count="1" selected="0">
            <x v="1"/>
          </reference>
        </references>
      </pivotArea>
    </format>
    <format dxfId="6356">
      <pivotArea dataOnly="0" labelOnly="1" outline="0" fieldPosition="0">
        <references count="2">
          <reference field="4294967294" count="2">
            <x v="0"/>
            <x v="1"/>
          </reference>
          <reference field="12" count="1" selected="0">
            <x v="0"/>
          </reference>
        </references>
      </pivotArea>
    </format>
    <format dxfId="6355">
      <pivotArea dataOnly="0" labelOnly="1" outline="0" fieldPosition="0">
        <references count="2">
          <reference field="4294967294" count="2">
            <x v="0"/>
            <x v="1"/>
          </reference>
          <reference field="12" count="1" selected="0">
            <x v="1"/>
          </reference>
        </references>
      </pivotArea>
    </format>
    <format dxfId="6354">
      <pivotArea type="all" dataOnly="0" outline="0" fieldPosition="0"/>
    </format>
    <format dxfId="6353">
      <pivotArea outline="0" collapsedLevelsAreSubtotals="1" fieldPosition="0"/>
    </format>
    <format dxfId="6352">
      <pivotArea type="origin" dataOnly="0" labelOnly="1" outline="0" fieldPosition="0"/>
    </format>
    <format dxfId="6351">
      <pivotArea field="12" type="button" dataOnly="0" labelOnly="1" outline="0" axis="axisCol" fieldPosition="0"/>
    </format>
    <format dxfId="6350">
      <pivotArea field="-2" type="button" dataOnly="0" labelOnly="1" outline="0" axis="axisCol" fieldPosition="1"/>
    </format>
    <format dxfId="6349">
      <pivotArea type="topRight" dataOnly="0" labelOnly="1" outline="0" fieldPosition="0"/>
    </format>
    <format dxfId="6348">
      <pivotArea field="13" type="button" dataOnly="0" labelOnly="1" outline="0" axis="axisRow" fieldPosition="0"/>
    </format>
    <format dxfId="6347">
      <pivotArea dataOnly="0" labelOnly="1" fieldPosition="0">
        <references count="1">
          <reference field="13" count="14">
            <x v="1"/>
            <x v="2"/>
            <x v="3"/>
            <x v="6"/>
            <x v="7"/>
            <x v="8"/>
            <x v="9"/>
            <x v="10"/>
            <x v="11"/>
            <x v="14"/>
            <x v="15"/>
            <x v="16"/>
            <x v="17"/>
            <x v="18"/>
          </reference>
        </references>
      </pivotArea>
    </format>
    <format dxfId="6346">
      <pivotArea dataOnly="0" labelOnly="1" grandRow="1" outline="0" fieldPosition="0"/>
    </format>
    <format dxfId="6345">
      <pivotArea dataOnly="0" labelOnly="1" fieldPosition="0">
        <references count="1">
          <reference field="12" count="0"/>
        </references>
      </pivotArea>
    </format>
    <format dxfId="6344">
      <pivotArea field="12" dataOnly="0" labelOnly="1" grandCol="1" outline="0" axis="axisCol" fieldPosition="0">
        <references count="1">
          <reference field="4294967294" count="1" selected="0">
            <x v="0"/>
          </reference>
        </references>
      </pivotArea>
    </format>
    <format dxfId="6343">
      <pivotArea field="12" dataOnly="0" labelOnly="1" grandCol="1" outline="0" axis="axisCol" fieldPosition="0">
        <references count="1">
          <reference field="4294967294" count="1" selected="0">
            <x v="1"/>
          </reference>
        </references>
      </pivotArea>
    </format>
    <format dxfId="6342">
      <pivotArea field="12" dataOnly="0" labelOnly="1" grandCol="1" outline="0" axis="axisCol" fieldPosition="0">
        <references count="1">
          <reference field="4294967294" count="1" selected="0">
            <x v="0"/>
          </reference>
        </references>
      </pivotArea>
    </format>
    <format dxfId="6341">
      <pivotArea field="12" dataOnly="0" labelOnly="1" grandCol="1" outline="0" axis="axisCol" fieldPosition="0">
        <references count="1">
          <reference field="4294967294" count="1" selected="0">
            <x v="1"/>
          </reference>
        </references>
      </pivotArea>
    </format>
    <format dxfId="6340">
      <pivotArea dataOnly="0" labelOnly="1" outline="0" fieldPosition="0">
        <references count="2">
          <reference field="4294967294" count="2">
            <x v="0"/>
            <x v="1"/>
          </reference>
          <reference field="12" count="1" selected="0">
            <x v="0"/>
          </reference>
        </references>
      </pivotArea>
    </format>
    <format dxfId="6339">
      <pivotArea dataOnly="0" labelOnly="1" outline="0" fieldPosition="0">
        <references count="2">
          <reference field="4294967294" count="2">
            <x v="0"/>
            <x v="1"/>
          </reference>
          <reference field="12" count="1" selected="0">
            <x v="1"/>
          </reference>
        </references>
      </pivotArea>
    </format>
    <format dxfId="6338">
      <pivotArea type="all" dataOnly="0" outline="0" fieldPosition="0"/>
    </format>
    <format dxfId="6337">
      <pivotArea outline="0" collapsedLevelsAreSubtotals="1" fieldPosition="0"/>
    </format>
    <format dxfId="6336">
      <pivotArea type="origin" dataOnly="0" labelOnly="1" outline="0" fieldPosition="0"/>
    </format>
    <format dxfId="6335">
      <pivotArea field="12" type="button" dataOnly="0" labelOnly="1" outline="0" axis="axisCol" fieldPosition="0"/>
    </format>
    <format dxfId="6334">
      <pivotArea field="-2" type="button" dataOnly="0" labelOnly="1" outline="0" axis="axisCol" fieldPosition="1"/>
    </format>
    <format dxfId="6333">
      <pivotArea type="topRight" dataOnly="0" labelOnly="1" outline="0" fieldPosition="0"/>
    </format>
    <format dxfId="6332">
      <pivotArea field="13" type="button" dataOnly="0" labelOnly="1" outline="0" axis="axisRow" fieldPosition="0"/>
    </format>
    <format dxfId="6331">
      <pivotArea dataOnly="0" labelOnly="1" fieldPosition="0">
        <references count="1">
          <reference field="13" count="14">
            <x v="1"/>
            <x v="2"/>
            <x v="3"/>
            <x v="6"/>
            <x v="7"/>
            <x v="8"/>
            <x v="9"/>
            <x v="10"/>
            <x v="11"/>
            <x v="14"/>
            <x v="15"/>
            <x v="16"/>
            <x v="17"/>
            <x v="18"/>
          </reference>
        </references>
      </pivotArea>
    </format>
    <format dxfId="6330">
      <pivotArea dataOnly="0" labelOnly="1" grandRow="1" outline="0" fieldPosition="0"/>
    </format>
    <format dxfId="6329">
      <pivotArea dataOnly="0" labelOnly="1" fieldPosition="0">
        <references count="1">
          <reference field="12" count="0"/>
        </references>
      </pivotArea>
    </format>
    <format dxfId="6328">
      <pivotArea field="12" dataOnly="0" labelOnly="1" grandCol="1" outline="0" axis="axisCol" fieldPosition="0">
        <references count="1">
          <reference field="4294967294" count="1" selected="0">
            <x v="0"/>
          </reference>
        </references>
      </pivotArea>
    </format>
    <format dxfId="6327">
      <pivotArea field="12" dataOnly="0" labelOnly="1" grandCol="1" outline="0" axis="axisCol" fieldPosition="0">
        <references count="1">
          <reference field="4294967294" count="1" selected="0">
            <x v="1"/>
          </reference>
        </references>
      </pivotArea>
    </format>
    <format dxfId="6326">
      <pivotArea field="12" dataOnly="0" labelOnly="1" grandCol="1" outline="0" axis="axisCol" fieldPosition="0">
        <references count="1">
          <reference field="4294967294" count="1" selected="0">
            <x v="0"/>
          </reference>
        </references>
      </pivotArea>
    </format>
    <format dxfId="6325">
      <pivotArea field="12" dataOnly="0" labelOnly="1" grandCol="1" outline="0" axis="axisCol" fieldPosition="0">
        <references count="1">
          <reference field="4294967294" count="1" selected="0">
            <x v="1"/>
          </reference>
        </references>
      </pivotArea>
    </format>
    <format dxfId="6324">
      <pivotArea dataOnly="0" labelOnly="1" outline="0" fieldPosition="0">
        <references count="2">
          <reference field="4294967294" count="2">
            <x v="0"/>
            <x v="1"/>
          </reference>
          <reference field="12" count="1" selected="0">
            <x v="0"/>
          </reference>
        </references>
      </pivotArea>
    </format>
    <format dxfId="6323">
      <pivotArea dataOnly="0" labelOnly="1" outline="0" fieldPosition="0">
        <references count="2">
          <reference field="4294967294" count="2">
            <x v="0"/>
            <x v="1"/>
          </reference>
          <reference field="12" count="1" selected="0">
            <x v="1"/>
          </reference>
        </references>
      </pivotArea>
    </format>
    <format dxfId="6322">
      <pivotArea outline="0" collapsedLevelsAreSubtotals="1" fieldPosition="0"/>
    </format>
    <format dxfId="6321">
      <pivotArea type="origin" dataOnly="0" labelOnly="1" outline="0" offset="A2" fieldPosition="0"/>
    </format>
    <format dxfId="6320">
      <pivotArea field="13" type="button" dataOnly="0" labelOnly="1" outline="0" axis="axisRow" fieldPosition="0"/>
    </format>
    <format dxfId="6319">
      <pivotArea dataOnly="0" labelOnly="1" fieldPosition="0">
        <references count="1">
          <reference field="13" count="14">
            <x v="1"/>
            <x v="2"/>
            <x v="3"/>
            <x v="6"/>
            <x v="7"/>
            <x v="8"/>
            <x v="9"/>
            <x v="10"/>
            <x v="11"/>
            <x v="14"/>
            <x v="15"/>
            <x v="16"/>
            <x v="17"/>
            <x v="18"/>
          </reference>
        </references>
      </pivotArea>
    </format>
    <format dxfId="6318">
      <pivotArea dataOnly="0" labelOnly="1" grandRow="1" outline="0" fieldPosition="0"/>
    </format>
    <format dxfId="6317">
      <pivotArea dataOnly="0" labelOnly="1" fieldPosition="0">
        <references count="1">
          <reference field="12" count="0"/>
        </references>
      </pivotArea>
    </format>
    <format dxfId="6316">
      <pivotArea field="12" dataOnly="0" labelOnly="1" grandCol="1" outline="0" axis="axisCol" fieldPosition="0">
        <references count="1">
          <reference field="4294967294" count="1" selected="0">
            <x v="0"/>
          </reference>
        </references>
      </pivotArea>
    </format>
    <format dxfId="6315">
      <pivotArea field="12" dataOnly="0" labelOnly="1" grandCol="1" outline="0" axis="axisCol" fieldPosition="0">
        <references count="1">
          <reference field="4294967294" count="1" selected="0">
            <x v="1"/>
          </reference>
        </references>
      </pivotArea>
    </format>
    <format dxfId="6314">
      <pivotArea field="12" dataOnly="0" labelOnly="1" grandCol="1" outline="0" axis="axisCol" fieldPosition="0">
        <references count="1">
          <reference field="4294967294" count="1" selected="0">
            <x v="0"/>
          </reference>
        </references>
      </pivotArea>
    </format>
    <format dxfId="6313">
      <pivotArea field="12" dataOnly="0" labelOnly="1" grandCol="1" outline="0" axis="axisCol" fieldPosition="0">
        <references count="1">
          <reference field="4294967294" count="1" selected="0">
            <x v="1"/>
          </reference>
        </references>
      </pivotArea>
    </format>
    <format dxfId="6312">
      <pivotArea dataOnly="0" labelOnly="1" outline="0" fieldPosition="0">
        <references count="2">
          <reference field="4294967294" count="2">
            <x v="0"/>
            <x v="1"/>
          </reference>
          <reference field="12" count="1" selected="0">
            <x v="0"/>
          </reference>
        </references>
      </pivotArea>
    </format>
    <format dxfId="6311">
      <pivotArea dataOnly="0" labelOnly="1" outline="0" fieldPosition="0">
        <references count="2">
          <reference field="4294967294" count="2">
            <x v="0"/>
            <x v="1"/>
          </reference>
          <reference field="12" count="1" selected="0">
            <x v="1"/>
          </reference>
        </references>
      </pivotArea>
    </format>
    <format dxfId="6310">
      <pivotArea collapsedLevelsAreSubtotals="1" fieldPosition="0">
        <references count="3">
          <reference field="4294967294" count="2" selected="0">
            <x v="0"/>
            <x v="1"/>
          </reference>
          <reference field="12" count="1" selected="0">
            <x v="1"/>
          </reference>
          <reference field="13" count="3">
            <x v="1"/>
            <x v="2"/>
            <x v="3"/>
          </reference>
        </references>
      </pivotArea>
    </format>
    <format dxfId="6309">
      <pivotArea field="13" grandCol="1" collapsedLevelsAreSubtotals="1" axis="axisRow" fieldPosition="0">
        <references count="2">
          <reference field="4294967294" count="2" selected="0">
            <x v="0"/>
            <x v="1"/>
          </reference>
          <reference field="13" count="3">
            <x v="1"/>
            <x v="2"/>
            <x v="3"/>
          </reference>
        </references>
      </pivotArea>
    </format>
    <format dxfId="6308">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6307">
      <pivotArea dataOnly="0" labelOnly="1" fieldPosition="0">
        <references count="1">
          <reference field="13" count="4">
            <x v="1"/>
            <x v="2"/>
            <x v="3"/>
            <x v="6"/>
          </reference>
        </references>
      </pivotArea>
    </format>
    <format dxfId="6306">
      <pivotArea outline="0" collapsedLevelsAreSubtotals="1" fieldPosition="0"/>
    </format>
    <format dxfId="6305">
      <pivotArea type="origin" dataOnly="0" labelOnly="1" outline="0" offset="A2" fieldPosition="0"/>
    </format>
    <format dxfId="6304">
      <pivotArea field="13" type="button" dataOnly="0" labelOnly="1" outline="0" axis="axisRow" fieldPosition="0"/>
    </format>
    <format dxfId="6303">
      <pivotArea dataOnly="0" labelOnly="1" fieldPosition="0">
        <references count="1">
          <reference field="13" count="14">
            <x v="1"/>
            <x v="2"/>
            <x v="3"/>
            <x v="6"/>
            <x v="7"/>
            <x v="8"/>
            <x v="9"/>
            <x v="10"/>
            <x v="11"/>
            <x v="14"/>
            <x v="15"/>
            <x v="16"/>
            <x v="17"/>
            <x v="18"/>
          </reference>
        </references>
      </pivotArea>
    </format>
    <format dxfId="6302">
      <pivotArea dataOnly="0" labelOnly="1" grandRow="1" outline="0" fieldPosition="0"/>
    </format>
    <format dxfId="6301">
      <pivotArea dataOnly="0" labelOnly="1" fieldPosition="0">
        <references count="1">
          <reference field="12" count="0"/>
        </references>
      </pivotArea>
    </format>
    <format dxfId="6300">
      <pivotArea field="12" dataOnly="0" labelOnly="1" grandCol="1" outline="0" axis="axisCol" fieldPosition="0">
        <references count="1">
          <reference field="4294967294" count="1" selected="0">
            <x v="0"/>
          </reference>
        </references>
      </pivotArea>
    </format>
    <format dxfId="6299">
      <pivotArea field="12" dataOnly="0" labelOnly="1" grandCol="1" outline="0" axis="axisCol" fieldPosition="0">
        <references count="1">
          <reference field="4294967294" count="1" selected="0">
            <x v="1"/>
          </reference>
        </references>
      </pivotArea>
    </format>
    <format dxfId="6298">
      <pivotArea field="12" dataOnly="0" labelOnly="1" grandCol="1" outline="0" axis="axisCol" fieldPosition="0">
        <references count="1">
          <reference field="4294967294" count="1" selected="0">
            <x v="0"/>
          </reference>
        </references>
      </pivotArea>
    </format>
    <format dxfId="6297">
      <pivotArea field="12" dataOnly="0" labelOnly="1" grandCol="1" outline="0" axis="axisCol" fieldPosition="0">
        <references count="1">
          <reference field="4294967294" count="1" selected="0">
            <x v="1"/>
          </reference>
        </references>
      </pivotArea>
    </format>
    <format dxfId="6296">
      <pivotArea dataOnly="0" labelOnly="1" outline="0" fieldPosition="0">
        <references count="2">
          <reference field="4294967294" count="2">
            <x v="0"/>
            <x v="1"/>
          </reference>
          <reference field="12" count="1" selected="0">
            <x v="0"/>
          </reference>
        </references>
      </pivotArea>
    </format>
    <format dxfId="6295">
      <pivotArea dataOnly="0" labelOnly="1" outline="0" fieldPosition="0">
        <references count="2">
          <reference field="4294967294" count="2">
            <x v="0"/>
            <x v="1"/>
          </reference>
          <reference field="12" count="1" selected="0">
            <x v="1"/>
          </reference>
        </references>
      </pivotArea>
    </format>
    <format dxfId="6294">
      <pivotArea grandRow="1" outline="0" collapsedLevelsAreSubtotals="1" fieldPosition="0"/>
    </format>
    <format dxfId="6293">
      <pivotArea dataOnly="0" labelOnly="1" grandRow="1" outline="0" fieldPosition="0"/>
    </format>
    <format dxfId="6292">
      <pivotArea type="origin" dataOnly="0" labelOnly="1" outline="0" offset="A2" fieldPosition="0"/>
    </format>
    <format dxfId="6291">
      <pivotArea dataOnly="0" labelOnly="1" fieldPosition="0">
        <references count="1">
          <reference field="12" count="0"/>
        </references>
      </pivotArea>
    </format>
    <format dxfId="6290">
      <pivotArea field="12" dataOnly="0" labelOnly="1" grandCol="1" outline="0" offset="IV1" axis="axisCol" fieldPosition="0">
        <references count="1">
          <reference field="4294967294" count="1" selected="0">
            <x v="0"/>
          </reference>
        </references>
      </pivotArea>
    </format>
    <format dxfId="6289">
      <pivotArea field="12" dataOnly="0" labelOnly="1" grandCol="1" outline="0" offset="IV1" axis="axisCol" fieldPosition="0">
        <references count="1">
          <reference field="4294967294" count="1" selected="0">
            <x v="1"/>
          </reference>
        </references>
      </pivotArea>
    </format>
    <format dxfId="6288">
      <pivotArea field="12" dataOnly="0" labelOnly="1" grandCol="1" outline="0" offset="IV1" axis="axisCol" fieldPosition="0">
        <references count="1">
          <reference field="4294967294" count="1" selected="0">
            <x v="0"/>
          </reference>
        </references>
      </pivotArea>
    </format>
    <format dxfId="6287">
      <pivotArea field="12" dataOnly="0" labelOnly="1" grandCol="1" outline="0" offset="IV1" axis="axisCol" fieldPosition="0">
        <references count="1">
          <reference field="4294967294" count="1" selected="0">
            <x v="1"/>
          </reference>
        </references>
      </pivotArea>
    </format>
    <format dxfId="6286">
      <pivotArea field="12" dataOnly="0" grandCol="1" outline="0" axis="axisCol" fieldPosition="0">
        <references count="1">
          <reference field="4294967294" count="1" selected="0">
            <x v="1"/>
          </reference>
        </references>
      </pivotArea>
    </format>
    <format dxfId="6285">
      <pivotArea collapsedLevelsAreSubtotals="1" fieldPosition="0">
        <references count="1">
          <reference field="13" count="14">
            <x v="1"/>
            <x v="2"/>
            <x v="3"/>
            <x v="6"/>
            <x v="7"/>
            <x v="8"/>
            <x v="9"/>
            <x v="10"/>
            <x v="11"/>
            <x v="14"/>
            <x v="15"/>
            <x v="16"/>
            <x v="17"/>
            <x v="18"/>
          </reference>
        </references>
      </pivotArea>
    </format>
    <format dxfId="6284">
      <pivotArea type="origin" dataOnly="0" labelOnly="1" outline="0" offset="A2" fieldPosition="0"/>
    </format>
    <format dxfId="6283">
      <pivotArea field="13" type="button" dataOnly="0" labelOnly="1" outline="0" axis="axisRow" fieldPosition="0"/>
    </format>
    <format dxfId="6282">
      <pivotArea dataOnly="0" labelOnly="1" fieldPosition="0">
        <references count="1">
          <reference field="13" count="14">
            <x v="1"/>
            <x v="2"/>
            <x v="3"/>
            <x v="6"/>
            <x v="7"/>
            <x v="8"/>
            <x v="9"/>
            <x v="10"/>
            <x v="11"/>
            <x v="14"/>
            <x v="15"/>
            <x v="16"/>
            <x v="17"/>
            <x v="18"/>
          </reference>
        </references>
      </pivotArea>
    </format>
    <format dxfId="6281">
      <pivotArea dataOnly="0" labelOnly="1" fieldPosition="0">
        <references count="1">
          <reference field="12" count="0"/>
        </references>
      </pivotArea>
    </format>
    <format dxfId="6280">
      <pivotArea field="12" dataOnly="0" labelOnly="1" grandCol="1" outline="0" axis="axisCol" fieldPosition="0">
        <references count="1">
          <reference field="4294967294" count="1" selected="0">
            <x v="0"/>
          </reference>
        </references>
      </pivotArea>
    </format>
    <format dxfId="6279">
      <pivotArea field="12" dataOnly="0" labelOnly="1" grandCol="1" outline="0" axis="axisCol" fieldPosition="0">
        <references count="1">
          <reference field="4294967294" count="1" selected="0">
            <x v="1"/>
          </reference>
        </references>
      </pivotArea>
    </format>
    <format dxfId="6278">
      <pivotArea field="12" dataOnly="0" labelOnly="1" grandCol="1" outline="0" axis="axisCol" fieldPosition="0">
        <references count="1">
          <reference field="4294967294" count="1" selected="0">
            <x v="0"/>
          </reference>
        </references>
      </pivotArea>
    </format>
    <format dxfId="6277">
      <pivotArea field="12" dataOnly="0" labelOnly="1" grandCol="1" outline="0" axis="axisCol" fieldPosition="0">
        <references count="1">
          <reference field="4294967294" count="1" selected="0">
            <x v="1"/>
          </reference>
        </references>
      </pivotArea>
    </format>
    <format dxfId="6276">
      <pivotArea dataOnly="0" labelOnly="1" outline="0" fieldPosition="0">
        <references count="2">
          <reference field="4294967294" count="2">
            <x v="0"/>
            <x v="1"/>
          </reference>
          <reference field="12" count="1" selected="0">
            <x v="0"/>
          </reference>
        </references>
      </pivotArea>
    </format>
    <format dxfId="6275">
      <pivotArea dataOnly="0" labelOnly="1" outline="0" fieldPosition="0">
        <references count="2">
          <reference field="4294967294" count="2">
            <x v="0"/>
            <x v="1"/>
          </reference>
          <reference field="12" count="1" selected="0">
            <x v="1"/>
          </reference>
        </references>
      </pivotArea>
    </format>
    <format dxfId="6274">
      <pivotArea collapsedLevelsAreSubtotals="1" fieldPosition="0">
        <references count="1">
          <reference field="13" count="14">
            <x v="1"/>
            <x v="2"/>
            <x v="3"/>
            <x v="6"/>
            <x v="7"/>
            <x v="8"/>
            <x v="9"/>
            <x v="10"/>
            <x v="11"/>
            <x v="14"/>
            <x v="15"/>
            <x v="16"/>
            <x v="17"/>
            <x v="18"/>
          </reference>
        </references>
      </pivotArea>
    </format>
    <format dxfId="6273">
      <pivotArea type="origin" dataOnly="0" labelOnly="1" outline="0" offset="A2" fieldPosition="0"/>
    </format>
    <format dxfId="6272">
      <pivotArea field="13" type="button" dataOnly="0" labelOnly="1" outline="0" axis="axisRow" fieldPosition="0"/>
    </format>
    <format dxfId="6271">
      <pivotArea dataOnly="0" labelOnly="1" fieldPosition="0">
        <references count="1">
          <reference field="13" count="14">
            <x v="1"/>
            <x v="2"/>
            <x v="3"/>
            <x v="6"/>
            <x v="7"/>
            <x v="8"/>
            <x v="9"/>
            <x v="10"/>
            <x v="11"/>
            <x v="14"/>
            <x v="15"/>
            <x v="16"/>
            <x v="17"/>
            <x v="18"/>
          </reference>
        </references>
      </pivotArea>
    </format>
    <format dxfId="6270">
      <pivotArea dataOnly="0" labelOnly="1" fieldPosition="0">
        <references count="1">
          <reference field="12" count="0"/>
        </references>
      </pivotArea>
    </format>
    <format dxfId="6269">
      <pivotArea field="12" dataOnly="0" labelOnly="1" grandCol="1" outline="0" axis="axisCol" fieldPosition="0">
        <references count="1">
          <reference field="4294967294" count="1" selected="0">
            <x v="0"/>
          </reference>
        </references>
      </pivotArea>
    </format>
    <format dxfId="6268">
      <pivotArea field="12" dataOnly="0" labelOnly="1" grandCol="1" outline="0" axis="axisCol" fieldPosition="0">
        <references count="1">
          <reference field="4294967294" count="1" selected="0">
            <x v="1"/>
          </reference>
        </references>
      </pivotArea>
    </format>
    <format dxfId="6267">
      <pivotArea field="12" dataOnly="0" labelOnly="1" grandCol="1" outline="0" axis="axisCol" fieldPosition="0">
        <references count="1">
          <reference field="4294967294" count="1" selected="0">
            <x v="0"/>
          </reference>
        </references>
      </pivotArea>
    </format>
    <format dxfId="6266">
      <pivotArea field="12" dataOnly="0" labelOnly="1" grandCol="1" outline="0" axis="axisCol" fieldPosition="0">
        <references count="1">
          <reference field="4294967294" count="1" selected="0">
            <x v="1"/>
          </reference>
        </references>
      </pivotArea>
    </format>
    <format dxfId="6265">
      <pivotArea dataOnly="0" labelOnly="1" outline="0" fieldPosition="0">
        <references count="2">
          <reference field="4294967294" count="2">
            <x v="0"/>
            <x v="1"/>
          </reference>
          <reference field="12" count="1" selected="0">
            <x v="0"/>
          </reference>
        </references>
      </pivotArea>
    </format>
    <format dxfId="6264">
      <pivotArea dataOnly="0" labelOnly="1" outline="0" fieldPosition="0">
        <references count="2">
          <reference field="4294967294" count="2">
            <x v="0"/>
            <x v="1"/>
          </reference>
          <reference field="12" count="1" selected="0">
            <x v="1"/>
          </reference>
        </references>
      </pivotArea>
    </format>
    <format dxfId="6263">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6262">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6261">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6260">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20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7208">
      <pivotArea outline="0" collapsedLevelsAreSubtotals="1" fieldPosition="0"/>
    </format>
    <format dxfId="7207">
      <pivotArea dataOnly="0" labelOnly="1" grandRow="1" outline="0" fieldPosition="0"/>
    </format>
    <format dxfId="7206">
      <pivotArea dataOnly="0" labelOnly="1" outline="0" fieldPosition="0">
        <references count="1">
          <reference field="13" count="0"/>
        </references>
      </pivotArea>
    </format>
    <format dxfId="7205">
      <pivotArea dataOnly="0" labelOnly="1" grandCol="1" outline="0" fieldPosition="0"/>
    </format>
    <format dxfId="7204">
      <pivotArea outline="0" collapsedLevelsAreSubtotals="1" fieldPosition="0"/>
    </format>
    <format dxfId="7203">
      <pivotArea dataOnly="0" labelOnly="1" grandRow="1" outline="0" fieldPosition="0"/>
    </format>
    <format dxfId="7202">
      <pivotArea dataOnly="0" labelOnly="1" outline="0" fieldPosition="0">
        <references count="1">
          <reference field="13" count="0"/>
        </references>
      </pivotArea>
    </format>
    <format dxfId="7201">
      <pivotArea dataOnly="0" labelOnly="1" grandCol="1" outline="0" fieldPosition="0"/>
    </format>
    <format dxfId="7200">
      <pivotArea type="all" dataOnly="0" outline="0" fieldPosition="0"/>
    </format>
    <format dxfId="7199">
      <pivotArea outline="0" collapsedLevelsAreSubtotals="1" fieldPosition="0"/>
    </format>
    <format dxfId="7198">
      <pivotArea outline="0" collapsedLevelsAreSubtotals="1" fieldPosition="0"/>
    </format>
    <format dxfId="7197">
      <pivotArea type="origin" dataOnly="0" labelOnly="1" outline="0" fieldPosition="0"/>
    </format>
    <format dxfId="7196">
      <pivotArea type="origin" dataOnly="0" labelOnly="1" outline="0" fieldPosition="0"/>
    </format>
    <format dxfId="7195">
      <pivotArea type="origin" dataOnly="0" labelOnly="1" outline="0" fieldPosition="0"/>
    </format>
    <format dxfId="7194">
      <pivotArea field="13" type="button" dataOnly="0" labelOnly="1" outline="0" axis="axisCol" fieldPosition="0"/>
    </format>
    <format dxfId="7193">
      <pivotArea type="topRight" dataOnly="0" labelOnly="1" outline="0" fieldPosition="0"/>
    </format>
    <format dxfId="7192">
      <pivotArea dataOnly="0" labelOnly="1" outline="0" fieldPosition="0">
        <references count="1">
          <reference field="13" count="0"/>
        </references>
      </pivotArea>
    </format>
    <format dxfId="7191">
      <pivotArea dataOnly="0" labelOnly="1" grandCol="1" outline="0" fieldPosition="0"/>
    </format>
    <format dxfId="7190">
      <pivotArea outline="0" collapsedLevelsAreSubtotals="1" fieldPosition="0"/>
    </format>
    <format dxfId="7189">
      <pivotArea dataOnly="0" labelOnly="1" outline="0" fieldPosition="0">
        <references count="1">
          <reference field="13" count="0"/>
        </references>
      </pivotArea>
    </format>
    <format dxfId="7188">
      <pivotArea dataOnly="0" labelOnly="1" grandCol="1" outline="0" fieldPosition="0"/>
    </format>
    <format dxfId="7187">
      <pivotArea outline="0" collapsedLevelsAreSubtotals="1" fieldPosition="0"/>
    </format>
    <format dxfId="7186">
      <pivotArea dataOnly="0" labelOnly="1" outline="0" fieldPosition="0">
        <references count="1">
          <reference field="13" count="0"/>
        </references>
      </pivotArea>
    </format>
    <format dxfId="7185">
      <pivotArea dataOnly="0" labelOnly="1" grandCol="1" outline="0" fieldPosition="0"/>
    </format>
    <format dxfId="7184">
      <pivotArea outline="0" collapsedLevelsAreSubtotals="1" fieldPosition="0"/>
    </format>
    <format dxfId="7183">
      <pivotArea dataOnly="0" labelOnly="1" grandRow="1" outline="0" fieldPosition="0"/>
    </format>
    <format dxfId="7182">
      <pivotArea dataOnly="0" labelOnly="1" outline="0" fieldPosition="0">
        <references count="1">
          <reference field="13" count="0"/>
        </references>
      </pivotArea>
    </format>
    <format dxfId="7181">
      <pivotArea dataOnly="0" labelOnly="1" grandCol="1" outline="0" fieldPosition="0"/>
    </format>
    <format dxfId="7180">
      <pivotArea dataOnly="0" labelOnly="1" outline="0" fieldPosition="0">
        <references count="1">
          <reference field="13" count="0"/>
        </references>
      </pivotArea>
    </format>
    <format dxfId="7179">
      <pivotArea dataOnly="0" labelOnly="1" grandCol="1" outline="0" fieldPosition="0"/>
    </format>
    <format dxfId="7178">
      <pivotArea dataOnly="0" labelOnly="1" outline="0" fieldPosition="0">
        <references count="1">
          <reference field="13" count="0"/>
        </references>
      </pivotArea>
    </format>
    <format dxfId="7177">
      <pivotArea dataOnly="0" labelOnly="1" grandCol="1" outline="0" fieldPosition="0"/>
    </format>
    <format dxfId="7176">
      <pivotArea outline="0" collapsedLevelsAreSubtotals="1" fieldPosition="0"/>
    </format>
    <format dxfId="7175">
      <pivotArea dataOnly="0" labelOnly="1" outline="0" fieldPosition="0">
        <references count="1">
          <reference field="13" count="0"/>
        </references>
      </pivotArea>
    </format>
    <format dxfId="7174">
      <pivotArea dataOnly="0" labelOnly="1" grandCol="1" outline="0" fieldPosition="0"/>
    </format>
    <format dxfId="7173">
      <pivotArea grandRow="1" outline="0" collapsedLevelsAreSubtotals="1" fieldPosition="0"/>
    </format>
    <format dxfId="7172">
      <pivotArea dataOnly="0" labelOnly="1" grandRow="1" outline="0" fieldPosition="0"/>
    </format>
    <format dxfId="7171">
      <pivotArea dataOnly="0" labelOnly="1" outline="0" fieldPosition="0">
        <references count="1">
          <reference field="13" count="0"/>
        </references>
      </pivotArea>
    </format>
    <format dxfId="7170">
      <pivotArea outline="0" collapsedLevelsAreSubtotals="1" fieldPosition="0"/>
    </format>
    <format dxfId="7169">
      <pivotArea dataOnly="0" labelOnly="1" grandRow="1" outline="0" fieldPosition="0"/>
    </format>
    <format dxfId="7168">
      <pivotArea dataOnly="0" labelOnly="1" outline="0" fieldPosition="0">
        <references count="1">
          <reference field="13" count="0"/>
        </references>
      </pivotArea>
    </format>
    <format dxfId="7167">
      <pivotArea dataOnly="0" labelOnly="1" grandCol="1" outline="0" fieldPosition="0"/>
    </format>
    <format dxfId="7166">
      <pivotArea outline="0" collapsedLevelsAreSubtotals="1" fieldPosition="0"/>
    </format>
    <format dxfId="7165">
      <pivotArea dataOnly="0" labelOnly="1" grandRow="1" outline="0" fieldPosition="0"/>
    </format>
    <format dxfId="7164">
      <pivotArea dataOnly="0" labelOnly="1" outline="0" fieldPosition="0">
        <references count="1">
          <reference field="13" count="0"/>
        </references>
      </pivotArea>
    </format>
    <format dxfId="7163">
      <pivotArea dataOnly="0" labelOnly="1" grandCol="1" outline="0" fieldPosition="0"/>
    </format>
    <format dxfId="7162">
      <pivotArea outline="0" collapsedLevelsAreSubtotals="1" fieldPosition="0"/>
    </format>
    <format dxfId="7161">
      <pivotArea dataOnly="0" labelOnly="1" grandRow="1" outline="0" fieldPosition="0"/>
    </format>
    <format dxfId="7160">
      <pivotArea dataOnly="0" labelOnly="1" outline="0" fieldPosition="0">
        <references count="1">
          <reference field="13" count="0"/>
        </references>
      </pivotArea>
    </format>
    <format dxfId="7159">
      <pivotArea dataOnly="0" labelOnly="1" grandCol="1" outline="0" fieldPosition="0"/>
    </format>
    <format dxfId="7158">
      <pivotArea dataOnly="0" labelOnly="1" outline="0" fieldPosition="0">
        <references count="1">
          <reference field="13" count="0"/>
        </references>
      </pivotArea>
    </format>
    <format dxfId="7157">
      <pivotArea dataOnly="0" labelOnly="1" grandCol="1" outline="0" fieldPosition="0"/>
    </format>
    <format dxfId="7156">
      <pivotArea grandRow="1" outline="0" collapsedLevelsAreSubtotals="1" fieldPosition="0"/>
    </format>
    <format dxfId="7155">
      <pivotArea dataOnly="0" labelOnly="1" grandRow="1" outline="0" fieldPosition="0"/>
    </format>
    <format dxfId="7154">
      <pivotArea outline="0" collapsedLevelsAreSubtotals="1" fieldPosition="0"/>
    </format>
    <format dxfId="7153">
      <pivotArea dataOnly="0" labelOnly="1" grandRow="1" outline="0" fieldPosition="0"/>
    </format>
    <format dxfId="7152">
      <pivotArea dataOnly="0" labelOnly="1" outline="0" fieldPosition="0">
        <references count="1">
          <reference field="13" count="0"/>
        </references>
      </pivotArea>
    </format>
    <format dxfId="7151">
      <pivotArea dataOnly="0" labelOnly="1" grandCol="1" outline="0" fieldPosition="0"/>
    </format>
    <format dxfId="7150">
      <pivotArea outline="0" fieldPosition="0">
        <references count="1">
          <reference field="13" count="1" selected="0">
            <x v="1"/>
          </reference>
        </references>
      </pivotArea>
    </format>
    <format dxfId="7149">
      <pivotArea grandCol="1" outline="0" collapsedLevelsAreSubtotals="1" fieldPosition="0"/>
    </format>
    <format dxfId="7148">
      <pivotArea type="topRight" dataOnly="0" labelOnly="1" outline="0" fieldPosition="0"/>
    </format>
    <format dxfId="7147">
      <pivotArea dataOnly="0" labelOnly="1" outline="0" fieldPosition="0">
        <references count="1">
          <reference field="13" count="1">
            <x v="1"/>
          </reference>
        </references>
      </pivotArea>
    </format>
    <format dxfId="7146">
      <pivotArea dataOnly="0" labelOnly="1" grandCol="1" outline="0" fieldPosition="0"/>
    </format>
    <format dxfId="7145">
      <pivotArea outline="0" fieldPosition="0">
        <references count="1">
          <reference field="13" count="1" selected="0">
            <x v="1"/>
          </reference>
        </references>
      </pivotArea>
    </format>
    <format dxfId="7144">
      <pivotArea grandCol="1" outline="0" collapsedLevelsAreSubtotals="1" fieldPosition="0"/>
    </format>
    <format dxfId="7143">
      <pivotArea type="topRight" dataOnly="0" labelOnly="1" outline="0" fieldPosition="0"/>
    </format>
    <format dxfId="7142">
      <pivotArea dataOnly="0" labelOnly="1" outline="0" fieldPosition="0">
        <references count="1">
          <reference field="13" count="1">
            <x v="1"/>
          </reference>
        </references>
      </pivotArea>
    </format>
    <format dxfId="7141">
      <pivotArea dataOnly="0" labelOnly="1" grandCol="1" outline="0" fieldPosition="0"/>
    </format>
    <format dxfId="7140">
      <pivotArea dataOnly="0" labelOnly="1" outline="0" fieldPosition="0">
        <references count="1">
          <reference field="13" count="0"/>
        </references>
      </pivotArea>
    </format>
    <format dxfId="7139">
      <pivotArea dataOnly="0" labelOnly="1" grandCol="1" outline="0" fieldPosition="0"/>
    </format>
    <format dxfId="7138">
      <pivotArea dataOnly="0" labelOnly="1" outline="0" fieldPosition="0">
        <references count="1">
          <reference field="13" count="0"/>
        </references>
      </pivotArea>
    </format>
    <format dxfId="7137">
      <pivotArea dataOnly="0" labelOnly="1" grandCol="1" outline="0" fieldPosition="0"/>
    </format>
    <format dxfId="7136">
      <pivotArea dataOnly="0" labelOnly="1" outline="0" fieldPosition="0">
        <references count="1">
          <reference field="13" count="0"/>
        </references>
      </pivotArea>
    </format>
    <format dxfId="7135">
      <pivotArea dataOnly="0" labelOnly="1" grandCol="1" outline="0" fieldPosition="0"/>
    </format>
    <format dxfId="7134">
      <pivotArea dataOnly="0" labelOnly="1" outline="0" fieldPosition="0">
        <references count="1">
          <reference field="13" count="0"/>
        </references>
      </pivotArea>
    </format>
    <format dxfId="7133">
      <pivotArea dataOnly="0" labelOnly="1" grandCol="1" outline="0" fieldPosition="0"/>
    </format>
    <format dxfId="7132">
      <pivotArea dataOnly="0" labelOnly="1" outline="0" fieldPosition="0">
        <references count="1">
          <reference field="13" count="0"/>
        </references>
      </pivotArea>
    </format>
    <format dxfId="7131">
      <pivotArea dataOnly="0" labelOnly="1" grandCol="1" outline="0" fieldPosition="0"/>
    </format>
    <format dxfId="7130">
      <pivotArea dataOnly="0" labelOnly="1" outline="0" fieldPosition="0">
        <references count="1">
          <reference field="13" count="0"/>
        </references>
      </pivotArea>
    </format>
    <format dxfId="7129">
      <pivotArea dataOnly="0" labelOnly="1" grandCol="1" outline="0" fieldPosition="0"/>
    </format>
    <format dxfId="7128">
      <pivotArea dataOnly="0" labelOnly="1" outline="0" fieldPosition="0">
        <references count="1">
          <reference field="13" count="0"/>
        </references>
      </pivotArea>
    </format>
    <format dxfId="7127">
      <pivotArea dataOnly="0" labelOnly="1" grandCol="1" outline="0" fieldPosition="0"/>
    </format>
    <format dxfId="7126">
      <pivotArea dataOnly="0" labelOnly="1" outline="0" fieldPosition="0">
        <references count="1">
          <reference field="13" count="0"/>
        </references>
      </pivotArea>
    </format>
    <format dxfId="7125">
      <pivotArea dataOnly="0" labelOnly="1" grandCol="1" outline="0" fieldPosition="0"/>
    </format>
    <format dxfId="7124">
      <pivotArea grandRow="1" outline="0" collapsedLevelsAreSubtotals="1" fieldPosition="0"/>
    </format>
    <format dxfId="7123">
      <pivotArea dataOnly="0" labelOnly="1" grandRow="1" outline="0" fieldPosition="0"/>
    </format>
    <format dxfId="7122">
      <pivotArea outline="0" collapsedLevelsAreSubtotals="1" fieldPosition="0"/>
    </format>
    <format dxfId="7121">
      <pivotArea dataOnly="0" labelOnly="1" grandRow="1" outline="0" fieldPosition="0"/>
    </format>
    <format dxfId="7120">
      <pivotArea dataOnly="0" labelOnly="1" outline="0" fieldPosition="0">
        <references count="1">
          <reference field="13" count="0"/>
        </references>
      </pivotArea>
    </format>
    <format dxfId="7119">
      <pivotArea dataOnly="0" labelOnly="1" grandCol="1" outline="0" fieldPosition="0"/>
    </format>
    <format dxfId="7118">
      <pivotArea outline="0" collapsedLevelsAreSubtotals="1" fieldPosition="0"/>
    </format>
    <format dxfId="7117">
      <pivotArea dataOnly="0" labelOnly="1" grandRow="1" outline="0" fieldPosition="0"/>
    </format>
    <format dxfId="7116">
      <pivotArea dataOnly="0" labelOnly="1" outline="0" fieldPosition="0">
        <references count="1">
          <reference field="13" count="0"/>
        </references>
      </pivotArea>
    </format>
    <format dxfId="7115">
      <pivotArea dataOnly="0" labelOnly="1" grandCol="1" outline="0" fieldPosition="0"/>
    </format>
    <format dxfId="7114">
      <pivotArea outline="0" collapsedLevelsAreSubtotals="1" fieldPosition="0"/>
    </format>
    <format dxfId="7113">
      <pivotArea dataOnly="0" labelOnly="1" grandRow="1" outline="0" fieldPosition="0"/>
    </format>
    <format dxfId="7112">
      <pivotArea dataOnly="0" labelOnly="1" outline="0" fieldPosition="0">
        <references count="1">
          <reference field="13" count="0"/>
        </references>
      </pivotArea>
    </format>
    <format dxfId="7111">
      <pivotArea dataOnly="0" labelOnly="1" grandCol="1" outline="0" fieldPosition="0"/>
    </format>
    <format dxfId="7110">
      <pivotArea dataOnly="0" labelOnly="1" outline="0" fieldPosition="0">
        <references count="1">
          <reference field="13" count="0"/>
        </references>
      </pivotArea>
    </format>
    <format dxfId="7109">
      <pivotArea dataOnly="0" labelOnly="1" grandCol="1" outline="0" fieldPosition="0"/>
    </format>
    <format dxfId="7108">
      <pivotArea dataOnly="0" labelOnly="1" outline="0" fieldPosition="0">
        <references count="1">
          <reference field="13" count="0"/>
        </references>
      </pivotArea>
    </format>
    <format dxfId="7107">
      <pivotArea dataOnly="0" labelOnly="1" grandCol="1" outline="0" fieldPosition="0"/>
    </format>
    <format dxfId="7106">
      <pivotArea outline="0" collapsedLevelsAreSubtotals="1" fieldPosition="0"/>
    </format>
    <format dxfId="7105">
      <pivotArea dataOnly="0" labelOnly="1" grandRow="1" outline="0" fieldPosition="0"/>
    </format>
    <format dxfId="7104">
      <pivotArea dataOnly="0" labelOnly="1" outline="0" fieldPosition="0">
        <references count="1">
          <reference field="13" count="0"/>
        </references>
      </pivotArea>
    </format>
    <format dxfId="7103">
      <pivotArea dataOnly="0" labelOnly="1" grandCol="1" outline="0" fieldPosition="0"/>
    </format>
    <format dxfId="7102">
      <pivotArea outline="0" collapsedLevelsAreSubtotals="1" fieldPosition="0"/>
    </format>
    <format dxfId="7101">
      <pivotArea dataOnly="0" labelOnly="1" grandRow="1" outline="0" fieldPosition="0"/>
    </format>
    <format dxfId="7100">
      <pivotArea dataOnly="0" labelOnly="1" outline="0" fieldPosition="0">
        <references count="1">
          <reference field="13" count="0"/>
        </references>
      </pivotArea>
    </format>
    <format dxfId="7099">
      <pivotArea dataOnly="0" labelOnly="1" grandCol="1" outline="0" fieldPosition="0"/>
    </format>
    <format dxfId="7098">
      <pivotArea outline="0" collapsedLevelsAreSubtotals="1" fieldPosition="0"/>
    </format>
    <format dxfId="7097">
      <pivotArea dataOnly="0" labelOnly="1" grandRow="1" outline="0" fieldPosition="0"/>
    </format>
    <format dxfId="7096">
      <pivotArea dataOnly="0" labelOnly="1" outline="0" fieldPosition="0">
        <references count="1">
          <reference field="13" count="0"/>
        </references>
      </pivotArea>
    </format>
    <format dxfId="7095">
      <pivotArea dataOnly="0" labelOnly="1" grandCol="1" outline="0" fieldPosition="0"/>
    </format>
    <format dxfId="7094">
      <pivotArea type="topRight" dataOnly="0" labelOnly="1" outline="0" fieldPosition="0"/>
    </format>
    <format dxfId="7093">
      <pivotArea type="topRight" dataOnly="0" labelOnly="1" outline="0" fieldPosition="0"/>
    </format>
    <format dxfId="7092">
      <pivotArea dataOnly="0" labelOnly="1" outline="0" fieldPosition="0">
        <references count="1">
          <reference field="13" count="0"/>
        </references>
      </pivotArea>
    </format>
    <format dxfId="7091">
      <pivotArea dataOnly="0" labelOnly="1" grandCol="1" outline="0" fieldPosition="0"/>
    </format>
    <format dxfId="7090">
      <pivotArea outline="0" collapsedLevelsAreSubtotals="1" fieldPosition="0"/>
    </format>
    <format dxfId="7089">
      <pivotArea dataOnly="0" labelOnly="1" grandRow="1" outline="0" fieldPosition="0"/>
    </format>
    <format dxfId="7088">
      <pivotArea dataOnly="0" labelOnly="1" outline="0" fieldPosition="0">
        <references count="1">
          <reference field="13" count="0"/>
        </references>
      </pivotArea>
    </format>
    <format dxfId="7087">
      <pivotArea dataOnly="0" labelOnly="1" grandCol="1" outline="0" fieldPosition="0"/>
    </format>
    <format dxfId="7086">
      <pivotArea outline="0" collapsedLevelsAreSubtotals="1" fieldPosition="0"/>
    </format>
    <format dxfId="7085">
      <pivotArea dataOnly="0" labelOnly="1" grandRow="1" outline="0" fieldPosition="0"/>
    </format>
    <format dxfId="7084">
      <pivotArea dataOnly="0" labelOnly="1" outline="0" fieldPosition="0">
        <references count="1">
          <reference field="13" count="0"/>
        </references>
      </pivotArea>
    </format>
    <format dxfId="7083">
      <pivotArea dataOnly="0" labelOnly="1" grandCol="1" outline="0" fieldPosition="0"/>
    </format>
    <format dxfId="7082">
      <pivotArea outline="0" collapsedLevelsAreSubtotals="1" fieldPosition="0"/>
    </format>
    <format dxfId="7081">
      <pivotArea dataOnly="0" labelOnly="1" grandRow="1" outline="0" fieldPosition="0"/>
    </format>
    <format dxfId="7080">
      <pivotArea dataOnly="0" labelOnly="1" outline="0" fieldPosition="0">
        <references count="1">
          <reference field="13" count="0"/>
        </references>
      </pivotArea>
    </format>
    <format dxfId="7079">
      <pivotArea dataOnly="0" labelOnly="1" grandCol="1" outline="0" fieldPosition="0"/>
    </format>
    <format dxfId="7078">
      <pivotArea dataOnly="0" labelOnly="1" outline="0" fieldPosition="0">
        <references count="1">
          <reference field="13" count="0"/>
        </references>
      </pivotArea>
    </format>
    <format dxfId="7077">
      <pivotArea dataOnly="0" labelOnly="1" grandCol="1" outline="0" fieldPosition="0"/>
    </format>
    <format dxfId="7076">
      <pivotArea grandRow="1" outline="0" collapsedLevelsAreSubtotals="1" fieldPosition="0"/>
    </format>
    <format dxfId="7075">
      <pivotArea dataOnly="0" labelOnly="1" grandRow="1" outline="0" fieldPosition="0"/>
    </format>
    <format dxfId="7074">
      <pivotArea outline="0" collapsedLevelsAreSubtotals="1" fieldPosition="0"/>
    </format>
    <format dxfId="7073">
      <pivotArea dataOnly="0" labelOnly="1" grandRow="1" outline="0" fieldPosition="0"/>
    </format>
    <format dxfId="7072">
      <pivotArea dataOnly="0" labelOnly="1" outline="0" fieldPosition="0">
        <references count="1">
          <reference field="13" count="0"/>
        </references>
      </pivotArea>
    </format>
    <format dxfId="7071">
      <pivotArea dataOnly="0" labelOnly="1" grandCol="1" outline="0" fieldPosition="0"/>
    </format>
    <format dxfId="7070">
      <pivotArea outline="0" collapsedLevelsAreSubtotals="1" fieldPosition="0"/>
    </format>
    <format dxfId="7069">
      <pivotArea dataOnly="0" labelOnly="1" grandRow="1" outline="0" fieldPosition="0"/>
    </format>
    <format dxfId="7068">
      <pivotArea dataOnly="0" labelOnly="1" outline="0" fieldPosition="0">
        <references count="1">
          <reference field="13" count="0"/>
        </references>
      </pivotArea>
    </format>
    <format dxfId="7067">
      <pivotArea dataOnly="0" labelOnly="1" grandCol="1" outline="0" fieldPosition="0"/>
    </format>
    <format dxfId="7066">
      <pivotArea dataOnly="0" labelOnly="1" outline="0" fieldPosition="0">
        <references count="1">
          <reference field="13" count="0"/>
        </references>
      </pivotArea>
    </format>
    <format dxfId="7065">
      <pivotArea dataOnly="0" labelOnly="1" grandCol="1" outline="0" fieldPosition="0"/>
    </format>
    <format dxfId="7064">
      <pivotArea grandRow="1" outline="0" collapsedLevelsAreSubtotals="1" fieldPosition="0"/>
    </format>
    <format dxfId="7063">
      <pivotArea dataOnly="0" labelOnly="1" grandRow="1" outline="0" fieldPosition="0"/>
    </format>
    <format dxfId="7062">
      <pivotArea outline="0" collapsedLevelsAreSubtotals="1" fieldPosition="0"/>
    </format>
    <format dxfId="7061">
      <pivotArea dataOnly="0" labelOnly="1" grandRow="1" outline="0" fieldPosition="0"/>
    </format>
    <format dxfId="7060">
      <pivotArea dataOnly="0" labelOnly="1" outline="0" fieldPosition="0">
        <references count="1">
          <reference field="13" count="0"/>
        </references>
      </pivotArea>
    </format>
    <format dxfId="7059">
      <pivotArea dataOnly="0" labelOnly="1" grandCol="1" outline="0" fieldPosition="0"/>
    </format>
    <format dxfId="7058">
      <pivotArea outline="0" collapsedLevelsAreSubtotals="1" fieldPosition="0"/>
    </format>
    <format dxfId="7057">
      <pivotArea dataOnly="0" labelOnly="1" grandRow="1" outline="0" fieldPosition="0"/>
    </format>
    <format dxfId="7056">
      <pivotArea dataOnly="0" labelOnly="1" outline="0" fieldPosition="0">
        <references count="1">
          <reference field="13" count="0"/>
        </references>
      </pivotArea>
    </format>
    <format dxfId="7055">
      <pivotArea dataOnly="0" labelOnly="1" grandCol="1" outline="0" fieldPosition="0"/>
    </format>
    <format dxfId="7054">
      <pivotArea dataOnly="0" labelOnly="1" outline="0" fieldPosition="0">
        <references count="1">
          <reference field="13" count="0"/>
        </references>
      </pivotArea>
    </format>
    <format dxfId="7053">
      <pivotArea dataOnly="0" labelOnly="1" grandCol="1" outline="0" fieldPosition="0"/>
    </format>
    <format dxfId="7052">
      <pivotArea outline="0" collapsedLevelsAreSubtotals="1" fieldPosition="0"/>
    </format>
    <format dxfId="7051">
      <pivotArea dataOnly="0" labelOnly="1" grandRow="1" outline="0" fieldPosition="0"/>
    </format>
    <format dxfId="7050">
      <pivotArea outline="0" collapsedLevelsAreSubtotals="1" fieldPosition="0"/>
    </format>
    <format dxfId="7049">
      <pivotArea dataOnly="0" labelOnly="1" grandRow="1" outline="0" fieldPosition="0"/>
    </format>
    <format dxfId="7048">
      <pivotArea grandRow="1" outline="0" collapsedLevelsAreSubtotals="1" fieldPosition="0"/>
    </format>
    <format dxfId="7047">
      <pivotArea dataOnly="0" labelOnly="1" grandRow="1" outline="0" fieldPosition="0"/>
    </format>
    <format dxfId="7046">
      <pivotArea outline="0" collapsedLevelsAreSubtotals="1" fieldPosition="0"/>
    </format>
    <format dxfId="7045">
      <pivotArea dataOnly="0" labelOnly="1" grandRow="1" outline="0" fieldPosition="0"/>
    </format>
    <format dxfId="7044">
      <pivotArea dataOnly="0" labelOnly="1" outline="0" fieldPosition="0">
        <references count="1">
          <reference field="13" count="0"/>
        </references>
      </pivotArea>
    </format>
    <format dxfId="7043">
      <pivotArea dataOnly="0" labelOnly="1" grandCol="1" outline="0" fieldPosition="0"/>
    </format>
    <format dxfId="7042">
      <pivotArea outline="0" collapsedLevelsAreSubtotals="1" fieldPosition="0"/>
    </format>
    <format dxfId="7041">
      <pivotArea dataOnly="0" labelOnly="1" grandRow="1" outline="0" fieldPosition="0"/>
    </format>
    <format dxfId="7040">
      <pivotArea dataOnly="0" labelOnly="1" outline="0" fieldPosition="0">
        <references count="1">
          <reference field="13" count="0"/>
        </references>
      </pivotArea>
    </format>
    <format dxfId="7039">
      <pivotArea dataOnly="0" labelOnly="1" grandCol="1" outline="0" fieldPosition="0"/>
    </format>
    <format dxfId="7038">
      <pivotArea grandRow="1" outline="0" collapsedLevelsAreSubtotals="1" fieldPosition="0"/>
    </format>
    <format dxfId="7037">
      <pivotArea dataOnly="0" labelOnly="1" grandRow="1" outline="0" fieldPosition="0"/>
    </format>
    <format dxfId="7036">
      <pivotArea outline="0" collapsedLevelsAreSubtotals="1" fieldPosition="0"/>
    </format>
    <format dxfId="7035">
      <pivotArea dataOnly="0" labelOnly="1" grandRow="1" outline="0" fieldPosition="0"/>
    </format>
    <format dxfId="7034">
      <pivotArea dataOnly="0" labelOnly="1" outline="0" fieldPosition="0">
        <references count="1">
          <reference field="13" count="0"/>
        </references>
      </pivotArea>
    </format>
    <format dxfId="7033">
      <pivotArea dataOnly="0" labelOnly="1" grandCol="1" outline="0" fieldPosition="0"/>
    </format>
    <format dxfId="7032">
      <pivotArea outline="0" collapsedLevelsAreSubtotals="1" fieldPosition="0"/>
    </format>
    <format dxfId="7031">
      <pivotArea dataOnly="0" labelOnly="1" grandRow="1" outline="0" fieldPosition="0"/>
    </format>
    <format dxfId="7030">
      <pivotArea dataOnly="0" labelOnly="1" outline="0" fieldPosition="0">
        <references count="1">
          <reference field="13" count="0"/>
        </references>
      </pivotArea>
    </format>
    <format dxfId="7029">
      <pivotArea dataOnly="0" labelOnly="1" grandCol="1" outline="0" fieldPosition="0"/>
    </format>
    <format dxfId="7028">
      <pivotArea grandRow="1" outline="0" collapsedLevelsAreSubtotals="1" fieldPosition="0"/>
    </format>
    <format dxfId="7027">
      <pivotArea dataOnly="0" labelOnly="1" grandRow="1" outline="0" fieldPosition="0"/>
    </format>
    <format dxfId="7026">
      <pivotArea dataOnly="0" labelOnly="1" grandRow="1" outline="0" fieldPosition="0"/>
    </format>
    <format dxfId="7025">
      <pivotArea dataOnly="0" labelOnly="1" outline="0" fieldPosition="0">
        <references count="1">
          <reference field="13" count="0"/>
        </references>
      </pivotArea>
    </format>
    <format dxfId="7024">
      <pivotArea dataOnly="0" labelOnly="1" grandCol="1" outline="0" fieldPosition="0"/>
    </format>
    <format dxfId="7023">
      <pivotArea dataOnly="0" labelOnly="1" outline="0" fieldPosition="0">
        <references count="1">
          <reference field="13" count="0"/>
        </references>
      </pivotArea>
    </format>
    <format dxfId="7022">
      <pivotArea dataOnly="0" labelOnly="1" grandCol="1" outline="0" fieldPosition="0"/>
    </format>
    <format dxfId="7021">
      <pivotArea grandRow="1" outline="0" collapsedLevelsAreSubtotals="1" fieldPosition="0"/>
    </format>
    <format dxfId="7020">
      <pivotArea dataOnly="0" labelOnly="1" grandRow="1" outline="0" fieldPosition="0"/>
    </format>
    <format dxfId="7019">
      <pivotArea outline="0" collapsedLevelsAreSubtotals="1" fieldPosition="0"/>
    </format>
    <format dxfId="7018">
      <pivotArea dataOnly="0" labelOnly="1" grandRow="1" outline="0" fieldPosition="0"/>
    </format>
    <format dxfId="7017">
      <pivotArea dataOnly="0" labelOnly="1" grandRow="1" outline="0" fieldPosition="0"/>
    </format>
    <format dxfId="7016">
      <pivotArea outline="0" collapsedLevelsAreSubtotals="1" fieldPosition="0"/>
    </format>
    <format dxfId="7015">
      <pivotArea dataOnly="0" labelOnly="1" grandRow="1" outline="0" fieldPosition="0"/>
    </format>
    <format dxfId="7014">
      <pivotArea dataOnly="0" labelOnly="1" outline="0" fieldPosition="0">
        <references count="1">
          <reference field="13" count="0"/>
        </references>
      </pivotArea>
    </format>
    <format dxfId="7013">
      <pivotArea dataOnly="0" labelOnly="1" grandCol="1" outline="0" fieldPosition="0"/>
    </format>
    <format dxfId="7012">
      <pivotArea outline="0" collapsedLevelsAreSubtotals="1" fieldPosition="0"/>
    </format>
    <format dxfId="7011">
      <pivotArea dataOnly="0" labelOnly="1" grandRow="1" outline="0" fieldPosition="0"/>
    </format>
    <format dxfId="7010">
      <pivotArea dataOnly="0" labelOnly="1" outline="0" fieldPosition="0">
        <references count="1">
          <reference field="13" count="0"/>
        </references>
      </pivotArea>
    </format>
    <format dxfId="7009">
      <pivotArea dataOnly="0" labelOnly="1" grandCol="1" outline="0" fieldPosition="0"/>
    </format>
    <format dxfId="7008">
      <pivotArea outline="0" collapsedLevelsAreSubtotals="1" fieldPosition="0"/>
    </format>
    <format dxfId="7007">
      <pivotArea dataOnly="0" labelOnly="1" grandRow="1" outline="0" fieldPosition="0"/>
    </format>
    <format dxfId="7006">
      <pivotArea dataOnly="0" labelOnly="1" outline="0" fieldPosition="0">
        <references count="1">
          <reference field="13" count="0"/>
        </references>
      </pivotArea>
    </format>
    <format dxfId="7005">
      <pivotArea dataOnly="0" labelOnly="1" grandCol="1" outline="0" fieldPosition="0"/>
    </format>
    <format dxfId="7004">
      <pivotArea dataOnly="0" labelOnly="1" outline="0" fieldPosition="0">
        <references count="1">
          <reference field="13" count="0"/>
        </references>
      </pivotArea>
    </format>
    <format dxfId="7003">
      <pivotArea dataOnly="0" labelOnly="1" grandCol="1" outline="0" fieldPosition="0"/>
    </format>
    <format dxfId="7002">
      <pivotArea dataOnly="0" labelOnly="1" outline="0" fieldPosition="0">
        <references count="1">
          <reference field="13" count="0"/>
        </references>
      </pivotArea>
    </format>
    <format dxfId="7001">
      <pivotArea dataOnly="0" labelOnly="1" grandCol="1" outline="0" fieldPosition="0"/>
    </format>
    <format dxfId="7000">
      <pivotArea dataOnly="0" labelOnly="1" outline="0" fieldPosition="0">
        <references count="1">
          <reference field="13" count="0"/>
        </references>
      </pivotArea>
    </format>
    <format dxfId="6999">
      <pivotArea dataOnly="0" labelOnly="1" grandCol="1" outline="0" fieldPosition="0"/>
    </format>
    <format dxfId="6998">
      <pivotArea outline="0" collapsedLevelsAreSubtotals="1" fieldPosition="0"/>
    </format>
    <format dxfId="6997">
      <pivotArea dataOnly="0" labelOnly="1" grandRow="1" outline="0" fieldPosition="0"/>
    </format>
    <format dxfId="6996">
      <pivotArea dataOnly="0" labelOnly="1" outline="0" fieldPosition="0">
        <references count="1">
          <reference field="13" count="0"/>
        </references>
      </pivotArea>
    </format>
    <format dxfId="6995">
      <pivotArea dataOnly="0" labelOnly="1" grandCol="1" outline="0" fieldPosition="0"/>
    </format>
    <format dxfId="6994">
      <pivotArea outline="0" collapsedLevelsAreSubtotals="1" fieldPosition="0"/>
    </format>
    <format dxfId="6993">
      <pivotArea dataOnly="0" labelOnly="1" grandRow="1" outline="0" fieldPosition="0"/>
    </format>
    <format dxfId="6992">
      <pivotArea dataOnly="0" labelOnly="1" outline="0" fieldPosition="0">
        <references count="1">
          <reference field="13" count="0"/>
        </references>
      </pivotArea>
    </format>
    <format dxfId="6991">
      <pivotArea dataOnly="0" labelOnly="1" grandCol="1" outline="0" fieldPosition="0"/>
    </format>
    <format dxfId="6990">
      <pivotArea dataOnly="0" labelOnly="1" outline="0" fieldPosition="0">
        <references count="1">
          <reference field="13" count="0"/>
        </references>
      </pivotArea>
    </format>
    <format dxfId="6989">
      <pivotArea dataOnly="0" labelOnly="1" grandCol="1" outline="0" fieldPosition="0"/>
    </format>
    <format dxfId="6988">
      <pivotArea dataOnly="0" labelOnly="1" grandRow="1" outline="0" fieldPosition="0"/>
    </format>
    <format dxfId="6987">
      <pivotArea outline="0" collapsedLevelsAreSubtotals="1" fieldPosition="0"/>
    </format>
    <format dxfId="6986">
      <pivotArea dataOnly="0" labelOnly="1" grandRow="1" outline="0" fieldPosition="0"/>
    </format>
    <format dxfId="6985">
      <pivotArea dataOnly="0" labelOnly="1" outline="0" fieldPosition="0">
        <references count="1">
          <reference field="13" count="0"/>
        </references>
      </pivotArea>
    </format>
    <format dxfId="6984">
      <pivotArea dataOnly="0" labelOnly="1" grandCol="1" outline="0" fieldPosition="0"/>
    </format>
    <format dxfId="6983">
      <pivotArea outline="0" collapsedLevelsAreSubtotals="1" fieldPosition="0"/>
    </format>
    <format dxfId="6982">
      <pivotArea field="13" type="button" dataOnly="0" labelOnly="1" outline="0" axis="axisCol" fieldPosition="0"/>
    </format>
    <format dxfId="6981">
      <pivotArea type="topRight" dataOnly="0" labelOnly="1" outline="0" fieldPosition="0"/>
    </format>
    <format dxfId="6980">
      <pivotArea dataOnly="0" labelOnly="1" outline="0" fieldPosition="0">
        <references count="1">
          <reference field="13" count="0"/>
        </references>
      </pivotArea>
    </format>
    <format dxfId="6979">
      <pivotArea dataOnly="0" labelOnly="1" grandCol="1" outline="0" fieldPosition="0"/>
    </format>
    <format dxfId="6978">
      <pivotArea outline="0" collapsedLevelsAreSubtotals="1" fieldPosition="0"/>
    </format>
    <format dxfId="6977">
      <pivotArea dataOnly="0" labelOnly="1" grandRow="1" outline="0" fieldPosition="0"/>
    </format>
    <format dxfId="6976">
      <pivotArea dataOnly="0" labelOnly="1" outline="0" fieldPosition="0">
        <references count="1">
          <reference field="13" count="0"/>
        </references>
      </pivotArea>
    </format>
    <format dxfId="6975">
      <pivotArea dataOnly="0" labelOnly="1" grandCol="1" outline="0" fieldPosition="0"/>
    </format>
    <format dxfId="6974">
      <pivotArea outline="0" collapsedLevelsAreSubtotals="1" fieldPosition="0"/>
    </format>
    <format dxfId="6973">
      <pivotArea dataOnly="0" labelOnly="1" grandRow="1" outline="0" fieldPosition="0"/>
    </format>
    <format dxfId="6972">
      <pivotArea dataOnly="0" labelOnly="1" outline="0" fieldPosition="0">
        <references count="1">
          <reference field="13" count="0"/>
        </references>
      </pivotArea>
    </format>
    <format dxfId="6971">
      <pivotArea dataOnly="0" labelOnly="1" grandCol="1" outline="0" fieldPosition="0"/>
    </format>
    <format dxfId="6970">
      <pivotArea dataOnly="0" labelOnly="1" outline="0" fieldPosition="0">
        <references count="1">
          <reference field="13" count="0"/>
        </references>
      </pivotArea>
    </format>
    <format dxfId="6969">
      <pivotArea dataOnly="0" labelOnly="1" grandCol="1" outline="0" fieldPosition="0"/>
    </format>
    <format dxfId="6968">
      <pivotArea dataOnly="0" labelOnly="1" grandRow="1" outline="0" fieldPosition="0"/>
    </format>
    <format dxfId="6967">
      <pivotArea outline="0" collapsedLevelsAreSubtotals="1" fieldPosition="0"/>
    </format>
    <format dxfId="6966">
      <pivotArea dataOnly="0" labelOnly="1" grandRow="1" outline="0" fieldPosition="0"/>
    </format>
    <format dxfId="6965">
      <pivotArea dataOnly="0" labelOnly="1" outline="0" fieldPosition="0">
        <references count="1">
          <reference field="13" count="0"/>
        </references>
      </pivotArea>
    </format>
    <format dxfId="6964">
      <pivotArea dataOnly="0" labelOnly="1" grandCol="1" outline="0" fieldPosition="0"/>
    </format>
    <format dxfId="6963">
      <pivotArea outline="0" collapsedLevelsAreSubtotals="1" fieldPosition="0"/>
    </format>
    <format dxfId="6962">
      <pivotArea dataOnly="0" labelOnly="1" grandRow="1" outline="0" fieldPosition="0"/>
    </format>
    <format dxfId="6961">
      <pivotArea dataOnly="0" labelOnly="1" outline="0" fieldPosition="0">
        <references count="1">
          <reference field="13" count="0"/>
        </references>
      </pivotArea>
    </format>
    <format dxfId="6960">
      <pivotArea dataOnly="0" labelOnly="1" grandCol="1" outline="0" fieldPosition="0"/>
    </format>
    <format dxfId="6959">
      <pivotArea outline="0" collapsedLevelsAreSubtotals="1" fieldPosition="0"/>
    </format>
    <format dxfId="6958">
      <pivotArea dataOnly="0" labelOnly="1" grandRow="1" outline="0" fieldPosition="0"/>
    </format>
    <format dxfId="6957">
      <pivotArea dataOnly="0" labelOnly="1" outline="0" fieldPosition="0">
        <references count="1">
          <reference field="13" count="0"/>
        </references>
      </pivotArea>
    </format>
    <format dxfId="6956">
      <pivotArea dataOnly="0" labelOnly="1" grandCol="1" outline="0" fieldPosition="0"/>
    </format>
    <format dxfId="6955">
      <pivotArea dataOnly="0" labelOnly="1" grandRow="1" outline="0" fieldPosition="0"/>
    </format>
    <format dxfId="6954">
      <pivotArea outline="0" collapsedLevelsAreSubtotals="1" fieldPosition="0"/>
    </format>
    <format dxfId="6953">
      <pivotArea field="15" type="button" dataOnly="0" labelOnly="1" outline="0" axis="axisRow" fieldPosition="0"/>
    </format>
    <format dxfId="6952">
      <pivotArea dataOnly="0" labelOnly="1" outline="0" fieldPosition="0">
        <references count="1">
          <reference field="15" count="0"/>
        </references>
      </pivotArea>
    </format>
    <format dxfId="6951">
      <pivotArea dataOnly="0" labelOnly="1" grandRow="1" outline="0" fieldPosition="0"/>
    </format>
    <format dxfId="6950">
      <pivotArea dataOnly="0" labelOnly="1" outline="0" fieldPosition="0">
        <references count="1">
          <reference field="13" count="0"/>
        </references>
      </pivotArea>
    </format>
    <format dxfId="6949">
      <pivotArea dataOnly="0" labelOnly="1" grandCol="1" outline="0" fieldPosition="0"/>
    </format>
    <format dxfId="6948">
      <pivotArea outline="0" collapsedLevelsAreSubtotals="1" fieldPosition="0"/>
    </format>
    <format dxfId="6947">
      <pivotArea field="15" type="button" dataOnly="0" labelOnly="1" outline="0" axis="axisRow" fieldPosition="0"/>
    </format>
    <format dxfId="6946">
      <pivotArea dataOnly="0" labelOnly="1" outline="0" fieldPosition="0">
        <references count="1">
          <reference field="15" count="0"/>
        </references>
      </pivotArea>
    </format>
    <format dxfId="6945">
      <pivotArea dataOnly="0" labelOnly="1" grandRow="1" outline="0" fieldPosition="0"/>
    </format>
    <format dxfId="6944">
      <pivotArea dataOnly="0" labelOnly="1" outline="0" fieldPosition="0">
        <references count="1">
          <reference field="13" count="0"/>
        </references>
      </pivotArea>
    </format>
    <format dxfId="6943">
      <pivotArea dataOnly="0" labelOnly="1" grandCol="1" outline="0" fieldPosition="0"/>
    </format>
    <format dxfId="6942">
      <pivotArea outline="0" collapsedLevelsAreSubtotals="1" fieldPosition="0"/>
    </format>
    <format dxfId="6941">
      <pivotArea field="15" type="button" dataOnly="0" labelOnly="1" outline="0" axis="axisRow" fieldPosition="0"/>
    </format>
    <format dxfId="6940">
      <pivotArea dataOnly="0" labelOnly="1" outline="0" fieldPosition="0">
        <references count="1">
          <reference field="15" count="0"/>
        </references>
      </pivotArea>
    </format>
    <format dxfId="6939">
      <pivotArea dataOnly="0" labelOnly="1" grandRow="1" outline="0" fieldPosition="0"/>
    </format>
    <format dxfId="6938">
      <pivotArea dataOnly="0" labelOnly="1" outline="0" fieldPosition="0">
        <references count="1">
          <reference field="13" count="0"/>
        </references>
      </pivotArea>
    </format>
    <format dxfId="6937">
      <pivotArea dataOnly="0" labelOnly="1" grandCol="1" outline="0" fieldPosition="0"/>
    </format>
    <format dxfId="6936">
      <pivotArea field="15" type="button" dataOnly="0" labelOnly="1" outline="0" axis="axisRow" fieldPosition="0"/>
    </format>
    <format dxfId="6935">
      <pivotArea dataOnly="0" labelOnly="1" outline="0" fieldPosition="0">
        <references count="1">
          <reference field="13" count="0"/>
        </references>
      </pivotArea>
    </format>
    <format dxfId="6934">
      <pivotArea dataOnly="0" labelOnly="1" grandCol="1" outline="0" fieldPosition="0"/>
    </format>
    <format dxfId="6933">
      <pivotArea dataOnly="0" labelOnly="1" grandRow="1" outline="0" fieldPosition="0"/>
    </format>
    <format dxfId="6932">
      <pivotArea type="all" dataOnly="0" outline="0" fieldPosition="0"/>
    </format>
    <format dxfId="6931">
      <pivotArea outline="0" collapsedLevelsAreSubtotals="1" fieldPosition="0"/>
    </format>
    <format dxfId="6930">
      <pivotArea field="15" type="button" dataOnly="0" labelOnly="1" outline="0" axis="axisRow" fieldPosition="0"/>
    </format>
    <format dxfId="6929">
      <pivotArea dataOnly="0" labelOnly="1" outline="0" fieldPosition="0">
        <references count="1">
          <reference field="15" count="0"/>
        </references>
      </pivotArea>
    </format>
    <format dxfId="6928">
      <pivotArea dataOnly="0" labelOnly="1" grandRow="1" outline="0" fieldPosition="0"/>
    </format>
    <format dxfId="6927">
      <pivotArea dataOnly="0" labelOnly="1" outline="0" fieldPosition="0">
        <references count="1">
          <reference field="13" count="0"/>
        </references>
      </pivotArea>
    </format>
    <format dxfId="6926">
      <pivotArea dataOnly="0" labelOnly="1" grandCol="1" outline="0" fieldPosition="0"/>
    </format>
    <format dxfId="6925">
      <pivotArea type="all" dataOnly="0" outline="0" fieldPosition="0"/>
    </format>
    <format dxfId="6924">
      <pivotArea outline="0" collapsedLevelsAreSubtotals="1" fieldPosition="0"/>
    </format>
    <format dxfId="6923">
      <pivotArea field="15" type="button" dataOnly="0" labelOnly="1" outline="0" axis="axisRow" fieldPosition="0"/>
    </format>
    <format dxfId="6922">
      <pivotArea dataOnly="0" labelOnly="1" outline="0" fieldPosition="0">
        <references count="1">
          <reference field="15" count="0"/>
        </references>
      </pivotArea>
    </format>
    <format dxfId="6921">
      <pivotArea dataOnly="0" labelOnly="1" grandRow="1" outline="0" fieldPosition="0"/>
    </format>
    <format dxfId="6920">
      <pivotArea dataOnly="0" labelOnly="1" outline="0" fieldPosition="0">
        <references count="1">
          <reference field="13" count="0"/>
        </references>
      </pivotArea>
    </format>
    <format dxfId="6919">
      <pivotArea dataOnly="0" labelOnly="1" grandCol="1" outline="0" fieldPosition="0"/>
    </format>
    <format dxfId="6918">
      <pivotArea outline="0" collapsedLevelsAreSubtotals="1" fieldPosition="0"/>
    </format>
    <format dxfId="6917">
      <pivotArea field="15" type="button" dataOnly="0" labelOnly="1" outline="0" axis="axisRow" fieldPosition="0"/>
    </format>
    <format dxfId="6916">
      <pivotArea dataOnly="0" labelOnly="1" outline="0" fieldPosition="0">
        <references count="1">
          <reference field="15" count="0"/>
        </references>
      </pivotArea>
    </format>
    <format dxfId="6915">
      <pivotArea dataOnly="0" labelOnly="1" grandRow="1" outline="0" fieldPosition="0"/>
    </format>
    <format dxfId="6914">
      <pivotArea dataOnly="0" labelOnly="1" outline="0" fieldPosition="0">
        <references count="1">
          <reference field="13" count="0"/>
        </references>
      </pivotArea>
    </format>
    <format dxfId="6913">
      <pivotArea dataOnly="0" labelOnly="1" grandCol="1" outline="0" fieldPosition="0"/>
    </format>
    <format dxfId="6912">
      <pivotArea field="15" type="button" dataOnly="0" labelOnly="1" outline="0" axis="axisRow" fieldPosition="0"/>
    </format>
    <format dxfId="6911">
      <pivotArea dataOnly="0" labelOnly="1" outline="0" fieldPosition="0">
        <references count="1">
          <reference field="13" count="0"/>
        </references>
      </pivotArea>
    </format>
    <format dxfId="6910">
      <pivotArea dataOnly="0" labelOnly="1" grandCol="1" outline="0" fieldPosition="0"/>
    </format>
    <format dxfId="6909">
      <pivotArea grandRow="1" outline="0" collapsedLevelsAreSubtotals="1" fieldPosition="0"/>
    </format>
    <format dxfId="6908">
      <pivotArea dataOnly="0" labelOnly="1" grandRow="1" outline="0" fieldPosition="0"/>
    </format>
    <format dxfId="6907">
      <pivotArea type="all" dataOnly="0" outline="0" fieldPosition="0"/>
    </format>
    <format dxfId="6906">
      <pivotArea outline="0" collapsedLevelsAreSubtotals="1" fieldPosition="0"/>
    </format>
    <format dxfId="6905">
      <pivotArea type="origin" dataOnly="0" labelOnly="1" outline="0" fieldPosition="0"/>
    </format>
    <format dxfId="6904">
      <pivotArea field="13" type="button" dataOnly="0" labelOnly="1" outline="0" axis="axisCol" fieldPosition="0"/>
    </format>
    <format dxfId="6903">
      <pivotArea type="topRight" dataOnly="0" labelOnly="1" outline="0" fieldPosition="0"/>
    </format>
    <format dxfId="6902">
      <pivotArea field="15" type="button" dataOnly="0" labelOnly="1" outline="0" axis="axisRow" fieldPosition="0"/>
    </format>
    <format dxfId="6901">
      <pivotArea dataOnly="0" labelOnly="1" outline="0" fieldPosition="0">
        <references count="1">
          <reference field="15" count="0"/>
        </references>
      </pivotArea>
    </format>
    <format dxfId="6900">
      <pivotArea dataOnly="0" labelOnly="1" grandRow="1" outline="0" fieldPosition="0"/>
    </format>
    <format dxfId="6899">
      <pivotArea dataOnly="0" labelOnly="1" outline="0" fieldPosition="0">
        <references count="1">
          <reference field="13" count="0"/>
        </references>
      </pivotArea>
    </format>
    <format dxfId="6898">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7566">
      <pivotArea type="all" dataOnly="0" outline="0" fieldPosition="0"/>
    </format>
    <format dxfId="7565">
      <pivotArea outline="0" collapsedLevelsAreSubtotals="1" fieldPosition="0"/>
    </format>
    <format dxfId="7564">
      <pivotArea dataOnly="0" labelOnly="1" grandRow="1" outline="0" fieldPosition="0"/>
    </format>
    <format dxfId="7563">
      <pivotArea type="all" dataOnly="0" outline="0" fieldPosition="0"/>
    </format>
    <format dxfId="7562">
      <pivotArea outline="0" collapsedLevelsAreSubtotals="1" fieldPosition="0"/>
    </format>
    <format dxfId="7561">
      <pivotArea dataOnly="0" labelOnly="1" grandRow="1" outline="0" fieldPosition="0"/>
    </format>
    <format dxfId="7560">
      <pivotArea type="all" dataOnly="0" outline="0" fieldPosition="0"/>
    </format>
    <format dxfId="7559">
      <pivotArea type="all" dataOnly="0" outline="0" fieldPosition="0"/>
    </format>
    <format dxfId="7558">
      <pivotArea outline="0" collapsedLevelsAreSubtotals="1" fieldPosition="0"/>
    </format>
    <format dxfId="7557">
      <pivotArea grandRow="1" outline="0" collapsedLevelsAreSubtotals="1" fieldPosition="0"/>
    </format>
    <format dxfId="7556">
      <pivotArea dataOnly="0" labelOnly="1" grandRow="1" outline="0" fieldPosition="0"/>
    </format>
    <format dxfId="7555">
      <pivotArea type="all" dataOnly="0" outline="0" fieldPosition="0"/>
    </format>
    <format dxfId="7554">
      <pivotArea outline="0" collapsedLevelsAreSubtotals="1" fieldPosition="0"/>
    </format>
    <format dxfId="7553">
      <pivotArea dataOnly="0" labelOnly="1" grandRow="1" outline="0" fieldPosition="0"/>
    </format>
    <format dxfId="7552">
      <pivotArea type="all" dataOnly="0" outline="0" fieldPosition="0"/>
    </format>
    <format dxfId="7551">
      <pivotArea outline="0" collapsedLevelsAreSubtotals="1" fieldPosition="0"/>
    </format>
    <format dxfId="7550">
      <pivotArea type="all" dataOnly="0" outline="0" fieldPosition="0"/>
    </format>
    <format dxfId="7549">
      <pivotArea outline="0" collapsedLevelsAreSubtotals="1" fieldPosition="0"/>
    </format>
    <format dxfId="7548">
      <pivotArea grandRow="1" outline="0" collapsedLevelsAreSubtotals="1" fieldPosition="0"/>
    </format>
    <format dxfId="7547">
      <pivotArea dataOnly="0" labelOnly="1" grandRow="1" outline="0" fieldPosition="0"/>
    </format>
    <format dxfId="7546">
      <pivotArea grandRow="1" outline="0" collapsedLevelsAreSubtotals="1" fieldPosition="0"/>
    </format>
    <format dxfId="7545">
      <pivotArea dataOnly="0" labelOnly="1" grandRow="1" outline="0" fieldPosition="0"/>
    </format>
    <format dxfId="7544">
      <pivotArea outline="0" collapsedLevelsAreSubtotals="1" fieldPosition="0"/>
    </format>
    <format dxfId="7543">
      <pivotArea dataOnly="0" labelOnly="1" grandRow="1" outline="0" fieldPosition="0"/>
    </format>
    <format dxfId="7542">
      <pivotArea type="all" dataOnly="0" outline="0" fieldPosition="0"/>
    </format>
    <format dxfId="7541">
      <pivotArea outline="0" collapsedLevelsAreSubtotals="1" fieldPosition="0"/>
    </format>
    <format dxfId="7540">
      <pivotArea dataOnly="0" labelOnly="1" grandRow="1" outline="0" fieldPosition="0"/>
    </format>
    <format dxfId="7539">
      <pivotArea type="all" dataOnly="0" outline="0" fieldPosition="0"/>
    </format>
    <format dxfId="7538">
      <pivotArea outline="0" collapsedLevelsAreSubtotals="1" fieldPosition="0"/>
    </format>
    <format dxfId="7537">
      <pivotArea dataOnly="0" labelOnly="1" grandRow="1" outline="0" fieldPosition="0"/>
    </format>
    <format dxfId="7536">
      <pivotArea grandRow="1" outline="0" collapsedLevelsAreSubtotals="1" fieldPosition="0"/>
    </format>
    <format dxfId="7535">
      <pivotArea dataOnly="0" labelOnly="1" grandRow="1" outline="0" fieldPosition="0"/>
    </format>
    <format dxfId="7534">
      <pivotArea type="all" dataOnly="0" outline="0" fieldPosition="0"/>
    </format>
    <format dxfId="7533">
      <pivotArea outline="0" collapsedLevelsAreSubtotals="1" fieldPosition="0"/>
    </format>
    <format dxfId="7532">
      <pivotArea dataOnly="0" labelOnly="1" grandRow="1" outline="0" fieldPosition="0"/>
    </format>
    <format dxfId="7531">
      <pivotArea type="all" dataOnly="0" outline="0" fieldPosition="0"/>
    </format>
    <format dxfId="7530">
      <pivotArea outline="0" collapsedLevelsAreSubtotals="1" fieldPosition="0"/>
    </format>
    <format dxfId="7529">
      <pivotArea dataOnly="0" labelOnly="1" grandRow="1" outline="0" fieldPosition="0"/>
    </format>
    <format dxfId="7528">
      <pivotArea grandRow="1" outline="0" collapsedLevelsAreSubtotals="1" fieldPosition="0"/>
    </format>
    <format dxfId="7527">
      <pivotArea dataOnly="0" labelOnly="1" grandRow="1" outline="0" fieldPosition="0"/>
    </format>
    <format dxfId="7526">
      <pivotArea grandRow="1" outline="0" collapsedLevelsAreSubtotals="1" fieldPosition="0"/>
    </format>
    <format dxfId="7525">
      <pivotArea dataOnly="0" labelOnly="1" grandRow="1" outline="0" fieldPosition="0"/>
    </format>
    <format dxfId="7524">
      <pivotArea type="all" dataOnly="0" outline="0" fieldPosition="0"/>
    </format>
    <format dxfId="7523">
      <pivotArea outline="0" collapsedLevelsAreSubtotals="1" fieldPosition="0"/>
    </format>
    <format dxfId="7522">
      <pivotArea dataOnly="0" labelOnly="1" grandRow="1" outline="0" fieldPosition="0"/>
    </format>
    <format dxfId="7521">
      <pivotArea type="all" dataOnly="0" outline="0" fieldPosition="0"/>
    </format>
    <format dxfId="7520">
      <pivotArea outline="0" collapsedLevelsAreSubtotals="1" fieldPosition="0"/>
    </format>
    <format dxfId="7519">
      <pivotArea dataOnly="0" labelOnly="1" grandRow="1" outline="0" fieldPosition="0"/>
    </format>
    <format dxfId="7518">
      <pivotArea grandRow="1" outline="0" collapsedLevelsAreSubtotals="1" fieldPosition="0"/>
    </format>
    <format dxfId="7517">
      <pivotArea dataOnly="0" labelOnly="1" grandRow="1" outline="0" fieldPosition="0"/>
    </format>
    <format dxfId="7516">
      <pivotArea type="all" dataOnly="0" outline="0" fieldPosition="0"/>
    </format>
    <format dxfId="7515">
      <pivotArea outline="0" collapsedLevelsAreSubtotals="1" fieldPosition="0"/>
    </format>
    <format dxfId="7514">
      <pivotArea dataOnly="0" labelOnly="1" grandRow="1" outline="0" fieldPosition="0"/>
    </format>
    <format dxfId="7513">
      <pivotArea type="all" dataOnly="0" outline="0" fieldPosition="0"/>
    </format>
    <format dxfId="7512">
      <pivotArea outline="0" collapsedLevelsAreSubtotals="1" fieldPosition="0"/>
    </format>
    <format dxfId="7511">
      <pivotArea dataOnly="0" labelOnly="1" grandRow="1" outline="0" fieldPosition="0"/>
    </format>
    <format dxfId="7510">
      <pivotArea type="all" dataOnly="0" outline="0" fieldPosition="0"/>
    </format>
    <format dxfId="7509">
      <pivotArea outline="0" collapsedLevelsAreSubtotals="1" fieldPosition="0"/>
    </format>
    <format dxfId="7508">
      <pivotArea dataOnly="0" labelOnly="1" grandRow="1" outline="0" fieldPosition="0"/>
    </format>
    <format dxfId="7507">
      <pivotArea grandRow="1" outline="0" collapsedLevelsAreSubtotals="1" fieldPosition="0"/>
    </format>
    <format dxfId="7506">
      <pivotArea dataOnly="0" labelOnly="1" grandRow="1" outline="0" fieldPosition="0"/>
    </format>
    <format dxfId="7505">
      <pivotArea type="all" dataOnly="0" outline="0" fieldPosition="0"/>
    </format>
    <format dxfId="7504">
      <pivotArea outline="0" collapsedLevelsAreSubtotals="1" fieldPosition="0"/>
    </format>
    <format dxfId="7503">
      <pivotArea dataOnly="0" labelOnly="1" grandRow="1" outline="0" fieldPosition="0"/>
    </format>
    <format dxfId="7502">
      <pivotArea grandRow="1" outline="0" collapsedLevelsAreSubtotals="1" fieldPosition="0"/>
    </format>
    <format dxfId="7501">
      <pivotArea dataOnly="0" labelOnly="1" grandRow="1" outline="0" fieldPosition="0"/>
    </format>
    <format dxfId="7500">
      <pivotArea type="all" dataOnly="0" outline="0" fieldPosition="0"/>
    </format>
    <format dxfId="7499">
      <pivotArea outline="0" collapsedLevelsAreSubtotals="1" fieldPosition="0"/>
    </format>
    <format dxfId="7498">
      <pivotArea dataOnly="0" labelOnly="1" grandRow="1" outline="0" fieldPosition="0"/>
    </format>
    <format dxfId="7497">
      <pivotArea grandRow="1" outline="0" collapsedLevelsAreSubtotals="1" fieldPosition="0"/>
    </format>
    <format dxfId="7496">
      <pivotArea dataOnly="0" labelOnly="1" grandRow="1" outline="0" fieldPosition="0"/>
    </format>
    <format dxfId="7495">
      <pivotArea type="all" dataOnly="0" outline="0" fieldPosition="0"/>
    </format>
    <format dxfId="7494">
      <pivotArea outline="0" collapsedLevelsAreSubtotals="1" fieldPosition="0"/>
    </format>
    <format dxfId="7493">
      <pivotArea dataOnly="0" labelOnly="1" grandRow="1" outline="0" fieldPosition="0"/>
    </format>
    <format dxfId="7492">
      <pivotArea type="all" dataOnly="0" outline="0" fieldPosition="0"/>
    </format>
    <format dxfId="7491">
      <pivotArea outline="0" collapsedLevelsAreSubtotals="1" fieldPosition="0"/>
    </format>
    <format dxfId="7490">
      <pivotArea dataOnly="0" labelOnly="1" grandRow="1" outline="0" fieldPosition="0"/>
    </format>
    <format dxfId="7489">
      <pivotArea type="all" dataOnly="0" outline="0" fieldPosition="0"/>
    </format>
    <format dxfId="7488">
      <pivotArea outline="0" collapsedLevelsAreSubtotals="1" fieldPosition="0"/>
    </format>
    <format dxfId="7487">
      <pivotArea dataOnly="0" labelOnly="1" grandRow="1" outline="0" fieldPosition="0"/>
    </format>
    <format dxfId="7486">
      <pivotArea type="all" dataOnly="0" outline="0" fieldPosition="0"/>
    </format>
    <format dxfId="7485">
      <pivotArea outline="0" collapsedLevelsAreSubtotals="1" fieldPosition="0"/>
    </format>
    <format dxfId="7484">
      <pivotArea dataOnly="0" labelOnly="1" grandRow="1" outline="0" fieldPosition="0"/>
    </format>
    <format dxfId="7483">
      <pivotArea type="all" dataOnly="0" outline="0" fieldPosition="0"/>
    </format>
    <format dxfId="7482">
      <pivotArea outline="0" collapsedLevelsAreSubtotals="1" fieldPosition="0"/>
    </format>
    <format dxfId="7481">
      <pivotArea dataOnly="0" labelOnly="1" grandRow="1" outline="0" fieldPosition="0"/>
    </format>
    <format dxfId="7480">
      <pivotArea type="all" dataOnly="0" outline="0" fieldPosition="0"/>
    </format>
    <format dxfId="7479">
      <pivotArea outline="0" collapsedLevelsAreSubtotals="1" fieldPosition="0"/>
    </format>
    <format dxfId="7478">
      <pivotArea dataOnly="0" labelOnly="1" grandRow="1" outline="0" fieldPosition="0"/>
    </format>
    <format dxfId="7477">
      <pivotArea type="all" dataOnly="0" outline="0" fieldPosition="0"/>
    </format>
    <format dxfId="7476">
      <pivotArea outline="0" collapsedLevelsAreSubtotals="1" fieldPosition="0"/>
    </format>
    <format dxfId="7475">
      <pivotArea dataOnly="0" labelOnly="1" grandRow="1" outline="0" fieldPosition="0"/>
    </format>
    <format dxfId="7474">
      <pivotArea type="all" dataOnly="0" outline="0" fieldPosition="0"/>
    </format>
    <format dxfId="7473">
      <pivotArea outline="0" collapsedLevelsAreSubtotals="1" fieldPosition="0"/>
    </format>
    <format dxfId="7472">
      <pivotArea dataOnly="0" labelOnly="1" grandRow="1" outline="0" fieldPosition="0"/>
    </format>
    <format dxfId="7471">
      <pivotArea type="all" dataOnly="0" outline="0" fieldPosition="0"/>
    </format>
    <format dxfId="7470">
      <pivotArea outline="0" collapsedLevelsAreSubtotals="1" fieldPosition="0"/>
    </format>
    <format dxfId="7469">
      <pivotArea dataOnly="0" labelOnly="1" grandRow="1" outline="0" fieldPosition="0"/>
    </format>
    <format dxfId="7468">
      <pivotArea grandRow="1" outline="0" collapsedLevelsAreSubtotals="1" fieldPosition="0"/>
    </format>
    <format dxfId="7467">
      <pivotArea dataOnly="0" labelOnly="1" grandRow="1" outline="0" fieldPosition="0"/>
    </format>
    <format dxfId="7466">
      <pivotArea type="all" dataOnly="0" outline="0" fieldPosition="0"/>
    </format>
    <format dxfId="7465">
      <pivotArea outline="0" collapsedLevelsAreSubtotals="1" fieldPosition="0"/>
    </format>
    <format dxfId="7464">
      <pivotArea dataOnly="0" labelOnly="1" grandRow="1" outline="0" fieldPosition="0"/>
    </format>
    <format dxfId="7463">
      <pivotArea type="all" dataOnly="0" outline="0" fieldPosition="0"/>
    </format>
    <format dxfId="7462">
      <pivotArea outline="0" collapsedLevelsAreSubtotals="1" fieldPosition="0"/>
    </format>
    <format dxfId="7461">
      <pivotArea dataOnly="0" labelOnly="1" grandRow="1" outline="0" fieldPosition="0"/>
    </format>
    <format dxfId="7460">
      <pivotArea type="all" dataOnly="0" outline="0" fieldPosition="0"/>
    </format>
    <format dxfId="7459">
      <pivotArea outline="0" collapsedLevelsAreSubtotals="1" fieldPosition="0"/>
    </format>
    <format dxfId="7458">
      <pivotArea dataOnly="0" labelOnly="1" grandRow="1" outline="0" fieldPosition="0"/>
    </format>
    <format dxfId="7457">
      <pivotArea type="all" dataOnly="0" outline="0" fieldPosition="0"/>
    </format>
    <format dxfId="7456">
      <pivotArea outline="0" collapsedLevelsAreSubtotals="1" fieldPosition="0"/>
    </format>
    <format dxfId="7455">
      <pivotArea dataOnly="0" labelOnly="1" grandRow="1" outline="0" fieldPosition="0"/>
    </format>
    <format dxfId="7454">
      <pivotArea type="all" dataOnly="0" outline="0" fieldPosition="0"/>
    </format>
    <format dxfId="7453">
      <pivotArea outline="0" collapsedLevelsAreSubtotals="1" fieldPosition="0"/>
    </format>
    <format dxfId="7452">
      <pivotArea dataOnly="0" labelOnly="1" grandRow="1" outline="0" fieldPosition="0"/>
    </format>
    <format dxfId="7451">
      <pivotArea outline="0" fieldPosition="0">
        <references count="1">
          <reference field="4294967294" count="1">
            <x v="1"/>
          </reference>
        </references>
      </pivotArea>
    </format>
    <format dxfId="7450">
      <pivotArea type="all" dataOnly="0" outline="0" fieldPosition="0"/>
    </format>
    <format dxfId="7449">
      <pivotArea outline="0" collapsedLevelsAreSubtotals="1" fieldPosition="0"/>
    </format>
    <format dxfId="7448">
      <pivotArea field="23" type="button" dataOnly="0" labelOnly="1" outline="0" axis="axisRow" fieldPosition="0"/>
    </format>
    <format dxfId="7447">
      <pivotArea dataOnly="0" labelOnly="1" grandRow="1" outline="0" fieldPosition="0"/>
    </format>
    <format dxfId="7446">
      <pivotArea dataOnly="0" labelOnly="1" outline="0" fieldPosition="0">
        <references count="1">
          <reference field="4294967294" count="2">
            <x v="0"/>
            <x v="1"/>
          </reference>
        </references>
      </pivotArea>
    </format>
    <format dxfId="7445">
      <pivotArea type="all" dataOnly="0" outline="0" fieldPosition="0"/>
    </format>
    <format dxfId="7444">
      <pivotArea outline="0" collapsedLevelsAreSubtotals="1" fieldPosition="0"/>
    </format>
    <format dxfId="7443">
      <pivotArea field="23" type="button" dataOnly="0" labelOnly="1" outline="0" axis="axisRow" fieldPosition="0"/>
    </format>
    <format dxfId="7442">
      <pivotArea dataOnly="0" labelOnly="1" grandRow="1" outline="0" fieldPosition="0"/>
    </format>
    <format dxfId="7441">
      <pivotArea dataOnly="0" labelOnly="1" outline="0" fieldPosition="0">
        <references count="1">
          <reference field="4294967294" count="2">
            <x v="0"/>
            <x v="1"/>
          </reference>
        </references>
      </pivotArea>
    </format>
    <format dxfId="7440">
      <pivotArea type="all" dataOnly="0" outline="0" fieldPosition="0"/>
    </format>
    <format dxfId="7439">
      <pivotArea outline="0" collapsedLevelsAreSubtotals="1" fieldPosition="0"/>
    </format>
    <format dxfId="7438">
      <pivotArea field="23" type="button" dataOnly="0" labelOnly="1" outline="0" axis="axisRow" fieldPosition="0"/>
    </format>
    <format dxfId="7437">
      <pivotArea dataOnly="0" labelOnly="1" grandRow="1" outline="0" fieldPosition="0"/>
    </format>
    <format dxfId="7436">
      <pivotArea dataOnly="0" labelOnly="1" outline="0" fieldPosition="0">
        <references count="1">
          <reference field="4294967294" count="2">
            <x v="0"/>
            <x v="1"/>
          </reference>
        </references>
      </pivotArea>
    </format>
    <format dxfId="7435">
      <pivotArea type="all" dataOnly="0" outline="0" fieldPosition="0"/>
    </format>
    <format dxfId="7434">
      <pivotArea outline="0" collapsedLevelsAreSubtotals="1" fieldPosition="0"/>
    </format>
    <format dxfId="7433">
      <pivotArea field="23" type="button" dataOnly="0" labelOnly="1" outline="0" axis="axisRow" fieldPosition="0"/>
    </format>
    <format dxfId="7432">
      <pivotArea dataOnly="0" labelOnly="1" grandRow="1" outline="0" fieldPosition="0"/>
    </format>
    <format dxfId="7431">
      <pivotArea dataOnly="0" labelOnly="1" outline="0" fieldPosition="0">
        <references count="1">
          <reference field="4294967294" count="2">
            <x v="0"/>
            <x v="1"/>
          </reference>
        </references>
      </pivotArea>
    </format>
    <format dxfId="7430">
      <pivotArea type="all" dataOnly="0" outline="0" fieldPosition="0"/>
    </format>
    <format dxfId="7429">
      <pivotArea outline="0" collapsedLevelsAreSubtotals="1" fieldPosition="0"/>
    </format>
    <format dxfId="7428">
      <pivotArea field="23" type="button" dataOnly="0" labelOnly="1" outline="0" axis="axisRow" fieldPosition="0"/>
    </format>
    <format dxfId="7427">
      <pivotArea dataOnly="0" labelOnly="1" grandRow="1" outline="0" fieldPosition="0"/>
    </format>
    <format dxfId="7426">
      <pivotArea dataOnly="0" labelOnly="1" outline="0" fieldPosition="0">
        <references count="1">
          <reference field="4294967294" count="2">
            <x v="0"/>
            <x v="1"/>
          </reference>
        </references>
      </pivotArea>
    </format>
    <format dxfId="7425">
      <pivotArea type="all" dataOnly="0" outline="0" fieldPosition="0"/>
    </format>
    <format dxfId="7424">
      <pivotArea outline="0" collapsedLevelsAreSubtotals="1" fieldPosition="0"/>
    </format>
    <format dxfId="7423">
      <pivotArea field="23" type="button" dataOnly="0" labelOnly="1" outline="0" axis="axisRow" fieldPosition="0"/>
    </format>
    <format dxfId="7422">
      <pivotArea dataOnly="0" labelOnly="1" grandRow="1" outline="0" fieldPosition="0"/>
    </format>
    <format dxfId="7421">
      <pivotArea dataOnly="0" labelOnly="1" outline="0" fieldPosition="0">
        <references count="1">
          <reference field="4294967294" count="2">
            <x v="0"/>
            <x v="1"/>
          </reference>
        </references>
      </pivotArea>
    </format>
    <format dxfId="7420">
      <pivotArea type="all" dataOnly="0" outline="0" fieldPosition="0"/>
    </format>
    <format dxfId="7419">
      <pivotArea outline="0" collapsedLevelsAreSubtotals="1" fieldPosition="0"/>
    </format>
    <format dxfId="7418">
      <pivotArea field="23" type="button" dataOnly="0" labelOnly="1" outline="0" axis="axisRow" fieldPosition="0"/>
    </format>
    <format dxfId="7417">
      <pivotArea dataOnly="0" labelOnly="1" grandRow="1" outline="0" fieldPosition="0"/>
    </format>
    <format dxfId="7416">
      <pivotArea dataOnly="0" labelOnly="1" outline="0" fieldPosition="0">
        <references count="1">
          <reference field="4294967294" count="2">
            <x v="0"/>
            <x v="1"/>
          </reference>
        </references>
      </pivotArea>
    </format>
    <format dxfId="7415">
      <pivotArea type="all" dataOnly="0" outline="0" fieldPosition="0"/>
    </format>
    <format dxfId="7414">
      <pivotArea outline="0" collapsedLevelsAreSubtotals="1" fieldPosition="0"/>
    </format>
    <format dxfId="7413">
      <pivotArea field="23" type="button" dataOnly="0" labelOnly="1" outline="0" axis="axisRow" fieldPosition="0"/>
    </format>
    <format dxfId="7412">
      <pivotArea dataOnly="0" labelOnly="1" grandRow="1" outline="0" fieldPosition="0"/>
    </format>
    <format dxfId="7411">
      <pivotArea dataOnly="0" labelOnly="1" outline="0" fieldPosition="0">
        <references count="1">
          <reference field="4294967294" count="2">
            <x v="0"/>
            <x v="1"/>
          </reference>
        </references>
      </pivotArea>
    </format>
    <format dxfId="7410">
      <pivotArea field="23" type="button" dataOnly="0" labelOnly="1" outline="0" axis="axisRow" fieldPosition="0"/>
    </format>
    <format dxfId="7409">
      <pivotArea dataOnly="0" labelOnly="1" outline="0" fieldPosition="0">
        <references count="1">
          <reference field="4294967294" count="2">
            <x v="0"/>
            <x v="1"/>
          </reference>
        </references>
      </pivotArea>
    </format>
    <format dxfId="7408">
      <pivotArea grandRow="1" outline="0" collapsedLevelsAreSubtotals="1" fieldPosition="0"/>
    </format>
    <format dxfId="7407">
      <pivotArea dataOnly="0" labelOnly="1" grandRow="1" outline="0" fieldPosition="0"/>
    </format>
    <format dxfId="7406">
      <pivotArea dataOnly="0" labelOnly="1" outline="0" fieldPosition="0">
        <references count="1">
          <reference field="4294967294" count="1">
            <x v="1"/>
          </reference>
        </references>
      </pivotArea>
    </format>
    <format dxfId="7405">
      <pivotArea type="all" dataOnly="0" outline="0" fieldPosition="0"/>
    </format>
    <format dxfId="7404">
      <pivotArea outline="0" collapsedLevelsAreSubtotals="1" fieldPosition="0"/>
    </format>
    <format dxfId="7403">
      <pivotArea field="23" type="button" dataOnly="0" labelOnly="1" outline="0" axis="axisRow" fieldPosition="0"/>
    </format>
    <format dxfId="7402">
      <pivotArea dataOnly="0" labelOnly="1" grandRow="1" outline="0" fieldPosition="0"/>
    </format>
    <format dxfId="7401">
      <pivotArea dataOnly="0" labelOnly="1" outline="0" fieldPosition="0">
        <references count="1">
          <reference field="4294967294" count="2">
            <x v="0"/>
            <x v="1"/>
          </reference>
        </references>
      </pivotArea>
    </format>
    <format dxfId="7400">
      <pivotArea type="all" dataOnly="0" outline="0" fieldPosition="0"/>
    </format>
    <format dxfId="7399">
      <pivotArea outline="0" collapsedLevelsAreSubtotals="1" fieldPosition="0"/>
    </format>
    <format dxfId="7398">
      <pivotArea field="23" type="button" dataOnly="0" labelOnly="1" outline="0" axis="axisRow" fieldPosition="0"/>
    </format>
    <format dxfId="7397">
      <pivotArea dataOnly="0" labelOnly="1" grandRow="1" outline="0" fieldPosition="0"/>
    </format>
    <format dxfId="7396">
      <pivotArea dataOnly="0" labelOnly="1" outline="0" fieldPosition="0">
        <references count="1">
          <reference field="4294967294" count="2">
            <x v="0"/>
            <x v="1"/>
          </reference>
        </references>
      </pivotArea>
    </format>
    <format dxfId="7395">
      <pivotArea type="all" dataOnly="0" outline="0" fieldPosition="0"/>
    </format>
    <format dxfId="7394">
      <pivotArea outline="0" collapsedLevelsAreSubtotals="1" fieldPosition="0"/>
    </format>
    <format dxfId="7393">
      <pivotArea field="23" type="button" dataOnly="0" labelOnly="1" outline="0" axis="axisRow" fieldPosition="0"/>
    </format>
    <format dxfId="7392">
      <pivotArea dataOnly="0" labelOnly="1" grandRow="1" outline="0" fieldPosition="0"/>
    </format>
    <format dxfId="7391">
      <pivotArea dataOnly="0" labelOnly="1" outline="0" fieldPosition="0">
        <references count="1">
          <reference field="4294967294" count="2">
            <x v="0"/>
            <x v="1"/>
          </reference>
        </references>
      </pivotArea>
    </format>
    <format dxfId="7390">
      <pivotArea type="all" dataOnly="0" outline="0" fieldPosition="0"/>
    </format>
    <format dxfId="7389">
      <pivotArea outline="0" collapsedLevelsAreSubtotals="1" fieldPosition="0"/>
    </format>
    <format dxfId="7388">
      <pivotArea field="23" type="button" dataOnly="0" labelOnly="1" outline="0" axis="axisRow" fieldPosition="0"/>
    </format>
    <format dxfId="7387">
      <pivotArea dataOnly="0" labelOnly="1" grandRow="1" outline="0" fieldPosition="0"/>
    </format>
    <format dxfId="7386">
      <pivotArea dataOnly="0" labelOnly="1" outline="0" fieldPosition="0">
        <references count="1">
          <reference field="4294967294" count="2">
            <x v="0"/>
            <x v="1"/>
          </reference>
        </references>
      </pivotArea>
    </format>
    <format dxfId="7385">
      <pivotArea type="all" dataOnly="0" outline="0" fieldPosition="0"/>
    </format>
    <format dxfId="7384">
      <pivotArea outline="0" collapsedLevelsAreSubtotals="1" fieldPosition="0"/>
    </format>
    <format dxfId="7383">
      <pivotArea field="23" type="button" dataOnly="0" labelOnly="1" outline="0" axis="axisRow" fieldPosition="0"/>
    </format>
    <format dxfId="7382">
      <pivotArea dataOnly="0" labelOnly="1" grandRow="1" outline="0" fieldPosition="0"/>
    </format>
    <format dxfId="7381">
      <pivotArea dataOnly="0" labelOnly="1" outline="0" fieldPosition="0">
        <references count="1">
          <reference field="4294967294" count="2">
            <x v="0"/>
            <x v="1"/>
          </reference>
        </references>
      </pivotArea>
    </format>
    <format dxfId="7380">
      <pivotArea type="all" dataOnly="0" outline="0" fieldPosition="0"/>
    </format>
    <format dxfId="7379">
      <pivotArea outline="0" collapsedLevelsAreSubtotals="1" fieldPosition="0"/>
    </format>
    <format dxfId="7378">
      <pivotArea field="23" type="button" dataOnly="0" labelOnly="1" outline="0" axis="axisRow" fieldPosition="0"/>
    </format>
    <format dxfId="7377">
      <pivotArea dataOnly="0" labelOnly="1" grandRow="1" outline="0" fieldPosition="0"/>
    </format>
    <format dxfId="7376">
      <pivotArea dataOnly="0" labelOnly="1" outline="0" fieldPosition="0">
        <references count="1">
          <reference field="4294967294" count="2">
            <x v="0"/>
            <x v="1"/>
          </reference>
        </references>
      </pivotArea>
    </format>
    <format dxfId="7375">
      <pivotArea type="all" dataOnly="0" outline="0" fieldPosition="0"/>
    </format>
    <format dxfId="7374">
      <pivotArea outline="0" collapsedLevelsAreSubtotals="1" fieldPosition="0"/>
    </format>
    <format dxfId="7373">
      <pivotArea field="23" type="button" dataOnly="0" labelOnly="1" outline="0" axis="axisRow" fieldPosition="0"/>
    </format>
    <format dxfId="7372">
      <pivotArea dataOnly="0" labelOnly="1" grandRow="1" outline="0" fieldPosition="0"/>
    </format>
    <format dxfId="7371">
      <pivotArea dataOnly="0" labelOnly="1" outline="0" fieldPosition="0">
        <references count="1">
          <reference field="4294967294" count="2">
            <x v="0"/>
            <x v="1"/>
          </reference>
        </references>
      </pivotArea>
    </format>
    <format dxfId="7370">
      <pivotArea type="all" dataOnly="0" outline="0" fieldPosition="0"/>
    </format>
    <format dxfId="7369">
      <pivotArea outline="0" collapsedLevelsAreSubtotals="1" fieldPosition="0"/>
    </format>
    <format dxfId="7368">
      <pivotArea field="23" type="button" dataOnly="0" labelOnly="1" outline="0" axis="axisRow" fieldPosition="0"/>
    </format>
    <format dxfId="7367">
      <pivotArea dataOnly="0" labelOnly="1" grandRow="1" outline="0" fieldPosition="0"/>
    </format>
    <format dxfId="7366">
      <pivotArea dataOnly="0" labelOnly="1" outline="0" fieldPosition="0">
        <references count="1">
          <reference field="4294967294" count="2">
            <x v="0"/>
            <x v="1"/>
          </reference>
        </references>
      </pivotArea>
    </format>
    <format dxfId="7365">
      <pivotArea field="23" type="button" dataOnly="0" labelOnly="1" outline="0" axis="axisRow" fieldPosition="0"/>
    </format>
    <format dxfId="7364">
      <pivotArea dataOnly="0" labelOnly="1" outline="0" fieldPosition="0">
        <references count="1">
          <reference field="4294967294" count="2">
            <x v="0"/>
            <x v="1"/>
          </reference>
        </references>
      </pivotArea>
    </format>
    <format dxfId="7363">
      <pivotArea type="all" dataOnly="0" outline="0" fieldPosition="0"/>
    </format>
    <format dxfId="7362">
      <pivotArea outline="0" collapsedLevelsAreSubtotals="1" fieldPosition="0"/>
    </format>
    <format dxfId="7361">
      <pivotArea field="23" type="button" dataOnly="0" labelOnly="1" outline="0" axis="axisRow" fieldPosition="0"/>
    </format>
    <format dxfId="7360">
      <pivotArea dataOnly="0" labelOnly="1" grandRow="1" outline="0" fieldPosition="0"/>
    </format>
    <format dxfId="7359">
      <pivotArea dataOnly="0" labelOnly="1" outline="0" fieldPosition="0">
        <references count="1">
          <reference field="4294967294" count="2">
            <x v="0"/>
            <x v="1"/>
          </reference>
        </references>
      </pivotArea>
    </format>
    <format dxfId="7358">
      <pivotArea type="all" dataOnly="0" outline="0" fieldPosition="0"/>
    </format>
    <format dxfId="7357">
      <pivotArea outline="0" collapsedLevelsAreSubtotals="1" fieldPosition="0"/>
    </format>
    <format dxfId="7356">
      <pivotArea field="23" type="button" dataOnly="0" labelOnly="1" outline="0" axis="axisRow" fieldPosition="0"/>
    </format>
    <format dxfId="7355">
      <pivotArea dataOnly="0" labelOnly="1" grandRow="1" outline="0" fieldPosition="0"/>
    </format>
    <format dxfId="7354">
      <pivotArea dataOnly="0" labelOnly="1" outline="0" fieldPosition="0">
        <references count="1">
          <reference field="4294967294" count="2">
            <x v="0"/>
            <x v="1"/>
          </reference>
        </references>
      </pivotArea>
    </format>
    <format dxfId="7353">
      <pivotArea type="all" dataOnly="0" outline="0" fieldPosition="0"/>
    </format>
    <format dxfId="7352">
      <pivotArea outline="0" collapsedLevelsAreSubtotals="1" fieldPosition="0"/>
    </format>
    <format dxfId="7351">
      <pivotArea field="23" type="button" dataOnly="0" labelOnly="1" outline="0" axis="axisRow" fieldPosition="0"/>
    </format>
    <format dxfId="7350">
      <pivotArea dataOnly="0" labelOnly="1" grandRow="1" outline="0" fieldPosition="0"/>
    </format>
    <format dxfId="7349">
      <pivotArea dataOnly="0" labelOnly="1" outline="0" fieldPosition="0">
        <references count="1">
          <reference field="4294967294" count="2">
            <x v="0"/>
            <x v="1"/>
          </reference>
        </references>
      </pivotArea>
    </format>
    <format dxfId="7348">
      <pivotArea grandRow="1" outline="0" collapsedLevelsAreSubtotals="1" fieldPosition="0"/>
    </format>
    <format dxfId="7347">
      <pivotArea dataOnly="0" labelOnly="1" grandRow="1" outline="0" fieldPosition="0"/>
    </format>
    <format dxfId="7346">
      <pivotArea grandRow="1" outline="0" collapsedLevelsAreSubtotals="1" fieldPosition="0"/>
    </format>
    <format dxfId="7345">
      <pivotArea dataOnly="0" labelOnly="1" grandRow="1" outline="0" fieldPosition="0"/>
    </format>
    <format dxfId="7344">
      <pivotArea type="all" dataOnly="0" outline="0" fieldPosition="0"/>
    </format>
    <format dxfId="7343">
      <pivotArea outline="0" collapsedLevelsAreSubtotals="1" fieldPosition="0"/>
    </format>
    <format dxfId="7342">
      <pivotArea field="23" type="button" dataOnly="0" labelOnly="1" outline="0" axis="axisRow" fieldPosition="0"/>
    </format>
    <format dxfId="7341">
      <pivotArea dataOnly="0" labelOnly="1" grandRow="1" outline="0" fieldPosition="0"/>
    </format>
    <format dxfId="7340">
      <pivotArea dataOnly="0" labelOnly="1" outline="0" fieldPosition="0">
        <references count="1">
          <reference field="4294967294" count="2">
            <x v="0"/>
            <x v="1"/>
          </reference>
        </references>
      </pivotArea>
    </format>
    <format dxfId="7339">
      <pivotArea type="all" dataOnly="0" outline="0" fieldPosition="0"/>
    </format>
    <format dxfId="7338">
      <pivotArea outline="0" collapsedLevelsAreSubtotals="1" fieldPosition="0"/>
    </format>
    <format dxfId="7337">
      <pivotArea field="23" type="button" dataOnly="0" labelOnly="1" outline="0" axis="axisRow" fieldPosition="0"/>
    </format>
    <format dxfId="7336">
      <pivotArea dataOnly="0" labelOnly="1" grandRow="1" outline="0" fieldPosition="0"/>
    </format>
    <format dxfId="7335">
      <pivotArea dataOnly="0" labelOnly="1" outline="0" fieldPosition="0">
        <references count="1">
          <reference field="4294967294" count="2">
            <x v="0"/>
            <x v="1"/>
          </reference>
        </references>
      </pivotArea>
    </format>
    <format dxfId="7334">
      <pivotArea type="all" dataOnly="0" outline="0" fieldPosition="0"/>
    </format>
    <format dxfId="7333">
      <pivotArea outline="0" collapsedLevelsAreSubtotals="1" fieldPosition="0"/>
    </format>
    <format dxfId="7332">
      <pivotArea field="23" type="button" dataOnly="0" labelOnly="1" outline="0" axis="axisRow" fieldPosition="0"/>
    </format>
    <format dxfId="7331">
      <pivotArea dataOnly="0" labelOnly="1" grandRow="1" outline="0" fieldPosition="0"/>
    </format>
    <format dxfId="7330">
      <pivotArea dataOnly="0" labelOnly="1" outline="0" fieldPosition="0">
        <references count="1">
          <reference field="4294967294" count="2">
            <x v="0"/>
            <x v="1"/>
          </reference>
        </references>
      </pivotArea>
    </format>
    <format dxfId="7329">
      <pivotArea type="all" dataOnly="0" outline="0" fieldPosition="0"/>
    </format>
    <format dxfId="7328">
      <pivotArea outline="0" collapsedLevelsAreSubtotals="1" fieldPosition="0"/>
    </format>
    <format dxfId="7327">
      <pivotArea field="23" type="button" dataOnly="0" labelOnly="1" outline="0" axis="axisRow" fieldPosition="0"/>
    </format>
    <format dxfId="7326">
      <pivotArea dataOnly="0" labelOnly="1" grandRow="1" outline="0" fieldPosition="0"/>
    </format>
    <format dxfId="7325">
      <pivotArea dataOnly="0" labelOnly="1" outline="0" fieldPosition="0">
        <references count="1">
          <reference field="4294967294" count="2">
            <x v="0"/>
            <x v="1"/>
          </reference>
        </references>
      </pivotArea>
    </format>
    <format dxfId="7324">
      <pivotArea type="all" dataOnly="0" outline="0" fieldPosition="0"/>
    </format>
    <format dxfId="7323">
      <pivotArea outline="0" collapsedLevelsAreSubtotals="1" fieldPosition="0"/>
    </format>
    <format dxfId="7322">
      <pivotArea field="23" type="button" dataOnly="0" labelOnly="1" outline="0" axis="axisRow" fieldPosition="0"/>
    </format>
    <format dxfId="7321">
      <pivotArea dataOnly="0" labelOnly="1" grandRow="1" outline="0" fieldPosition="0"/>
    </format>
    <format dxfId="7320">
      <pivotArea dataOnly="0" labelOnly="1" outline="0" fieldPosition="0">
        <references count="1">
          <reference field="4294967294" count="2">
            <x v="0"/>
            <x v="1"/>
          </reference>
        </references>
      </pivotArea>
    </format>
    <format dxfId="7319">
      <pivotArea type="all" dataOnly="0" outline="0" fieldPosition="0"/>
    </format>
    <format dxfId="7318">
      <pivotArea outline="0" collapsedLevelsAreSubtotals="1" fieldPosition="0"/>
    </format>
    <format dxfId="7317">
      <pivotArea field="23" type="button" dataOnly="0" labelOnly="1" outline="0" axis="axisRow" fieldPosition="0"/>
    </format>
    <format dxfId="7316">
      <pivotArea dataOnly="0" labelOnly="1" grandRow="1" outline="0" fieldPosition="0"/>
    </format>
    <format dxfId="7315">
      <pivotArea dataOnly="0" labelOnly="1" outline="0" fieldPosition="0">
        <references count="1">
          <reference field="4294967294" count="2">
            <x v="0"/>
            <x v="1"/>
          </reference>
        </references>
      </pivotArea>
    </format>
    <format dxfId="7314">
      <pivotArea type="all" dataOnly="0" outline="0" fieldPosition="0"/>
    </format>
    <format dxfId="7313">
      <pivotArea outline="0" collapsedLevelsAreSubtotals="1" fieldPosition="0"/>
    </format>
    <format dxfId="7312">
      <pivotArea field="23" type="button" dataOnly="0" labelOnly="1" outline="0" axis="axisRow" fieldPosition="0"/>
    </format>
    <format dxfId="7311">
      <pivotArea dataOnly="0" labelOnly="1" grandRow="1" outline="0" fieldPosition="0"/>
    </format>
    <format dxfId="7310">
      <pivotArea dataOnly="0" labelOnly="1" outline="0" fieldPosition="0">
        <references count="1">
          <reference field="4294967294" count="2">
            <x v="0"/>
            <x v="1"/>
          </reference>
        </references>
      </pivotArea>
    </format>
    <format dxfId="7309">
      <pivotArea type="all" dataOnly="0" outline="0" fieldPosition="0"/>
    </format>
    <format dxfId="7308">
      <pivotArea outline="0" collapsedLevelsAreSubtotals="1" fieldPosition="0"/>
    </format>
    <format dxfId="7307">
      <pivotArea field="23" type="button" dataOnly="0" labelOnly="1" outline="0" axis="axisRow" fieldPosition="0"/>
    </format>
    <format dxfId="7306">
      <pivotArea dataOnly="0" labelOnly="1" grandRow="1" outline="0" fieldPosition="0"/>
    </format>
    <format dxfId="7305">
      <pivotArea dataOnly="0" labelOnly="1" outline="0" fieldPosition="0">
        <references count="1">
          <reference field="4294967294" count="2">
            <x v="0"/>
            <x v="1"/>
          </reference>
        </references>
      </pivotArea>
    </format>
    <format dxfId="7304">
      <pivotArea type="all" dataOnly="0" outline="0" fieldPosition="0"/>
    </format>
    <format dxfId="7303">
      <pivotArea outline="0" collapsedLevelsAreSubtotals="1" fieldPosition="0"/>
    </format>
    <format dxfId="7302">
      <pivotArea field="23" type="button" dataOnly="0" labelOnly="1" outline="0" axis="axisRow" fieldPosition="0"/>
    </format>
    <format dxfId="7301">
      <pivotArea dataOnly="0" labelOnly="1" grandRow="1" outline="0" fieldPosition="0"/>
    </format>
    <format dxfId="7300">
      <pivotArea dataOnly="0" labelOnly="1" outline="0" fieldPosition="0">
        <references count="1">
          <reference field="4294967294" count="2">
            <x v="0"/>
            <x v="1"/>
          </reference>
        </references>
      </pivotArea>
    </format>
    <format dxfId="7299">
      <pivotArea type="all" dataOnly="0" outline="0" fieldPosition="0"/>
    </format>
    <format dxfId="7298">
      <pivotArea outline="0" collapsedLevelsAreSubtotals="1" fieldPosition="0"/>
    </format>
    <format dxfId="7297">
      <pivotArea field="23" type="button" dataOnly="0" labelOnly="1" outline="0" axis="axisRow" fieldPosition="0"/>
    </format>
    <format dxfId="7296">
      <pivotArea dataOnly="0" labelOnly="1" grandRow="1" outline="0" fieldPosition="0"/>
    </format>
    <format dxfId="7295">
      <pivotArea dataOnly="0" labelOnly="1" outline="0" fieldPosition="0">
        <references count="1">
          <reference field="4294967294" count="2">
            <x v="0"/>
            <x v="1"/>
          </reference>
        </references>
      </pivotArea>
    </format>
    <format dxfId="7294">
      <pivotArea type="all" dataOnly="0" outline="0" fieldPosition="0"/>
    </format>
    <format dxfId="7293">
      <pivotArea outline="0" collapsedLevelsAreSubtotals="1" fieldPosition="0"/>
    </format>
    <format dxfId="7292">
      <pivotArea field="23" type="button" dataOnly="0" labelOnly="1" outline="0" axis="axisRow" fieldPosition="0"/>
    </format>
    <format dxfId="7291">
      <pivotArea dataOnly="0" labelOnly="1" grandRow="1" outline="0" fieldPosition="0"/>
    </format>
    <format dxfId="7290">
      <pivotArea dataOnly="0" labelOnly="1" outline="0" fieldPosition="0">
        <references count="1">
          <reference field="4294967294" count="2">
            <x v="0"/>
            <x v="1"/>
          </reference>
        </references>
      </pivotArea>
    </format>
    <format dxfId="7289">
      <pivotArea type="all" dataOnly="0" outline="0" fieldPosition="0"/>
    </format>
    <format dxfId="7288">
      <pivotArea outline="0" collapsedLevelsAreSubtotals="1" fieldPosition="0"/>
    </format>
    <format dxfId="7287">
      <pivotArea field="23" type="button" dataOnly="0" labelOnly="1" outline="0" axis="axisRow" fieldPosition="0"/>
    </format>
    <format dxfId="7286">
      <pivotArea dataOnly="0" labelOnly="1" grandRow="1" outline="0" fieldPosition="0"/>
    </format>
    <format dxfId="7285">
      <pivotArea dataOnly="0" labelOnly="1" outline="0" fieldPosition="0">
        <references count="1">
          <reference field="4294967294" count="2">
            <x v="0"/>
            <x v="1"/>
          </reference>
        </references>
      </pivotArea>
    </format>
    <format dxfId="7284">
      <pivotArea type="all" dataOnly="0" outline="0" fieldPosition="0"/>
    </format>
    <format dxfId="7283">
      <pivotArea outline="0" collapsedLevelsAreSubtotals="1" fieldPosition="0"/>
    </format>
    <format dxfId="7282">
      <pivotArea field="23" type="button" dataOnly="0" labelOnly="1" outline="0" axis="axisRow" fieldPosition="0"/>
    </format>
    <format dxfId="7281">
      <pivotArea dataOnly="0" labelOnly="1" grandRow="1" outline="0" fieldPosition="0"/>
    </format>
    <format dxfId="7280">
      <pivotArea dataOnly="0" labelOnly="1" outline="0" fieldPosition="0">
        <references count="1">
          <reference field="4294967294" count="2">
            <x v="0"/>
            <x v="1"/>
          </reference>
        </references>
      </pivotArea>
    </format>
    <format dxfId="7279">
      <pivotArea type="all" dataOnly="0" outline="0" fieldPosition="0"/>
    </format>
    <format dxfId="7278">
      <pivotArea outline="0" collapsedLevelsAreSubtotals="1" fieldPosition="0"/>
    </format>
    <format dxfId="7277">
      <pivotArea field="23" type="button" dataOnly="0" labelOnly="1" outline="0" axis="axisRow" fieldPosition="0"/>
    </format>
    <format dxfId="7276">
      <pivotArea dataOnly="0" labelOnly="1" grandRow="1" outline="0" fieldPosition="0"/>
    </format>
    <format dxfId="7275">
      <pivotArea dataOnly="0" labelOnly="1" outline="0" fieldPosition="0">
        <references count="1">
          <reference field="4294967294" count="2">
            <x v="0"/>
            <x v="1"/>
          </reference>
        </references>
      </pivotArea>
    </format>
    <format dxfId="7274">
      <pivotArea type="all" dataOnly="0" outline="0" fieldPosition="0"/>
    </format>
    <format dxfId="7273">
      <pivotArea outline="0" collapsedLevelsAreSubtotals="1" fieldPosition="0"/>
    </format>
    <format dxfId="7272">
      <pivotArea field="23" type="button" dataOnly="0" labelOnly="1" outline="0" axis="axisRow" fieldPosition="0"/>
    </format>
    <format dxfId="7271">
      <pivotArea dataOnly="0" labelOnly="1" grandRow="1" outline="0" fieldPosition="0"/>
    </format>
    <format dxfId="7270">
      <pivotArea dataOnly="0" labelOnly="1" outline="0" fieldPosition="0">
        <references count="1">
          <reference field="4294967294" count="2">
            <x v="0"/>
            <x v="1"/>
          </reference>
        </references>
      </pivotArea>
    </format>
    <format dxfId="7269">
      <pivotArea type="all" dataOnly="0" outline="0" fieldPosition="0"/>
    </format>
    <format dxfId="7268">
      <pivotArea outline="0" collapsedLevelsAreSubtotals="1" fieldPosition="0"/>
    </format>
    <format dxfId="7267">
      <pivotArea field="23" type="button" dataOnly="0" labelOnly="1" outline="0" axis="axisRow" fieldPosition="0"/>
    </format>
    <format dxfId="7266">
      <pivotArea dataOnly="0" labelOnly="1" grandRow="1" outline="0" fieldPosition="0"/>
    </format>
    <format dxfId="7265">
      <pivotArea dataOnly="0" labelOnly="1" outline="0" fieldPosition="0">
        <references count="1">
          <reference field="4294967294" count="2">
            <x v="0"/>
            <x v="1"/>
          </reference>
        </references>
      </pivotArea>
    </format>
    <format dxfId="7264">
      <pivotArea type="all" dataOnly="0" outline="0" fieldPosition="0"/>
    </format>
    <format dxfId="7263">
      <pivotArea outline="0" collapsedLevelsAreSubtotals="1" fieldPosition="0"/>
    </format>
    <format dxfId="7262">
      <pivotArea field="23" type="button" dataOnly="0" labelOnly="1" outline="0" axis="axisRow" fieldPosition="0"/>
    </format>
    <format dxfId="7261">
      <pivotArea dataOnly="0" labelOnly="1" grandRow="1" outline="0" fieldPosition="0"/>
    </format>
    <format dxfId="7260">
      <pivotArea dataOnly="0" labelOnly="1" outline="0" fieldPosition="0">
        <references count="1">
          <reference field="4294967294" count="2">
            <x v="0"/>
            <x v="1"/>
          </reference>
        </references>
      </pivotArea>
    </format>
    <format dxfId="7259">
      <pivotArea type="all" dataOnly="0" outline="0" fieldPosition="0"/>
    </format>
    <format dxfId="7258">
      <pivotArea outline="0" collapsedLevelsAreSubtotals="1" fieldPosition="0"/>
    </format>
    <format dxfId="7257">
      <pivotArea field="23" type="button" dataOnly="0" labelOnly="1" outline="0" axis="axisRow" fieldPosition="0"/>
    </format>
    <format dxfId="7256">
      <pivotArea dataOnly="0" labelOnly="1" grandRow="1" outline="0" fieldPosition="0"/>
    </format>
    <format dxfId="7255">
      <pivotArea dataOnly="0" labelOnly="1" outline="0" fieldPosition="0">
        <references count="1">
          <reference field="4294967294" count="2">
            <x v="0"/>
            <x v="1"/>
          </reference>
        </references>
      </pivotArea>
    </format>
    <format dxfId="7254">
      <pivotArea type="all" dataOnly="0" outline="0" fieldPosition="0"/>
    </format>
    <format dxfId="7253">
      <pivotArea outline="0" collapsedLevelsAreSubtotals="1" fieldPosition="0"/>
    </format>
    <format dxfId="7252">
      <pivotArea field="23" type="button" dataOnly="0" labelOnly="1" outline="0" axis="axisRow" fieldPosition="0"/>
    </format>
    <format dxfId="7251">
      <pivotArea dataOnly="0" labelOnly="1" grandRow="1" outline="0" fieldPosition="0"/>
    </format>
    <format dxfId="7250">
      <pivotArea dataOnly="0" labelOnly="1" outline="0" fieldPosition="0">
        <references count="1">
          <reference field="4294967294" count="2">
            <x v="0"/>
            <x v="1"/>
          </reference>
        </references>
      </pivotArea>
    </format>
    <format dxfId="7249">
      <pivotArea type="all" dataOnly="0" outline="0" fieldPosition="0"/>
    </format>
    <format dxfId="7248">
      <pivotArea outline="0" collapsedLevelsAreSubtotals="1" fieldPosition="0"/>
    </format>
    <format dxfId="7247">
      <pivotArea field="23" type="button" dataOnly="0" labelOnly="1" outline="0" axis="axisRow" fieldPosition="0"/>
    </format>
    <format dxfId="7246">
      <pivotArea dataOnly="0" labelOnly="1" grandRow="1" outline="0" fieldPosition="0"/>
    </format>
    <format dxfId="7245">
      <pivotArea dataOnly="0" labelOnly="1" outline="0" fieldPosition="0">
        <references count="1">
          <reference field="4294967294" count="2">
            <x v="0"/>
            <x v="1"/>
          </reference>
        </references>
      </pivotArea>
    </format>
    <format dxfId="7244">
      <pivotArea type="all" dataOnly="0" outline="0" fieldPosition="0"/>
    </format>
    <format dxfId="7243">
      <pivotArea outline="0" collapsedLevelsAreSubtotals="1" fieldPosition="0"/>
    </format>
    <format dxfId="7242">
      <pivotArea field="23" type="button" dataOnly="0" labelOnly="1" outline="0" axis="axisRow" fieldPosition="0"/>
    </format>
    <format dxfId="7241">
      <pivotArea dataOnly="0" labelOnly="1" grandRow="1" outline="0" fieldPosition="0"/>
    </format>
    <format dxfId="7240">
      <pivotArea dataOnly="0" labelOnly="1" outline="0" fieldPosition="0">
        <references count="1">
          <reference field="4294967294" count="2">
            <x v="0"/>
            <x v="1"/>
          </reference>
        </references>
      </pivotArea>
    </format>
    <format dxfId="7239">
      <pivotArea type="all" dataOnly="0" outline="0" fieldPosition="0"/>
    </format>
    <format dxfId="7238">
      <pivotArea outline="0" collapsedLevelsAreSubtotals="1" fieldPosition="0"/>
    </format>
    <format dxfId="7237">
      <pivotArea field="23" type="button" dataOnly="0" labelOnly="1" outline="0" axis="axisRow" fieldPosition="0"/>
    </format>
    <format dxfId="7236">
      <pivotArea dataOnly="0" labelOnly="1" grandRow="1" outline="0" fieldPosition="0"/>
    </format>
    <format dxfId="7235">
      <pivotArea dataOnly="0" labelOnly="1" outline="0" fieldPosition="0">
        <references count="1">
          <reference field="4294967294" count="2">
            <x v="0"/>
            <x v="1"/>
          </reference>
        </references>
      </pivotArea>
    </format>
    <format dxfId="7234">
      <pivotArea type="all" dataOnly="0" outline="0" fieldPosition="0"/>
    </format>
    <format dxfId="7233">
      <pivotArea outline="0" collapsedLevelsAreSubtotals="1" fieldPosition="0"/>
    </format>
    <format dxfId="7232">
      <pivotArea field="23" type="button" dataOnly="0" labelOnly="1" outline="0" axis="axisRow" fieldPosition="0"/>
    </format>
    <format dxfId="7231">
      <pivotArea dataOnly="0" labelOnly="1" grandRow="1" outline="0" fieldPosition="0"/>
    </format>
    <format dxfId="7230">
      <pivotArea dataOnly="0" labelOnly="1" outline="0" fieldPosition="0">
        <references count="1">
          <reference field="4294967294" count="2">
            <x v="0"/>
            <x v="1"/>
          </reference>
        </references>
      </pivotArea>
    </format>
    <format dxfId="7229">
      <pivotArea grandRow="1" outline="0" collapsedLevelsAreSubtotals="1" fieldPosition="0"/>
    </format>
    <format dxfId="7228">
      <pivotArea dataOnly="0" labelOnly="1" grandRow="1" outline="0" fieldPosition="0"/>
    </format>
    <format dxfId="7227">
      <pivotArea type="all" dataOnly="0" outline="0" fieldPosition="0"/>
    </format>
    <format dxfId="7226">
      <pivotArea outline="0" collapsedLevelsAreSubtotals="1" fieldPosition="0"/>
    </format>
    <format dxfId="7225">
      <pivotArea field="23" type="button" dataOnly="0" labelOnly="1" outline="0" axis="axisRow" fieldPosition="0"/>
    </format>
    <format dxfId="7224">
      <pivotArea dataOnly="0" labelOnly="1" grandRow="1" outline="0" fieldPosition="0"/>
    </format>
    <format dxfId="7223">
      <pivotArea dataOnly="0" labelOnly="1" outline="0" fieldPosition="0">
        <references count="1">
          <reference field="4294967294" count="2">
            <x v="0"/>
            <x v="1"/>
          </reference>
        </references>
      </pivotArea>
    </format>
    <format dxfId="7222">
      <pivotArea grandRow="1" outline="0" collapsedLevelsAreSubtotals="1" fieldPosition="0"/>
    </format>
    <format dxfId="7221">
      <pivotArea dataOnly="0" labelOnly="1" grandRow="1" outline="0" fieldPosition="0"/>
    </format>
    <format dxfId="7220">
      <pivotArea type="all" dataOnly="0" outline="0" fieldPosition="0"/>
    </format>
    <format dxfId="7219">
      <pivotArea outline="0" collapsedLevelsAreSubtotals="1" fieldPosition="0"/>
    </format>
    <format dxfId="7218">
      <pivotArea field="23" type="button" dataOnly="0" labelOnly="1" outline="0" axis="axisRow" fieldPosition="0"/>
    </format>
    <format dxfId="7217">
      <pivotArea dataOnly="0" labelOnly="1" fieldPosition="0">
        <references count="1">
          <reference field="23" count="6">
            <x v="2"/>
            <x v="7"/>
            <x v="8"/>
            <x v="12"/>
            <x v="13"/>
            <x v="14"/>
          </reference>
        </references>
      </pivotArea>
    </format>
    <format dxfId="7216">
      <pivotArea dataOnly="0" labelOnly="1" grandRow="1" outline="0" fieldPosition="0"/>
    </format>
    <format dxfId="7215">
      <pivotArea dataOnly="0" labelOnly="1" outline="0" fieldPosition="0">
        <references count="1">
          <reference field="4294967294" count="2">
            <x v="0"/>
            <x v="1"/>
          </reference>
        </references>
      </pivotArea>
    </format>
    <format dxfId="7214">
      <pivotArea type="all" dataOnly="0" outline="0" fieldPosition="0"/>
    </format>
    <format dxfId="7213">
      <pivotArea outline="0" collapsedLevelsAreSubtotals="1" fieldPosition="0"/>
    </format>
    <format dxfId="7212">
      <pivotArea field="23" type="button" dataOnly="0" labelOnly="1" outline="0" axis="axisRow" fieldPosition="0"/>
    </format>
    <format dxfId="7211">
      <pivotArea dataOnly="0" labelOnly="1" fieldPosition="0">
        <references count="1">
          <reference field="23" count="9">
            <x v="0"/>
            <x v="2"/>
            <x v="6"/>
            <x v="7"/>
            <x v="8"/>
            <x v="9"/>
            <x v="12"/>
            <x v="13"/>
            <x v="14"/>
          </reference>
        </references>
      </pivotArea>
    </format>
    <format dxfId="7210">
      <pivotArea dataOnly="0" labelOnly="1" grandRow="1" outline="0" fieldPosition="0"/>
    </format>
    <format dxfId="720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6">
        <item x="1"/>
        <item x="14"/>
        <item x="15"/>
        <item x="3"/>
        <item x="16"/>
        <item x="6"/>
        <item x="9"/>
        <item x="22"/>
        <item x="4"/>
        <item x="12"/>
        <item x="17"/>
        <item x="5"/>
        <item x="19"/>
        <item x="2"/>
        <item x="8"/>
        <item x="10"/>
        <item x="20"/>
        <item x="18"/>
        <item x="0"/>
        <item x="21"/>
        <item m="1" x="24"/>
        <item x="13"/>
        <item x="7"/>
        <item x="23"/>
        <item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7964">
      <pivotArea outline="0" collapsedLevelsAreSubtotals="1" fieldPosition="0"/>
    </format>
    <format dxfId="7963">
      <pivotArea dataOnly="0" labelOnly="1" grandCol="1" outline="0" fieldPosition="0"/>
    </format>
    <format dxfId="7962">
      <pivotArea outline="0" collapsedLevelsAreSubtotals="1" fieldPosition="0"/>
    </format>
    <format dxfId="7961">
      <pivotArea dataOnly="0" labelOnly="1" grandCol="1" outline="0" fieldPosition="0"/>
    </format>
    <format dxfId="7960">
      <pivotArea dataOnly="0" labelOnly="1" grandRow="1" outline="0" fieldPosition="0"/>
    </format>
    <format dxfId="7959">
      <pivotArea dataOnly="0" labelOnly="1" grandCol="1" outline="0" fieldPosition="0"/>
    </format>
    <format dxfId="7958">
      <pivotArea dataOnly="0" labelOnly="1" grandCol="1" outline="0" fieldPosition="0"/>
    </format>
    <format dxfId="7957">
      <pivotArea dataOnly="0" labelOnly="1" outline="0" fieldPosition="0">
        <references count="1">
          <reference field="14" count="0"/>
        </references>
      </pivotArea>
    </format>
    <format dxfId="7956">
      <pivotArea dataOnly="0" labelOnly="1" grandCol="1" outline="0" fieldPosition="0"/>
    </format>
    <format dxfId="7955">
      <pivotArea dataOnly="0" labelOnly="1" outline="0" fieldPosition="0">
        <references count="1">
          <reference field="14" count="0"/>
        </references>
      </pivotArea>
    </format>
    <format dxfId="7954">
      <pivotArea dataOnly="0" labelOnly="1" grandCol="1" outline="0" fieldPosition="0"/>
    </format>
    <format dxfId="7953">
      <pivotArea grandRow="1" outline="0" collapsedLevelsAreSubtotals="1" fieldPosition="0"/>
    </format>
    <format dxfId="7952">
      <pivotArea dataOnly="0" labelOnly="1" grandRow="1" outline="0" fieldPosition="0"/>
    </format>
    <format dxfId="7951">
      <pivotArea dataOnly="0" labelOnly="1" grandRow="1" outline="0" fieldPosition="0"/>
    </format>
    <format dxfId="7950">
      <pivotArea grandRow="1" outline="0" collapsedLevelsAreSubtotals="1" fieldPosition="0"/>
    </format>
    <format dxfId="7949">
      <pivotArea dataOnly="0" labelOnly="1" grandRow="1" outline="0" fieldPosition="0"/>
    </format>
    <format dxfId="7948">
      <pivotArea grandRow="1" outline="0" collapsedLevelsAreSubtotals="1" fieldPosition="0"/>
    </format>
    <format dxfId="7947">
      <pivotArea dataOnly="0" labelOnly="1" grandRow="1" outline="0" fieldPosition="0"/>
    </format>
    <format dxfId="7946">
      <pivotArea grandRow="1" outline="0" collapsedLevelsAreSubtotals="1" fieldPosition="0"/>
    </format>
    <format dxfId="7945">
      <pivotArea grandRow="1" outline="0" collapsedLevelsAreSubtotals="1" fieldPosition="0"/>
    </format>
    <format dxfId="7944">
      <pivotArea dataOnly="0" labelOnly="1" grandRow="1" outline="0" fieldPosition="0"/>
    </format>
    <format dxfId="7943">
      <pivotArea dataOnly="0" labelOnly="1" grandRow="1" outline="0" fieldPosition="0"/>
    </format>
    <format dxfId="7942">
      <pivotArea dataOnly="0" labelOnly="1" grandRow="1" outline="0" fieldPosition="0"/>
    </format>
    <format dxfId="7941">
      <pivotArea dataOnly="0" labelOnly="1" grandRow="1" outline="0" fieldPosition="0"/>
    </format>
    <format dxfId="7940">
      <pivotArea grandRow="1" outline="0" collapsedLevelsAreSubtotals="1" fieldPosition="0"/>
    </format>
    <format dxfId="7939">
      <pivotArea dataOnly="0" labelOnly="1" grandRow="1" outline="0" fieldPosition="0"/>
    </format>
    <format dxfId="7938">
      <pivotArea dataOnly="0" labelOnly="1" outline="0" fieldPosition="0">
        <references count="1">
          <reference field="14" count="0"/>
        </references>
      </pivotArea>
    </format>
    <format dxfId="7937">
      <pivotArea dataOnly="0" labelOnly="1" grandCol="1" outline="0" fieldPosition="0"/>
    </format>
    <format dxfId="7936">
      <pivotArea grandRow="1" outline="0" collapsedLevelsAreSubtotals="1" fieldPosition="0"/>
    </format>
    <format dxfId="7935">
      <pivotArea dataOnly="0" labelOnly="1" grandRow="1" outline="0" fieldPosition="0"/>
    </format>
    <format dxfId="7934">
      <pivotArea grandRow="1" outline="0" collapsedLevelsAreSubtotals="1" fieldPosition="0"/>
    </format>
    <format dxfId="7933">
      <pivotArea dataOnly="0" labelOnly="1" grandRow="1" outline="0" fieldPosition="0"/>
    </format>
    <format dxfId="7932">
      <pivotArea dataOnly="0" labelOnly="1" outline="0" fieldPosition="0">
        <references count="1">
          <reference field="14" count="0"/>
        </references>
      </pivotArea>
    </format>
    <format dxfId="7931">
      <pivotArea dataOnly="0" labelOnly="1" grandCol="1" outline="0" fieldPosition="0"/>
    </format>
    <format dxfId="7930">
      <pivotArea dataOnly="0" labelOnly="1" outline="0" fieldPosition="0">
        <references count="1">
          <reference field="14" count="1">
            <x v="0"/>
          </reference>
        </references>
      </pivotArea>
    </format>
    <format dxfId="7929">
      <pivotArea dataOnly="0" labelOnly="1" grandCol="1" outline="0" fieldPosition="0"/>
    </format>
    <format dxfId="7928">
      <pivotArea field="14" grandRow="1" outline="0" collapsedLevelsAreSubtotals="1" axis="axisCol" fieldPosition="0">
        <references count="1">
          <reference field="14" count="1" selected="0">
            <x v="0"/>
          </reference>
        </references>
      </pivotArea>
    </format>
    <format dxfId="7927">
      <pivotArea grandRow="1" grandCol="1" outline="0" collapsedLevelsAreSubtotals="1" fieldPosition="0"/>
    </format>
    <format dxfId="7926">
      <pivotArea dataOnly="0" labelOnly="1" outline="0" fieldPosition="0">
        <references count="1">
          <reference field="14" count="0"/>
        </references>
      </pivotArea>
    </format>
    <format dxfId="7925">
      <pivotArea dataOnly="0" labelOnly="1" grandCol="1" outline="0" fieldPosition="0"/>
    </format>
    <format dxfId="7924">
      <pivotArea dataOnly="0" labelOnly="1" outline="0" fieldPosition="0">
        <references count="1">
          <reference field="14" count="0"/>
        </references>
      </pivotArea>
    </format>
    <format dxfId="7923">
      <pivotArea dataOnly="0" labelOnly="1" grandCol="1" outline="0" fieldPosition="0"/>
    </format>
    <format dxfId="7922">
      <pivotArea grandRow="1" outline="0" collapsedLevelsAreSubtotals="1" fieldPosition="0"/>
    </format>
    <format dxfId="7921">
      <pivotArea grandRow="1" outline="0" collapsedLevelsAreSubtotals="1" fieldPosition="0"/>
    </format>
    <format dxfId="7920">
      <pivotArea dataOnly="0" labelOnly="1" grandRow="1" outline="0" fieldPosition="0"/>
    </format>
    <format dxfId="7919">
      <pivotArea dataOnly="0" labelOnly="1" outline="0" fieldPosition="0">
        <references count="1">
          <reference field="14" count="0"/>
        </references>
      </pivotArea>
    </format>
    <format dxfId="7918">
      <pivotArea dataOnly="0" labelOnly="1" grandCol="1" outline="0" fieldPosition="0"/>
    </format>
    <format dxfId="7917">
      <pivotArea dataOnly="0" labelOnly="1" grandRow="1" outline="0" fieldPosition="0"/>
    </format>
    <format dxfId="7916">
      <pivotArea dataOnly="0" labelOnly="1" outline="0" fieldPosition="0">
        <references count="1">
          <reference field="14" count="0"/>
        </references>
      </pivotArea>
    </format>
    <format dxfId="7915">
      <pivotArea dataOnly="0" labelOnly="1" grandCol="1" outline="0" fieldPosition="0"/>
    </format>
    <format dxfId="7914">
      <pivotArea dataOnly="0" labelOnly="1" outline="0" fieldPosition="0">
        <references count="1">
          <reference field="14" count="0"/>
        </references>
      </pivotArea>
    </format>
    <format dxfId="7913">
      <pivotArea dataOnly="0" labelOnly="1" grandCol="1" outline="0" fieldPosition="0"/>
    </format>
    <format dxfId="7912">
      <pivotArea type="origin" dataOnly="0" labelOnly="1" outline="0" fieldPosition="0"/>
    </format>
    <format dxfId="7911">
      <pivotArea field="14" type="button" dataOnly="0" labelOnly="1" outline="0" axis="axisCol" fieldPosition="0"/>
    </format>
    <format dxfId="7910">
      <pivotArea type="topRight" dataOnly="0" labelOnly="1" outline="0" fieldPosition="0"/>
    </format>
    <format dxfId="7909">
      <pivotArea dataOnly="0" labelOnly="1" outline="0" fieldPosition="0">
        <references count="1">
          <reference field="14" count="0"/>
        </references>
      </pivotArea>
    </format>
    <format dxfId="7908">
      <pivotArea dataOnly="0" labelOnly="1" grandCol="1" outline="0" fieldPosition="0"/>
    </format>
    <format dxfId="7907">
      <pivotArea type="origin" dataOnly="0" labelOnly="1" outline="0" fieldPosition="0"/>
    </format>
    <format dxfId="7906">
      <pivotArea field="14" type="button" dataOnly="0" labelOnly="1" outline="0" axis="axisCol" fieldPosition="0"/>
    </format>
    <format dxfId="7905">
      <pivotArea type="topRight" dataOnly="0" labelOnly="1" outline="0" fieldPosition="0"/>
    </format>
    <format dxfId="7904">
      <pivotArea dataOnly="0" labelOnly="1" outline="0" fieldPosition="0">
        <references count="1">
          <reference field="14" count="0"/>
        </references>
      </pivotArea>
    </format>
    <format dxfId="7903">
      <pivotArea dataOnly="0" labelOnly="1" grandCol="1" outline="0" fieldPosition="0"/>
    </format>
    <format dxfId="7902">
      <pivotArea grandRow="1" outline="0" collapsedLevelsAreSubtotals="1" fieldPosition="0"/>
    </format>
    <format dxfId="7901">
      <pivotArea dataOnly="0" labelOnly="1" grandRow="1" outline="0" fieldPosition="0"/>
    </format>
    <format dxfId="7900">
      <pivotArea grandRow="1" outline="0" collapsedLevelsAreSubtotals="1" fieldPosition="0"/>
    </format>
    <format dxfId="7899">
      <pivotArea dataOnly="0" labelOnly="1" grandRow="1" outline="0" fieldPosition="0"/>
    </format>
    <format dxfId="7898">
      <pivotArea grandRow="1" outline="0" collapsedLevelsAreSubtotals="1" fieldPosition="0"/>
    </format>
    <format dxfId="7897">
      <pivotArea dataOnly="0" labelOnly="1" grandRow="1" outline="0" fieldPosition="0"/>
    </format>
    <format dxfId="7896">
      <pivotArea grandRow="1" outline="0" collapsedLevelsAreSubtotals="1" fieldPosition="0"/>
    </format>
    <format dxfId="7895">
      <pivotArea dataOnly="0" labelOnly="1" grandRow="1" outline="0" fieldPosition="0"/>
    </format>
    <format dxfId="7894">
      <pivotArea grandRow="1" outline="0" collapsedLevelsAreSubtotals="1" fieldPosition="0"/>
    </format>
    <format dxfId="7893">
      <pivotArea dataOnly="0" labelOnly="1" grandRow="1" outline="0" fieldPosition="0"/>
    </format>
    <format dxfId="7892">
      <pivotArea grandRow="1" outline="0" collapsedLevelsAreSubtotals="1" fieldPosition="0"/>
    </format>
    <format dxfId="7891">
      <pivotArea dataOnly="0" labelOnly="1" grandRow="1" outline="0" fieldPosition="0"/>
    </format>
    <format dxfId="7890">
      <pivotArea grandRow="1" outline="0" collapsedLevelsAreSubtotals="1" fieldPosition="0"/>
    </format>
    <format dxfId="7889">
      <pivotArea dataOnly="0" labelOnly="1" grandRow="1" outline="0" fieldPosition="0"/>
    </format>
    <format dxfId="7888">
      <pivotArea grandRow="1" outline="0" collapsedLevelsAreSubtotals="1" fieldPosition="0"/>
    </format>
    <format dxfId="7887">
      <pivotArea dataOnly="0" labelOnly="1" grandRow="1" outline="0" fieldPosition="0"/>
    </format>
    <format dxfId="7886">
      <pivotArea dataOnly="0" labelOnly="1" grandRow="1" outline="0" fieldPosition="0"/>
    </format>
    <format dxfId="7885">
      <pivotArea dataOnly="0" labelOnly="1" grandRow="1" outline="0" fieldPosition="0"/>
    </format>
    <format dxfId="7884">
      <pivotArea dataOnly="0" labelOnly="1" grandRow="1" outline="0" fieldPosition="0"/>
    </format>
    <format dxfId="7883">
      <pivotArea dataOnly="0" labelOnly="1" grandRow="1" outline="0" fieldPosition="0"/>
    </format>
    <format dxfId="7882">
      <pivotArea dataOnly="0" labelOnly="1" grandRow="1" outline="0" fieldPosition="0"/>
    </format>
    <format dxfId="7881">
      <pivotArea dataOnly="0" labelOnly="1" grandRow="1" outline="0" fieldPosition="0"/>
    </format>
    <format dxfId="7880">
      <pivotArea dataOnly="0" labelOnly="1" grandRow="1" outline="0" fieldPosition="0"/>
    </format>
    <format dxfId="7879">
      <pivotArea dataOnly="0" labelOnly="1" grandRow="1" outline="0" fieldPosition="0"/>
    </format>
    <format dxfId="7878">
      <pivotArea dataOnly="0" labelOnly="1" grandRow="1" outline="0" fieldPosition="0"/>
    </format>
    <format dxfId="7877">
      <pivotArea dataOnly="0" labelOnly="1" grandRow="1" outline="0" fieldPosition="0"/>
    </format>
    <format dxfId="7876">
      <pivotArea dataOnly="0" labelOnly="1" grandRow="1" outline="0" fieldPosition="0"/>
    </format>
    <format dxfId="7875">
      <pivotArea dataOnly="0" labelOnly="1" grandRow="1" outline="0" fieldPosition="0"/>
    </format>
    <format dxfId="7874">
      <pivotArea dataOnly="0" labelOnly="1" grandRow="1" outline="0" fieldPosition="0"/>
    </format>
    <format dxfId="7873">
      <pivotArea dataOnly="0" labelOnly="1" grandRow="1" outline="0" fieldPosition="0"/>
    </format>
    <format dxfId="7872">
      <pivotArea dataOnly="0" labelOnly="1" grandRow="1" outline="0" fieldPosition="0"/>
    </format>
    <format dxfId="7871">
      <pivotArea dataOnly="0" labelOnly="1" grandRow="1" outline="0" fieldPosition="0"/>
    </format>
    <format dxfId="7870">
      <pivotArea dataOnly="0" labelOnly="1" grandRow="1" outline="0" fieldPosition="0"/>
    </format>
    <format dxfId="7869">
      <pivotArea dataOnly="0" labelOnly="1" grandRow="1" outline="0" fieldPosition="0"/>
    </format>
    <format dxfId="7868">
      <pivotArea dataOnly="0" labelOnly="1" grandRow="1" outline="0" fieldPosition="0"/>
    </format>
    <format dxfId="7867">
      <pivotArea dataOnly="0" labelOnly="1" grandRow="1" outline="0" fieldPosition="0"/>
    </format>
    <format dxfId="7866">
      <pivotArea dataOnly="0" labelOnly="1" grandRow="1" outline="0" fieldPosition="0"/>
    </format>
    <format dxfId="7865">
      <pivotArea dataOnly="0" labelOnly="1" grandRow="1" outline="0" fieldPosition="0"/>
    </format>
    <format dxfId="7864">
      <pivotArea dataOnly="0" labelOnly="1" grandRow="1" outline="0" fieldPosition="0"/>
    </format>
    <format dxfId="7863">
      <pivotArea dataOnly="0" labelOnly="1" grandRow="1" outline="0" fieldPosition="0"/>
    </format>
    <format dxfId="7862">
      <pivotArea dataOnly="0" labelOnly="1" grandRow="1" outline="0" fieldPosition="0"/>
    </format>
    <format dxfId="7861">
      <pivotArea dataOnly="0" labelOnly="1" grandRow="1" outline="0" fieldPosition="0"/>
    </format>
    <format dxfId="7860">
      <pivotArea dataOnly="0" labelOnly="1" grandRow="1" outline="0" fieldPosition="0"/>
    </format>
    <format dxfId="7859">
      <pivotArea dataOnly="0" labelOnly="1" grandRow="1" outline="0" fieldPosition="0"/>
    </format>
    <format dxfId="7858">
      <pivotArea dataOnly="0" labelOnly="1" grandRow="1" outline="0" fieldPosition="0"/>
    </format>
    <format dxfId="7857">
      <pivotArea dataOnly="0" labelOnly="1" grandRow="1" outline="0" fieldPosition="0"/>
    </format>
    <format dxfId="7856">
      <pivotArea dataOnly="0" labelOnly="1" grandRow="1" outline="0" fieldPosition="0"/>
    </format>
    <format dxfId="7855">
      <pivotArea dataOnly="0" labelOnly="1" grandRow="1" outline="0" fieldPosition="0"/>
    </format>
    <format dxfId="7854">
      <pivotArea dataOnly="0" labelOnly="1" grandRow="1" outline="0" fieldPosition="0"/>
    </format>
    <format dxfId="7853">
      <pivotArea dataOnly="0" labelOnly="1" grandRow="1" outline="0" fieldPosition="0"/>
    </format>
    <format dxfId="7852">
      <pivotArea type="origin" dataOnly="0" labelOnly="1" outline="0" fieldPosition="0"/>
    </format>
    <format dxfId="7851">
      <pivotArea dataOnly="0" labelOnly="1" grandRow="1" outline="0" fieldPosition="0"/>
    </format>
    <format dxfId="7850">
      <pivotArea type="origin" dataOnly="0" labelOnly="1" outline="0" fieldPosition="0"/>
    </format>
    <format dxfId="7849">
      <pivotArea dataOnly="0" labelOnly="1" grandRow="1" outline="0" fieldPosition="0"/>
    </format>
    <format dxfId="7848">
      <pivotArea dataOnly="0" labelOnly="1" grandRow="1" outline="0" fieldPosition="0"/>
    </format>
    <format dxfId="7847">
      <pivotArea type="origin" dataOnly="0" labelOnly="1" outline="0" fieldPosition="0"/>
    </format>
    <format dxfId="7846">
      <pivotArea dataOnly="0" labelOnly="1" grandRow="1" outline="0" fieldPosition="0"/>
    </format>
    <format dxfId="7845">
      <pivotArea type="origin" dataOnly="0" labelOnly="1" outline="0" fieldPosition="0"/>
    </format>
    <format dxfId="7844">
      <pivotArea dataOnly="0" labelOnly="1" grandRow="1" outline="0" fieldPosition="0"/>
    </format>
    <format dxfId="7843">
      <pivotArea grandRow="1" outline="0" collapsedLevelsAreSubtotals="1" fieldPosition="0"/>
    </format>
    <format dxfId="7842">
      <pivotArea grandRow="1" outline="0" collapsedLevelsAreSubtotals="1" fieldPosition="0"/>
    </format>
    <format dxfId="7841">
      <pivotArea dataOnly="0" labelOnly="1" grandRow="1" outline="0" fieldPosition="0"/>
    </format>
    <format dxfId="7840">
      <pivotArea dataOnly="0" labelOnly="1" outline="0" fieldPosition="0">
        <references count="1">
          <reference field="14" count="0"/>
        </references>
      </pivotArea>
    </format>
    <format dxfId="7839">
      <pivotArea dataOnly="0" labelOnly="1" grandCol="1" outline="0" fieldPosition="0"/>
    </format>
    <format dxfId="7838">
      <pivotArea dataOnly="0" labelOnly="1" outline="0" fieldPosition="0">
        <references count="1">
          <reference field="14" count="0"/>
        </references>
      </pivotArea>
    </format>
    <format dxfId="7837">
      <pivotArea dataOnly="0" labelOnly="1" grandCol="1" outline="0" fieldPosition="0"/>
    </format>
    <format dxfId="7836">
      <pivotArea grandRow="1" outline="0" collapsedLevelsAreSubtotals="1" fieldPosition="0"/>
    </format>
    <format dxfId="7835">
      <pivotArea dataOnly="0" labelOnly="1" grandRow="1" outline="0" fieldPosition="0"/>
    </format>
    <format dxfId="7834">
      <pivotArea grandRow="1" outline="0" collapsedLevelsAreSubtotals="1" fieldPosition="0"/>
    </format>
    <format dxfId="7833">
      <pivotArea dataOnly="0" labelOnly="1" grandRow="1" outline="0" fieldPosition="0"/>
    </format>
    <format dxfId="7832">
      <pivotArea grandRow="1" outline="0" collapsedLevelsAreSubtotals="1" fieldPosition="0"/>
    </format>
    <format dxfId="7831">
      <pivotArea dataOnly="0" labelOnly="1" grandRow="1" outline="0" fieldPosition="0"/>
    </format>
    <format dxfId="7830">
      <pivotArea grandRow="1" outline="0" collapsedLevelsAreSubtotals="1" fieldPosition="0"/>
    </format>
    <format dxfId="7829">
      <pivotArea dataOnly="0" labelOnly="1" grandRow="1" outline="0" fieldPosition="0"/>
    </format>
    <format dxfId="7828">
      <pivotArea grandRow="1" outline="0" collapsedLevelsAreSubtotals="1" fieldPosition="0"/>
    </format>
    <format dxfId="7827">
      <pivotArea dataOnly="0" labelOnly="1" grandRow="1" outline="0" fieldPosition="0"/>
    </format>
    <format dxfId="7826">
      <pivotArea grandRow="1" outline="0" collapsedLevelsAreSubtotals="1" fieldPosition="0"/>
    </format>
    <format dxfId="7825">
      <pivotArea dataOnly="0" labelOnly="1" grandRow="1" outline="0" fieldPosition="0"/>
    </format>
    <format dxfId="7824">
      <pivotArea grandRow="1" outline="0" collapsedLevelsAreSubtotals="1" fieldPosition="0"/>
    </format>
    <format dxfId="7823">
      <pivotArea dataOnly="0" labelOnly="1" grandRow="1" outline="0" fieldPosition="0"/>
    </format>
    <format dxfId="7822">
      <pivotArea grandRow="1" outline="0" collapsedLevelsAreSubtotals="1" fieldPosition="0"/>
    </format>
    <format dxfId="7821">
      <pivotArea dataOnly="0" labelOnly="1" grandRow="1" outline="0" fieldPosition="0"/>
    </format>
    <format dxfId="7820">
      <pivotArea grandRow="1" outline="0" collapsedLevelsAreSubtotals="1" fieldPosition="0"/>
    </format>
    <format dxfId="7819">
      <pivotArea dataOnly="0" labelOnly="1" grandRow="1" outline="0" fieldPosition="0"/>
    </format>
    <format dxfId="7818">
      <pivotArea grandRow="1" outline="0" collapsedLevelsAreSubtotals="1" fieldPosition="0"/>
    </format>
    <format dxfId="7817">
      <pivotArea dataOnly="0" labelOnly="1" grandRow="1" outline="0" fieldPosition="0"/>
    </format>
    <format dxfId="7816">
      <pivotArea dataOnly="0" labelOnly="1" grandRow="1" outline="0" fieldPosition="0"/>
    </format>
    <format dxfId="7815">
      <pivotArea dataOnly="0" labelOnly="1" outline="0" fieldPosition="0">
        <references count="1">
          <reference field="14" count="0"/>
        </references>
      </pivotArea>
    </format>
    <format dxfId="7814">
      <pivotArea dataOnly="0" labelOnly="1" grandCol="1" outline="0" fieldPosition="0"/>
    </format>
    <format dxfId="7813">
      <pivotArea dataOnly="0" labelOnly="1" grandRow="1" outline="0" fieldPosition="0"/>
    </format>
    <format dxfId="7812">
      <pivotArea dataOnly="0" labelOnly="1" outline="0" fieldPosition="0">
        <references count="1">
          <reference field="14" count="0"/>
        </references>
      </pivotArea>
    </format>
    <format dxfId="7811">
      <pivotArea dataOnly="0" labelOnly="1" grandCol="1" outline="0" fieldPosition="0"/>
    </format>
    <format dxfId="7810">
      <pivotArea dataOnly="0" labelOnly="1" outline="0" fieldPosition="0">
        <references count="1">
          <reference field="14" count="0"/>
        </references>
      </pivotArea>
    </format>
    <format dxfId="7809">
      <pivotArea dataOnly="0" labelOnly="1" grandCol="1" outline="0" fieldPosition="0"/>
    </format>
    <format dxfId="7808">
      <pivotArea dataOnly="0" labelOnly="1" grandRow="1" outline="0" fieldPosition="0"/>
    </format>
    <format dxfId="7807">
      <pivotArea dataOnly="0" labelOnly="1" outline="0" fieldPosition="0">
        <references count="1">
          <reference field="14" count="0"/>
        </references>
      </pivotArea>
    </format>
    <format dxfId="7806">
      <pivotArea dataOnly="0" labelOnly="1" grandCol="1" outline="0" fieldPosition="0"/>
    </format>
    <format dxfId="7805">
      <pivotArea dataOnly="0" labelOnly="1" grandRow="1" outline="0" fieldPosition="0"/>
    </format>
    <format dxfId="7804">
      <pivotArea dataOnly="0" labelOnly="1" outline="0" fieldPosition="0">
        <references count="1">
          <reference field="14" count="0"/>
        </references>
      </pivotArea>
    </format>
    <format dxfId="7803">
      <pivotArea dataOnly="0" labelOnly="1" grandCol="1" outline="0" fieldPosition="0"/>
    </format>
    <format dxfId="7802">
      <pivotArea dataOnly="0" labelOnly="1" grandRow="1" outline="0" fieldPosition="0"/>
    </format>
    <format dxfId="7801">
      <pivotArea dataOnly="0" labelOnly="1" outline="0" fieldPosition="0">
        <references count="1">
          <reference field="14" count="0"/>
        </references>
      </pivotArea>
    </format>
    <format dxfId="7800">
      <pivotArea dataOnly="0" labelOnly="1" grandCol="1" outline="0" fieldPosition="0"/>
    </format>
    <format dxfId="7799">
      <pivotArea dataOnly="0" labelOnly="1" grandRow="1" outline="0" fieldPosition="0"/>
    </format>
    <format dxfId="7798">
      <pivotArea dataOnly="0" labelOnly="1" outline="0" fieldPosition="0">
        <references count="1">
          <reference field="14" count="0"/>
        </references>
      </pivotArea>
    </format>
    <format dxfId="7797">
      <pivotArea dataOnly="0" labelOnly="1" grandCol="1" outline="0" fieldPosition="0"/>
    </format>
    <format dxfId="7796">
      <pivotArea dataOnly="0" labelOnly="1" outline="0" fieldPosition="0">
        <references count="1">
          <reference field="14" count="0"/>
        </references>
      </pivotArea>
    </format>
    <format dxfId="7795">
      <pivotArea dataOnly="0" labelOnly="1" grandCol="1" outline="0" fieldPosition="0"/>
    </format>
    <format dxfId="7794">
      <pivotArea grandRow="1" outline="0" collapsedLevelsAreSubtotals="1" fieldPosition="0"/>
    </format>
    <format dxfId="7793">
      <pivotArea dataOnly="0" labelOnly="1" grandRow="1" outline="0" fieldPosition="0"/>
    </format>
    <format dxfId="7792">
      <pivotArea grandRow="1" outline="0" collapsedLevelsAreSubtotals="1" fieldPosition="0"/>
    </format>
    <format dxfId="7791">
      <pivotArea dataOnly="0" labelOnly="1" grandRow="1" outline="0" fieldPosition="0"/>
    </format>
    <format dxfId="7790">
      <pivotArea grandRow="1" outline="0" collapsedLevelsAreSubtotals="1" fieldPosition="0"/>
    </format>
    <format dxfId="7789">
      <pivotArea dataOnly="0" labelOnly="1" grandRow="1" outline="0" fieldPosition="0"/>
    </format>
    <format dxfId="7788">
      <pivotArea grandRow="1" outline="0" collapsedLevelsAreSubtotals="1" fieldPosition="0"/>
    </format>
    <format dxfId="7787">
      <pivotArea dataOnly="0" labelOnly="1" grandRow="1" outline="0" fieldPosition="0"/>
    </format>
    <format dxfId="7786">
      <pivotArea grandRow="1" outline="0" collapsedLevelsAreSubtotals="1" fieldPosition="0"/>
    </format>
    <format dxfId="7785">
      <pivotArea dataOnly="0" labelOnly="1" grandRow="1" outline="0" fieldPosition="0"/>
    </format>
    <format dxfId="7784">
      <pivotArea dataOnly="0" labelOnly="1" grandRow="1" outline="0" fieldPosition="0"/>
    </format>
    <format dxfId="7783">
      <pivotArea dataOnly="0" labelOnly="1" outline="0" fieldPosition="0">
        <references count="1">
          <reference field="14" count="0"/>
        </references>
      </pivotArea>
    </format>
    <format dxfId="7782">
      <pivotArea dataOnly="0" labelOnly="1" grandCol="1" outline="0" fieldPosition="0"/>
    </format>
    <format dxfId="7781">
      <pivotArea dataOnly="0" labelOnly="1" grandRow="1" outline="0" fieldPosition="0"/>
    </format>
    <format dxfId="7780">
      <pivotArea dataOnly="0" labelOnly="1" outline="0" fieldPosition="0">
        <references count="1">
          <reference field="14" count="0"/>
        </references>
      </pivotArea>
    </format>
    <format dxfId="7779">
      <pivotArea dataOnly="0" labelOnly="1" grandCol="1" outline="0" fieldPosition="0"/>
    </format>
    <format dxfId="7778">
      <pivotArea dataOnly="0" labelOnly="1" outline="0" fieldPosition="0">
        <references count="1">
          <reference field="14" count="0"/>
        </references>
      </pivotArea>
    </format>
    <format dxfId="7777">
      <pivotArea dataOnly="0" labelOnly="1" grandCol="1" outline="0" fieldPosition="0"/>
    </format>
    <format dxfId="7776">
      <pivotArea grandRow="1" outline="0" collapsedLevelsAreSubtotals="1" fieldPosition="0"/>
    </format>
    <format dxfId="7775">
      <pivotArea dataOnly="0" labelOnly="1" grandRow="1" outline="0" fieldPosition="0"/>
    </format>
    <format dxfId="7774">
      <pivotArea grandRow="1" outline="0" collapsedLevelsAreSubtotals="1" fieldPosition="0"/>
    </format>
    <format dxfId="7773">
      <pivotArea dataOnly="0" labelOnly="1" grandRow="1" outline="0" fieldPosition="0"/>
    </format>
    <format dxfId="7772">
      <pivotArea grandRow="1" outline="0" collapsedLevelsAreSubtotals="1" fieldPosition="0"/>
    </format>
    <format dxfId="7771">
      <pivotArea dataOnly="0" labelOnly="1" grandRow="1" outline="0" fieldPosition="0"/>
    </format>
    <format dxfId="7770">
      <pivotArea grandRow="1" outline="0" collapsedLevelsAreSubtotals="1" fieldPosition="0"/>
    </format>
    <format dxfId="7769">
      <pivotArea dataOnly="0" labelOnly="1" grandRow="1" outline="0" fieldPosition="0"/>
    </format>
    <format dxfId="7768">
      <pivotArea grandRow="1" outline="0" collapsedLevelsAreSubtotals="1" fieldPosition="0"/>
    </format>
    <format dxfId="7767">
      <pivotArea dataOnly="0" labelOnly="1" grandRow="1" outline="0" fieldPosition="0"/>
    </format>
    <format dxfId="7766">
      <pivotArea grandRow="1" outline="0" collapsedLevelsAreSubtotals="1" fieldPosition="0"/>
    </format>
    <format dxfId="7765">
      <pivotArea dataOnly="0" labelOnly="1" grandRow="1" outline="0" fieldPosition="0"/>
    </format>
    <format dxfId="7764">
      <pivotArea grandRow="1" outline="0" collapsedLevelsAreSubtotals="1" fieldPosition="0"/>
    </format>
    <format dxfId="7763">
      <pivotArea dataOnly="0" labelOnly="1" grandRow="1" outline="0" fieldPosition="0"/>
    </format>
    <format dxfId="7762">
      <pivotArea grandRow="1" outline="0" collapsedLevelsAreSubtotals="1" fieldPosition="0"/>
    </format>
    <format dxfId="7761">
      <pivotArea dataOnly="0" labelOnly="1" grandRow="1" outline="0" fieldPosition="0"/>
    </format>
    <format dxfId="7760">
      <pivotArea grandRow="1" outline="0" collapsedLevelsAreSubtotals="1" fieldPosition="0"/>
    </format>
    <format dxfId="7759">
      <pivotArea dataOnly="0" labelOnly="1" grandRow="1" outline="0" fieldPosition="0"/>
    </format>
    <format dxfId="7758">
      <pivotArea grandRow="1" outline="0" collapsedLevelsAreSubtotals="1" fieldPosition="0"/>
    </format>
    <format dxfId="7757">
      <pivotArea dataOnly="0" labelOnly="1" grandRow="1" outline="0" fieldPosition="0"/>
    </format>
    <format dxfId="7756">
      <pivotArea grandRow="1" outline="0" collapsedLevelsAreSubtotals="1" fieldPosition="0"/>
    </format>
    <format dxfId="7755">
      <pivotArea dataOnly="0" labelOnly="1" grandRow="1" outline="0" fieldPosition="0"/>
    </format>
    <format dxfId="7754">
      <pivotArea grandRow="1" outline="0" collapsedLevelsAreSubtotals="1" fieldPosition="0"/>
    </format>
    <format dxfId="7753">
      <pivotArea dataOnly="0" labelOnly="1" grandRow="1" outline="0" fieldPosition="0"/>
    </format>
    <format dxfId="7752">
      <pivotArea grandRow="1" outline="0" collapsedLevelsAreSubtotals="1" fieldPosition="0"/>
    </format>
    <format dxfId="7751">
      <pivotArea dataOnly="0" labelOnly="1" grandRow="1" outline="0" fieldPosition="0"/>
    </format>
    <format dxfId="7750">
      <pivotArea grandRow="1" outline="0" collapsedLevelsAreSubtotals="1" fieldPosition="0"/>
    </format>
    <format dxfId="7749">
      <pivotArea dataOnly="0" labelOnly="1" grandRow="1" outline="0" fieldPosition="0"/>
    </format>
    <format dxfId="7748">
      <pivotArea dataOnly="0" labelOnly="1" grandRow="1" outline="0" fieldPosition="0"/>
    </format>
    <format dxfId="7747">
      <pivotArea dataOnly="0" labelOnly="1" outline="0" fieldPosition="0">
        <references count="1">
          <reference field="14" count="0"/>
        </references>
      </pivotArea>
    </format>
    <format dxfId="7746">
      <pivotArea dataOnly="0" labelOnly="1" grandCol="1" outline="0" fieldPosition="0"/>
    </format>
    <format dxfId="7745">
      <pivotArea grandRow="1" outline="0" collapsedLevelsAreSubtotals="1" fieldPosition="0"/>
    </format>
    <format dxfId="7744">
      <pivotArea dataOnly="0" labelOnly="1" grandRow="1" outline="0" fieldPosition="0"/>
    </format>
    <format dxfId="7743">
      <pivotArea grandRow="1" outline="0" collapsedLevelsAreSubtotals="1" fieldPosition="0"/>
    </format>
    <format dxfId="7742">
      <pivotArea dataOnly="0" labelOnly="1" grandRow="1" outline="0" fieldPosition="0"/>
    </format>
    <format dxfId="7741">
      <pivotArea dataOnly="0" labelOnly="1" grandRow="1" outline="0" fieldPosition="0"/>
    </format>
    <format dxfId="7740">
      <pivotArea dataOnly="0" labelOnly="1" outline="0" fieldPosition="0">
        <references count="1">
          <reference field="14" count="0"/>
        </references>
      </pivotArea>
    </format>
    <format dxfId="7739">
      <pivotArea dataOnly="0" labelOnly="1" grandCol="1" outline="0" fieldPosition="0"/>
    </format>
    <format dxfId="7738">
      <pivotArea grandRow="1" outline="0" collapsedLevelsAreSubtotals="1" fieldPosition="0"/>
    </format>
    <format dxfId="7737">
      <pivotArea dataOnly="0" labelOnly="1" grandRow="1" outline="0" fieldPosition="0"/>
    </format>
    <format dxfId="7736">
      <pivotArea grandRow="1" outline="0" collapsedLevelsAreSubtotals="1" fieldPosition="0"/>
    </format>
    <format dxfId="7735">
      <pivotArea dataOnly="0" labelOnly="1" grandRow="1" outline="0" fieldPosition="0"/>
    </format>
    <format dxfId="7734">
      <pivotArea dataOnly="0" labelOnly="1" grandRow="1" outline="0" fieldPosition="0"/>
    </format>
    <format dxfId="7733">
      <pivotArea dataOnly="0" labelOnly="1" outline="0" fieldPosition="0">
        <references count="1">
          <reference field="14" count="0"/>
        </references>
      </pivotArea>
    </format>
    <format dxfId="7732">
      <pivotArea dataOnly="0" labelOnly="1" grandCol="1" outline="0" fieldPosition="0"/>
    </format>
    <format dxfId="7731">
      <pivotArea grandRow="1" outline="0" collapsedLevelsAreSubtotals="1" fieldPosition="0"/>
    </format>
    <format dxfId="7730">
      <pivotArea dataOnly="0" labelOnly="1" grandRow="1" outline="0" fieldPosition="0"/>
    </format>
    <format dxfId="7729">
      <pivotArea dataOnly="0" labelOnly="1" outline="0" fieldPosition="0">
        <references count="1">
          <reference field="14" count="0"/>
        </references>
      </pivotArea>
    </format>
    <format dxfId="7728">
      <pivotArea dataOnly="0" labelOnly="1" grandCol="1" outline="0" fieldPosition="0"/>
    </format>
    <format dxfId="7727">
      <pivotArea dataOnly="0" labelOnly="1" outline="0" fieldPosition="0">
        <references count="1">
          <reference field="14" count="0"/>
        </references>
      </pivotArea>
    </format>
    <format dxfId="7726">
      <pivotArea dataOnly="0" labelOnly="1" grandCol="1" outline="0" fieldPosition="0"/>
    </format>
    <format dxfId="7725">
      <pivotArea dataOnly="0" labelOnly="1" outline="0" fieldPosition="0">
        <references count="1">
          <reference field="14" count="0"/>
        </references>
      </pivotArea>
    </format>
    <format dxfId="7724">
      <pivotArea dataOnly="0" labelOnly="1" grandCol="1" outline="0" fieldPosition="0"/>
    </format>
    <format dxfId="7723">
      <pivotArea dataOnly="0" labelOnly="1" outline="0" fieldPosition="0">
        <references count="1">
          <reference field="14" count="0"/>
        </references>
      </pivotArea>
    </format>
    <format dxfId="7722">
      <pivotArea dataOnly="0" labelOnly="1" grandCol="1" outline="0" fieldPosition="0"/>
    </format>
    <format dxfId="7721">
      <pivotArea grandRow="1" outline="0" collapsedLevelsAreSubtotals="1" fieldPosition="0"/>
    </format>
    <format dxfId="7720">
      <pivotArea dataOnly="0" labelOnly="1" grandRow="1" outline="0" fieldPosition="0"/>
    </format>
    <format dxfId="7719">
      <pivotArea grandRow="1" outline="0" collapsedLevelsAreSubtotals="1" fieldPosition="0"/>
    </format>
    <format dxfId="7718">
      <pivotArea dataOnly="0" labelOnly="1" grandRow="1" outline="0" fieldPosition="0"/>
    </format>
    <format dxfId="7717">
      <pivotArea dataOnly="0" labelOnly="1" grandRow="1" outline="0" fieldPosition="0"/>
    </format>
    <format dxfId="7716">
      <pivotArea dataOnly="0" labelOnly="1" outline="0" fieldPosition="0">
        <references count="1">
          <reference field="14" count="0"/>
        </references>
      </pivotArea>
    </format>
    <format dxfId="7715">
      <pivotArea dataOnly="0" labelOnly="1" grandCol="1" outline="0" fieldPosition="0"/>
    </format>
    <format dxfId="7714">
      <pivotArea dataOnly="0" labelOnly="1" grandRow="1" outline="0" fieldPosition="0"/>
    </format>
    <format dxfId="7713">
      <pivotArea dataOnly="0" labelOnly="1" outline="0" fieldPosition="0">
        <references count="1">
          <reference field="14" count="0"/>
        </references>
      </pivotArea>
    </format>
    <format dxfId="7712">
      <pivotArea dataOnly="0" labelOnly="1" grandCol="1" outline="0" fieldPosition="0"/>
    </format>
    <format dxfId="7711">
      <pivotArea dataOnly="0" labelOnly="1" grandRow="1" outline="0" fieldPosition="0"/>
    </format>
    <format dxfId="7710">
      <pivotArea dataOnly="0" labelOnly="1" outline="0" fieldPosition="0">
        <references count="1">
          <reference field="14" count="0"/>
        </references>
      </pivotArea>
    </format>
    <format dxfId="7709">
      <pivotArea dataOnly="0" labelOnly="1" grandCol="1" outline="0" fieldPosition="0"/>
    </format>
    <format dxfId="7708">
      <pivotArea dataOnly="0" labelOnly="1" outline="0" fieldPosition="0">
        <references count="1">
          <reference field="14" count="0"/>
        </references>
      </pivotArea>
    </format>
    <format dxfId="7707">
      <pivotArea dataOnly="0" labelOnly="1" grandCol="1" outline="0" fieldPosition="0"/>
    </format>
    <format dxfId="7706">
      <pivotArea grandRow="1" outline="0" collapsedLevelsAreSubtotals="1" fieldPosition="0"/>
    </format>
    <format dxfId="7705">
      <pivotArea dataOnly="0" labelOnly="1" grandRow="1" outline="0" fieldPosition="0"/>
    </format>
    <format dxfId="7704">
      <pivotArea grandRow="1" outline="0" collapsedLevelsAreSubtotals="1" fieldPosition="0"/>
    </format>
    <format dxfId="7703">
      <pivotArea dataOnly="0" labelOnly="1" grandRow="1" outline="0" fieldPosition="0"/>
    </format>
    <format dxfId="7702">
      <pivotArea dataOnly="0" labelOnly="1" grandRow="1" outline="0" fieldPosition="0"/>
    </format>
    <format dxfId="7701">
      <pivotArea dataOnly="0" labelOnly="1" outline="0" fieldPosition="0">
        <references count="1">
          <reference field="14" count="0"/>
        </references>
      </pivotArea>
    </format>
    <format dxfId="7700">
      <pivotArea dataOnly="0" labelOnly="1" grandCol="1" outline="0" fieldPosition="0"/>
    </format>
    <format dxfId="7699">
      <pivotArea grandRow="1" outline="0" collapsedLevelsAreSubtotals="1" fieldPosition="0"/>
    </format>
    <format dxfId="7698">
      <pivotArea dataOnly="0" labelOnly="1" grandRow="1" outline="0" fieldPosition="0"/>
    </format>
    <format dxfId="7697">
      <pivotArea dataOnly="0" labelOnly="1" grandRow="1" outline="0" fieldPosition="0"/>
    </format>
    <format dxfId="7696">
      <pivotArea dataOnly="0" labelOnly="1" outline="0" fieldPosition="0">
        <references count="1">
          <reference field="14" count="0"/>
        </references>
      </pivotArea>
    </format>
    <format dxfId="7695">
      <pivotArea dataOnly="0" labelOnly="1" grandCol="1" outline="0" fieldPosition="0"/>
    </format>
    <format dxfId="7694">
      <pivotArea grandRow="1" outline="0" collapsedLevelsAreSubtotals="1" fieldPosition="0"/>
    </format>
    <format dxfId="7693">
      <pivotArea dataOnly="0" labelOnly="1" grandRow="1" outline="0" fieldPosition="0"/>
    </format>
    <format dxfId="7692">
      <pivotArea grandRow="1" outline="0" collapsedLevelsAreSubtotals="1" fieldPosition="0"/>
    </format>
    <format dxfId="7691">
      <pivotArea dataOnly="0" labelOnly="1" grandRow="1" outline="0" fieldPosition="0"/>
    </format>
    <format dxfId="7690">
      <pivotArea grandRow="1" outline="0" collapsedLevelsAreSubtotals="1" fieldPosition="0"/>
    </format>
    <format dxfId="7689">
      <pivotArea dataOnly="0" labelOnly="1" grandRow="1" outline="0" fieldPosition="0"/>
    </format>
    <format dxfId="7688">
      <pivotArea grandRow="1" outline="0" collapsedLevelsAreSubtotals="1" fieldPosition="0"/>
    </format>
    <format dxfId="7687">
      <pivotArea dataOnly="0" labelOnly="1" grandRow="1" outline="0" fieldPosition="0"/>
    </format>
    <format dxfId="7686">
      <pivotArea field="14" type="button" dataOnly="0" labelOnly="1" outline="0" axis="axisCol" fieldPosition="0"/>
    </format>
    <format dxfId="7685">
      <pivotArea type="topRight" dataOnly="0" labelOnly="1" outline="0" fieldPosition="0"/>
    </format>
    <format dxfId="7684">
      <pivotArea dataOnly="0" labelOnly="1" outline="0" fieldPosition="0">
        <references count="1">
          <reference field="14" count="0"/>
        </references>
      </pivotArea>
    </format>
    <format dxfId="7683">
      <pivotArea dataOnly="0" labelOnly="1" grandCol="1" outline="0" fieldPosition="0"/>
    </format>
    <format dxfId="7682">
      <pivotArea dataOnly="0" labelOnly="1" grandRow="1" outline="0" fieldPosition="0"/>
    </format>
    <format dxfId="7681">
      <pivotArea dataOnly="0" labelOnly="1" outline="0" fieldPosition="0">
        <references count="1">
          <reference field="14" count="0"/>
        </references>
      </pivotArea>
    </format>
    <format dxfId="7680">
      <pivotArea dataOnly="0" labelOnly="1" grandCol="1" outline="0" fieldPosition="0"/>
    </format>
    <format dxfId="7679">
      <pivotArea dataOnly="0" labelOnly="1" grandRow="1" outline="0" fieldPosition="0"/>
    </format>
    <format dxfId="7678">
      <pivotArea dataOnly="0" labelOnly="1" outline="0" fieldPosition="0">
        <references count="1">
          <reference field="14" count="0"/>
        </references>
      </pivotArea>
    </format>
    <format dxfId="7677">
      <pivotArea dataOnly="0" labelOnly="1" grandCol="1" outline="0" fieldPosition="0"/>
    </format>
    <format dxfId="7676">
      <pivotArea dataOnly="0" labelOnly="1" grandRow="1" outline="0" fieldPosition="0"/>
    </format>
    <format dxfId="7675">
      <pivotArea dataOnly="0" labelOnly="1" outline="0" fieldPosition="0">
        <references count="1">
          <reference field="14" count="0"/>
        </references>
      </pivotArea>
    </format>
    <format dxfId="7674">
      <pivotArea dataOnly="0" labelOnly="1" grandCol="1" outline="0" fieldPosition="0"/>
    </format>
    <format dxfId="7673">
      <pivotArea dataOnly="0" labelOnly="1" grandRow="1" outline="0" fieldPosition="0"/>
    </format>
    <format dxfId="7672">
      <pivotArea dataOnly="0" labelOnly="1" outline="0" fieldPosition="0">
        <references count="1">
          <reference field="14" count="0"/>
        </references>
      </pivotArea>
    </format>
    <format dxfId="7671">
      <pivotArea dataOnly="0" labelOnly="1" grandCol="1" outline="0" fieldPosition="0"/>
    </format>
    <format dxfId="7670">
      <pivotArea dataOnly="0" labelOnly="1" outline="0" fieldPosition="0">
        <references count="1">
          <reference field="14" count="0"/>
        </references>
      </pivotArea>
    </format>
    <format dxfId="7669">
      <pivotArea dataOnly="0" labelOnly="1" grandCol="1" outline="0" fieldPosition="0"/>
    </format>
    <format dxfId="7668">
      <pivotArea dataOnly="0" labelOnly="1" grandRow="1" outline="0" fieldPosition="0"/>
    </format>
    <format dxfId="7667">
      <pivotArea dataOnly="0" labelOnly="1" outline="0" fieldPosition="0">
        <references count="1">
          <reference field="14" count="0"/>
        </references>
      </pivotArea>
    </format>
    <format dxfId="7666">
      <pivotArea dataOnly="0" labelOnly="1" grandCol="1" outline="0" fieldPosition="0"/>
    </format>
    <format dxfId="7665">
      <pivotArea dataOnly="0" labelOnly="1" grandRow="1" outline="0" fieldPosition="0"/>
    </format>
    <format dxfId="7664">
      <pivotArea dataOnly="0" labelOnly="1" outline="0" fieldPosition="0">
        <references count="1">
          <reference field="14" count="0"/>
        </references>
      </pivotArea>
    </format>
    <format dxfId="7663">
      <pivotArea dataOnly="0" labelOnly="1" grandCol="1" outline="0" fieldPosition="0"/>
    </format>
    <format dxfId="7662">
      <pivotArea dataOnly="0" labelOnly="1" grandRow="1" outline="0" fieldPosition="0"/>
    </format>
    <format dxfId="7661">
      <pivotArea dataOnly="0" labelOnly="1" outline="0" fieldPosition="0">
        <references count="1">
          <reference field="14" count="0"/>
        </references>
      </pivotArea>
    </format>
    <format dxfId="7660">
      <pivotArea dataOnly="0" labelOnly="1" grandCol="1" outline="0" fieldPosition="0"/>
    </format>
    <format dxfId="7659">
      <pivotArea dataOnly="0" labelOnly="1" outline="0" fieldPosition="0">
        <references count="1">
          <reference field="14" count="0"/>
        </references>
      </pivotArea>
    </format>
    <format dxfId="7658">
      <pivotArea dataOnly="0" labelOnly="1" grandCol="1" outline="0" fieldPosition="0"/>
    </format>
    <format dxfId="7657">
      <pivotArea grandRow="1" outline="0" collapsedLevelsAreSubtotals="1" fieldPosition="0"/>
    </format>
    <format dxfId="7656">
      <pivotArea dataOnly="0" labelOnly="1" grandRow="1" outline="0" fieldPosition="0"/>
    </format>
    <format dxfId="7655">
      <pivotArea grandRow="1" outline="0" collapsedLevelsAreSubtotals="1" fieldPosition="0"/>
    </format>
    <format dxfId="7654">
      <pivotArea dataOnly="0" labelOnly="1" grandRow="1" outline="0" fieldPosition="0"/>
    </format>
    <format dxfId="7653">
      <pivotArea dataOnly="0" labelOnly="1" grandRow="1" outline="0" fieldPosition="0"/>
    </format>
    <format dxfId="7652">
      <pivotArea dataOnly="0" labelOnly="1" outline="0" fieldPosition="0">
        <references count="1">
          <reference field="14" count="0"/>
        </references>
      </pivotArea>
    </format>
    <format dxfId="7651">
      <pivotArea dataOnly="0" labelOnly="1" grandCol="1" outline="0" fieldPosition="0"/>
    </format>
    <format dxfId="7650">
      <pivotArea dataOnly="0" labelOnly="1" grandRow="1" outline="0" fieldPosition="0"/>
    </format>
    <format dxfId="7649">
      <pivotArea dataOnly="0" labelOnly="1" outline="0" fieldPosition="0">
        <references count="1">
          <reference field="14" count="0"/>
        </references>
      </pivotArea>
    </format>
    <format dxfId="7648">
      <pivotArea dataOnly="0" labelOnly="1" grandCol="1" outline="0" fieldPosition="0"/>
    </format>
    <format dxfId="7647">
      <pivotArea dataOnly="0" labelOnly="1" outline="0" fieldPosition="0">
        <references count="1">
          <reference field="14" count="0"/>
        </references>
      </pivotArea>
    </format>
    <format dxfId="7646">
      <pivotArea dataOnly="0" labelOnly="1" grandCol="1" outline="0" fieldPosition="0"/>
    </format>
    <format dxfId="7645">
      <pivotArea grandRow="1" outline="0" collapsedLevelsAreSubtotals="1" fieldPosition="0"/>
    </format>
    <format dxfId="7644">
      <pivotArea dataOnly="0" labelOnly="1" grandRow="1" outline="0" fieldPosition="0"/>
    </format>
    <format dxfId="7643">
      <pivotArea dataOnly="0" labelOnly="1" grandRow="1" outline="0" fieldPosition="0"/>
    </format>
    <format dxfId="7642">
      <pivotArea dataOnly="0" labelOnly="1" outline="0" fieldPosition="0">
        <references count="1">
          <reference field="14" count="0"/>
        </references>
      </pivotArea>
    </format>
    <format dxfId="7641">
      <pivotArea dataOnly="0" labelOnly="1" grandCol="1" outline="0" fieldPosition="0"/>
    </format>
    <format dxfId="7640">
      <pivotArea grandRow="1" outline="0" collapsedLevelsAreSubtotals="1" fieldPosition="0"/>
    </format>
    <format dxfId="7639">
      <pivotArea dataOnly="0" labelOnly="1" grandRow="1" outline="0" fieldPosition="0"/>
    </format>
    <format dxfId="7638">
      <pivotArea dataOnly="0" labelOnly="1" grandRow="1" outline="0" fieldPosition="0"/>
    </format>
    <format dxfId="7637">
      <pivotArea dataOnly="0" labelOnly="1" outline="0" fieldPosition="0">
        <references count="1">
          <reference field="14" count="0"/>
        </references>
      </pivotArea>
    </format>
    <format dxfId="7636">
      <pivotArea dataOnly="0" labelOnly="1" grandCol="1" outline="0" fieldPosition="0"/>
    </format>
    <format dxfId="7635">
      <pivotArea dataOnly="0" labelOnly="1" grandRow="1" outline="0" fieldPosition="0"/>
    </format>
    <format dxfId="7634">
      <pivotArea dataOnly="0" labelOnly="1" outline="0" fieldPosition="0">
        <references count="1">
          <reference field="14" count="0"/>
        </references>
      </pivotArea>
    </format>
    <format dxfId="7633">
      <pivotArea dataOnly="0" labelOnly="1" grandCol="1" outline="0" fieldPosition="0"/>
    </format>
    <format dxfId="7632">
      <pivotArea dataOnly="0" labelOnly="1" outline="0" fieldPosition="0">
        <references count="1">
          <reference field="14" count="0"/>
        </references>
      </pivotArea>
    </format>
    <format dxfId="7631">
      <pivotArea dataOnly="0" labelOnly="1" grandCol="1" outline="0" fieldPosition="0"/>
    </format>
    <format dxfId="7630">
      <pivotArea grandRow="1" outline="0" collapsedLevelsAreSubtotals="1" fieldPosition="0"/>
    </format>
    <format dxfId="7629">
      <pivotArea dataOnly="0" labelOnly="1" grandRow="1" outline="0" fieldPosition="0"/>
    </format>
    <format dxfId="7628">
      <pivotArea grandRow="1" outline="0" collapsedLevelsAreSubtotals="1" fieldPosition="0"/>
    </format>
    <format dxfId="7627">
      <pivotArea dataOnly="0" labelOnly="1" grandRow="1" outline="0" fieldPosition="0"/>
    </format>
    <format dxfId="7626">
      <pivotArea dataOnly="0" labelOnly="1" grandRow="1" outline="0" fieldPosition="0"/>
    </format>
    <format dxfId="7625">
      <pivotArea dataOnly="0" labelOnly="1" outline="0" fieldPosition="0">
        <references count="1">
          <reference field="14" count="0"/>
        </references>
      </pivotArea>
    </format>
    <format dxfId="7624">
      <pivotArea dataOnly="0" labelOnly="1" grandCol="1" outline="0" fieldPosition="0"/>
    </format>
    <format dxfId="7623">
      <pivotArea dataOnly="0" labelOnly="1" grandRow="1" outline="0" fieldPosition="0"/>
    </format>
    <format dxfId="7622">
      <pivotArea dataOnly="0" labelOnly="1" outline="0" fieldPosition="0">
        <references count="1">
          <reference field="14" count="0"/>
        </references>
      </pivotArea>
    </format>
    <format dxfId="7621">
      <pivotArea dataOnly="0" labelOnly="1" grandCol="1" outline="0" fieldPosition="0"/>
    </format>
    <format dxfId="7620">
      <pivotArea grandRow="1" outline="0" collapsedLevelsAreSubtotals="1" fieldPosition="0"/>
    </format>
    <format dxfId="7619">
      <pivotArea dataOnly="0" labelOnly="1" grandRow="1" outline="0" fieldPosition="0"/>
    </format>
    <format dxfId="7618">
      <pivotArea dataOnly="0" labelOnly="1" outline="0" fieldPosition="0">
        <references count="1">
          <reference field="14" count="0"/>
        </references>
      </pivotArea>
    </format>
    <format dxfId="7617">
      <pivotArea dataOnly="0" labelOnly="1" grandCol="1" outline="0" fieldPosition="0"/>
    </format>
    <format dxfId="7616">
      <pivotArea grandRow="1" outline="0" collapsedLevelsAreSubtotals="1" fieldPosition="0"/>
    </format>
    <format dxfId="7615">
      <pivotArea dataOnly="0" labelOnly="1" grandRow="1" outline="0" fieldPosition="0"/>
    </format>
    <format dxfId="7614">
      <pivotArea grandRow="1" outline="0" collapsedLevelsAreSubtotals="1" fieldPosition="0"/>
    </format>
    <format dxfId="7613">
      <pivotArea dataOnly="0" labelOnly="1" grandRow="1" outline="0" fieldPosition="0"/>
    </format>
    <format dxfId="7612">
      <pivotArea grandRow="1" outline="0" collapsedLevelsAreSubtotals="1" fieldPosition="0"/>
    </format>
    <format dxfId="7611">
      <pivotArea dataOnly="0" labelOnly="1" grandRow="1" outline="0" fieldPosition="0"/>
    </format>
    <format dxfId="7610">
      <pivotArea dataOnly="0" labelOnly="1" grandRow="1" outline="0" fieldPosition="0"/>
    </format>
    <format dxfId="7609">
      <pivotArea dataOnly="0" labelOnly="1" outline="0" fieldPosition="0">
        <references count="1">
          <reference field="14" count="0"/>
        </references>
      </pivotArea>
    </format>
    <format dxfId="7608">
      <pivotArea dataOnly="0" labelOnly="1" grandCol="1" outline="0" fieldPosition="0"/>
    </format>
    <format dxfId="7607">
      <pivotArea grandRow="1" outline="0" collapsedLevelsAreSubtotals="1" fieldPosition="0"/>
    </format>
    <format dxfId="7606">
      <pivotArea dataOnly="0" labelOnly="1" grandRow="1" outline="0" fieldPosition="0"/>
    </format>
    <format dxfId="7605">
      <pivotArea grandRow="1" outline="0" collapsedLevelsAreSubtotals="1" fieldPosition="0"/>
    </format>
    <format dxfId="7604">
      <pivotArea dataOnly="0" labelOnly="1" grandRow="1" outline="0" fieldPosition="0"/>
    </format>
    <format dxfId="7603">
      <pivotArea dataOnly="0" labelOnly="1" grandRow="1" outline="0" fieldPosition="0"/>
    </format>
    <format dxfId="7602">
      <pivotArea dataOnly="0" labelOnly="1" outline="0" fieldPosition="0">
        <references count="1">
          <reference field="14" count="0"/>
        </references>
      </pivotArea>
    </format>
    <format dxfId="7601">
      <pivotArea dataOnly="0" labelOnly="1" grandCol="1" outline="0" fieldPosition="0"/>
    </format>
    <format dxfId="7600">
      <pivotArea dataOnly="0" labelOnly="1" grandRow="1" outline="0" fieldPosition="0"/>
    </format>
    <format dxfId="7599">
      <pivotArea dataOnly="0" labelOnly="1" outline="0" fieldPosition="0">
        <references count="1">
          <reference field="14" count="0"/>
        </references>
      </pivotArea>
    </format>
    <format dxfId="7598">
      <pivotArea dataOnly="0" labelOnly="1" grandCol="1" outline="0" fieldPosition="0"/>
    </format>
    <format dxfId="7597">
      <pivotArea dataOnly="0" labelOnly="1" grandRow="1" outline="0" fieldPosition="0"/>
    </format>
    <format dxfId="7596">
      <pivotArea dataOnly="0" labelOnly="1" outline="0" fieldPosition="0">
        <references count="1">
          <reference field="14" count="0"/>
        </references>
      </pivotArea>
    </format>
    <format dxfId="7595">
      <pivotArea dataOnly="0" labelOnly="1" grandCol="1" outline="0" fieldPosition="0"/>
    </format>
    <format dxfId="7594">
      <pivotArea dataOnly="0" labelOnly="1" grandRow="1" outline="0" fieldPosition="0"/>
    </format>
    <format dxfId="7593">
      <pivotArea dataOnly="0" labelOnly="1" outline="0" fieldPosition="0">
        <references count="1">
          <reference field="14" count="0"/>
        </references>
      </pivotArea>
    </format>
    <format dxfId="7592">
      <pivotArea dataOnly="0" labelOnly="1" grandCol="1" outline="0" fieldPosition="0"/>
    </format>
    <format dxfId="7591">
      <pivotArea grandRow="1" outline="0" collapsedLevelsAreSubtotals="1" fieldPosition="0"/>
    </format>
    <format dxfId="7590">
      <pivotArea dataOnly="0" labelOnly="1" grandRow="1" outline="0" fieldPosition="0"/>
    </format>
    <format dxfId="7589">
      <pivotArea grandRow="1" outline="0" collapsedLevelsAreSubtotals="1" fieldPosition="0"/>
    </format>
    <format dxfId="7588">
      <pivotArea dataOnly="0" labelOnly="1" grandRow="1" outline="0" fieldPosition="0"/>
    </format>
    <format dxfId="7587">
      <pivotArea dataOnly="0" labelOnly="1" outline="0" fieldPosition="0">
        <references count="1">
          <reference field="14" count="0"/>
        </references>
      </pivotArea>
    </format>
    <format dxfId="7586">
      <pivotArea dataOnly="0" labelOnly="1" grandCol="1" outline="0" fieldPosition="0"/>
    </format>
    <format dxfId="7585">
      <pivotArea field="15" type="button" dataOnly="0" labelOnly="1" outline="0" axis="axisRow" fieldPosition="0"/>
    </format>
    <format dxfId="7584">
      <pivotArea dataOnly="0" labelOnly="1" outline="0" fieldPosition="0">
        <references count="1">
          <reference field="14" count="0"/>
        </references>
      </pivotArea>
    </format>
    <format dxfId="7583">
      <pivotArea dataOnly="0" labelOnly="1" grandCol="1" outline="0" fieldPosition="0"/>
    </format>
    <format dxfId="7582">
      <pivotArea field="15" type="button" dataOnly="0" labelOnly="1" outline="0" axis="axisRow" fieldPosition="0"/>
    </format>
    <format dxfId="7581">
      <pivotArea dataOnly="0" labelOnly="1" outline="0" fieldPosition="0">
        <references count="1">
          <reference field="14" count="0"/>
        </references>
      </pivotArea>
    </format>
    <format dxfId="7580">
      <pivotArea dataOnly="0" labelOnly="1" grandCol="1" outline="0" fieldPosition="0"/>
    </format>
    <format dxfId="7579">
      <pivotArea field="15" type="button" dataOnly="0" labelOnly="1" outline="0" axis="axisRow" fieldPosition="0"/>
    </format>
    <format dxfId="7578">
      <pivotArea dataOnly="0" labelOnly="1" outline="0" fieldPosition="0">
        <references count="1">
          <reference field="14" count="0"/>
        </references>
      </pivotArea>
    </format>
    <format dxfId="7577">
      <pivotArea dataOnly="0" labelOnly="1" grandCol="1" outline="0" fieldPosition="0"/>
    </format>
    <format dxfId="7576">
      <pivotArea outline="0" fieldPosition="0">
        <references count="1">
          <reference field="15" count="0" selected="0"/>
        </references>
      </pivotArea>
    </format>
    <format dxfId="7575">
      <pivotArea outline="0" fieldPosition="0">
        <references count="1">
          <reference field="15" count="0" selected="0"/>
        </references>
      </pivotArea>
    </format>
    <format dxfId="7574">
      <pivotArea grandRow="1" outline="0" collapsedLevelsAreSubtotals="1" fieldPosition="0"/>
    </format>
    <format dxfId="7573">
      <pivotArea grandRow="1" outline="0" collapsedLevelsAreSubtotals="1" fieldPosition="0"/>
    </format>
    <format dxfId="7572">
      <pivotArea outline="0" collapsedLevelsAreSubtotals="1" fieldPosition="0"/>
    </format>
    <format dxfId="7571">
      <pivotArea field="15" type="button" dataOnly="0" labelOnly="1" outline="0" axis="axisRow" fieldPosition="0"/>
    </format>
    <format dxfId="7570">
      <pivotArea dataOnly="0" labelOnly="1" outline="0" fieldPosition="0">
        <references count="1">
          <reference field="15" count="0"/>
        </references>
      </pivotArea>
    </format>
    <format dxfId="7569">
      <pivotArea dataOnly="0" labelOnly="1" grandRow="1" outline="0" fieldPosition="0"/>
    </format>
    <format dxfId="7568">
      <pivotArea dataOnly="0" labelOnly="1" outline="0" fieldPosition="0">
        <references count="1">
          <reference field="14" count="0"/>
        </references>
      </pivotArea>
    </format>
    <format dxfId="756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8096">
      <pivotArea dataOnly="0" labelOnly="1" outline="0" fieldPosition="0">
        <references count="1">
          <reference field="12" count="0"/>
        </references>
      </pivotArea>
    </format>
    <format dxfId="8095">
      <pivotArea dataOnly="0" labelOnly="1" outline="0" fieldPosition="0">
        <references count="1">
          <reference field="12" count="0"/>
        </references>
      </pivotArea>
    </format>
    <format dxfId="8094">
      <pivotArea field="12" type="button" dataOnly="0" labelOnly="1" outline="0" axis="axisRow" fieldPosition="0"/>
    </format>
    <format dxfId="8093">
      <pivotArea dataOnly="0" labelOnly="1" outline="0" fieldPosition="0">
        <references count="1">
          <reference field="14" count="0"/>
        </references>
      </pivotArea>
    </format>
    <format dxfId="8092">
      <pivotArea dataOnly="0" labelOnly="1" grandCol="1" outline="0" fieldPosition="0"/>
    </format>
    <format dxfId="8091">
      <pivotArea outline="0" collapsedLevelsAreSubtotals="1" fieldPosition="0"/>
    </format>
    <format dxfId="8090">
      <pivotArea field="12" type="button" dataOnly="0" labelOnly="1" outline="0" axis="axisRow" fieldPosition="0"/>
    </format>
    <format dxfId="8089">
      <pivotArea dataOnly="0" labelOnly="1" outline="0" fieldPosition="0">
        <references count="1">
          <reference field="12" count="0"/>
        </references>
      </pivotArea>
    </format>
    <format dxfId="8088">
      <pivotArea dataOnly="0" labelOnly="1" grandRow="1" outline="0" fieldPosition="0"/>
    </format>
    <format dxfId="8087">
      <pivotArea dataOnly="0" labelOnly="1" outline="0" fieldPosition="0">
        <references count="1">
          <reference field="14" count="0"/>
        </references>
      </pivotArea>
    </format>
    <format dxfId="8086">
      <pivotArea dataOnly="0" labelOnly="1" grandCol="1" outline="0" fieldPosition="0"/>
    </format>
    <format dxfId="8085">
      <pivotArea outline="0" collapsedLevelsAreSubtotals="1" fieldPosition="0"/>
    </format>
    <format dxfId="8084">
      <pivotArea field="12" type="button" dataOnly="0" labelOnly="1" outline="0" axis="axisRow" fieldPosition="0"/>
    </format>
    <format dxfId="8083">
      <pivotArea dataOnly="0" labelOnly="1" outline="0" fieldPosition="0">
        <references count="1">
          <reference field="12" count="0"/>
        </references>
      </pivotArea>
    </format>
    <format dxfId="8082">
      <pivotArea dataOnly="0" labelOnly="1" grandRow="1" outline="0" fieldPosition="0"/>
    </format>
    <format dxfId="8081">
      <pivotArea dataOnly="0" labelOnly="1" outline="0" fieldPosition="0">
        <references count="1">
          <reference field="14" count="0"/>
        </references>
      </pivotArea>
    </format>
    <format dxfId="8080">
      <pivotArea dataOnly="0" labelOnly="1" grandCol="1" outline="0" fieldPosition="0"/>
    </format>
    <format dxfId="8079">
      <pivotArea grandRow="1" outline="0" collapsedLevelsAreSubtotals="1" fieldPosition="0"/>
    </format>
    <format dxfId="8078">
      <pivotArea grandRow="1" outline="0" collapsedLevelsAreSubtotals="1" fieldPosition="0"/>
    </format>
    <format dxfId="8077">
      <pivotArea outline="0" collapsedLevelsAreSubtotals="1" fieldPosition="0">
        <references count="1">
          <reference field="12" count="0" selected="0"/>
        </references>
      </pivotArea>
    </format>
    <format dxfId="8076">
      <pivotArea dataOnly="0" labelOnly="1" grandRow="1" outline="0" fieldPosition="0"/>
    </format>
    <format dxfId="8075">
      <pivotArea grandRow="1" outline="0" collapsedLevelsAreSubtotals="1" fieldPosition="0"/>
    </format>
    <format dxfId="8074">
      <pivotArea dataOnly="0" labelOnly="1" grandRow="1" outline="0" fieldPosition="0"/>
    </format>
    <format dxfId="8073">
      <pivotArea grandRow="1" outline="0" collapsedLevelsAreSubtotals="1" fieldPosition="0"/>
    </format>
    <format dxfId="8072">
      <pivotArea dataOnly="0" labelOnly="1" grandRow="1" outline="0" fieldPosition="0"/>
    </format>
    <format dxfId="8071">
      <pivotArea grandRow="1" outline="0" collapsedLevelsAreSubtotals="1" fieldPosition="0"/>
    </format>
    <format dxfId="8070">
      <pivotArea dataOnly="0" labelOnly="1" grandRow="1" outline="0" fieldPosition="0"/>
    </format>
    <format dxfId="8069">
      <pivotArea outline="0" collapsedLevelsAreSubtotals="1" fieldPosition="0"/>
    </format>
    <format dxfId="8068">
      <pivotArea field="12" type="button" dataOnly="0" labelOnly="1" outline="0" axis="axisRow" fieldPosition="0"/>
    </format>
    <format dxfId="8067">
      <pivotArea dataOnly="0" labelOnly="1" outline="0" fieldPosition="0">
        <references count="1">
          <reference field="12" count="0"/>
        </references>
      </pivotArea>
    </format>
    <format dxfId="8066">
      <pivotArea dataOnly="0" labelOnly="1" grandRow="1" outline="0" fieldPosition="0"/>
    </format>
    <format dxfId="8065">
      <pivotArea dataOnly="0" labelOnly="1" outline="0" fieldPosition="0">
        <references count="1">
          <reference field="14" count="0"/>
        </references>
      </pivotArea>
    </format>
    <format dxfId="8064">
      <pivotArea dataOnly="0" labelOnly="1" grandCol="1" outline="0" fieldPosition="0"/>
    </format>
    <format dxfId="8063">
      <pivotArea outline="0" collapsedLevelsAreSubtotals="1" fieldPosition="0"/>
    </format>
    <format dxfId="8062">
      <pivotArea field="12" type="button" dataOnly="0" labelOnly="1" outline="0" axis="axisRow" fieldPosition="0"/>
    </format>
    <format dxfId="8061">
      <pivotArea dataOnly="0" labelOnly="1" outline="0" fieldPosition="0">
        <references count="1">
          <reference field="12" count="0"/>
        </references>
      </pivotArea>
    </format>
    <format dxfId="8060">
      <pivotArea dataOnly="0" labelOnly="1" grandRow="1" outline="0" fieldPosition="0"/>
    </format>
    <format dxfId="8059">
      <pivotArea dataOnly="0" labelOnly="1" outline="0" fieldPosition="0">
        <references count="1">
          <reference field="14" count="0"/>
        </references>
      </pivotArea>
    </format>
    <format dxfId="8058">
      <pivotArea dataOnly="0" labelOnly="1" grandCol="1" outline="0" fieldPosition="0"/>
    </format>
    <format dxfId="8057">
      <pivotArea outline="0" collapsedLevelsAreSubtotals="1" fieldPosition="0"/>
    </format>
    <format dxfId="8056">
      <pivotArea field="12" type="button" dataOnly="0" labelOnly="1" outline="0" axis="axisRow" fieldPosition="0"/>
    </format>
    <format dxfId="8055">
      <pivotArea dataOnly="0" labelOnly="1" outline="0" fieldPosition="0">
        <references count="1">
          <reference field="12" count="0"/>
        </references>
      </pivotArea>
    </format>
    <format dxfId="8054">
      <pivotArea dataOnly="0" labelOnly="1" outline="0" fieldPosition="0">
        <references count="1">
          <reference field="14" count="0"/>
        </references>
      </pivotArea>
    </format>
    <format dxfId="8053">
      <pivotArea dataOnly="0" labelOnly="1" grandCol="1" outline="0" fieldPosition="0"/>
    </format>
    <format dxfId="8052">
      <pivotArea dataOnly="0" labelOnly="1" grandRow="1" outline="0" fieldPosition="0"/>
    </format>
    <format dxfId="8051">
      <pivotArea dataOnly="0" labelOnly="1" grandRow="1" outline="0" fieldPosition="0"/>
    </format>
    <format dxfId="8050">
      <pivotArea outline="0" collapsedLevelsAreSubtotals="1" fieldPosition="0"/>
    </format>
    <format dxfId="8049">
      <pivotArea dataOnly="0" labelOnly="1" outline="0" fieldPosition="0">
        <references count="1">
          <reference field="12" count="0"/>
        </references>
      </pivotArea>
    </format>
    <format dxfId="8048">
      <pivotArea dataOnly="0" labelOnly="1" grandRow="1" outline="0" fieldPosition="0"/>
    </format>
    <format dxfId="8047">
      <pivotArea outline="0" collapsedLevelsAreSubtotals="1" fieldPosition="0"/>
    </format>
    <format dxfId="8046">
      <pivotArea dataOnly="0" labelOnly="1" outline="0" fieldPosition="0">
        <references count="1">
          <reference field="12" count="0"/>
        </references>
      </pivotArea>
    </format>
    <format dxfId="8045">
      <pivotArea dataOnly="0" labelOnly="1" grandRow="1" outline="0" fieldPosition="0"/>
    </format>
    <format dxfId="8044">
      <pivotArea outline="0" collapsedLevelsAreSubtotals="1" fieldPosition="0"/>
    </format>
    <format dxfId="8043">
      <pivotArea dataOnly="0" labelOnly="1" outline="0" fieldPosition="0">
        <references count="1">
          <reference field="12" count="0"/>
        </references>
      </pivotArea>
    </format>
    <format dxfId="8042">
      <pivotArea dataOnly="0" labelOnly="1" grandRow="1" outline="0" fieldPosition="0"/>
    </format>
    <format dxfId="8041">
      <pivotArea dataOnly="0" labelOnly="1" grandRow="1" outline="0" fieldPosition="0"/>
    </format>
    <format dxfId="8040">
      <pivotArea dataOnly="0" labelOnly="1" grandRow="1" outline="0" fieldPosition="0"/>
    </format>
    <format dxfId="8039">
      <pivotArea outline="0" collapsedLevelsAreSubtotals="1" fieldPosition="0"/>
    </format>
    <format dxfId="8038">
      <pivotArea dataOnly="0" labelOnly="1" outline="0" fieldPosition="0">
        <references count="1">
          <reference field="12" count="0"/>
        </references>
      </pivotArea>
    </format>
    <format dxfId="8037">
      <pivotArea dataOnly="0" labelOnly="1" grandRow="1" outline="0" fieldPosition="0"/>
    </format>
    <format dxfId="8036">
      <pivotArea outline="0" fieldPosition="0">
        <references count="1">
          <reference field="12" count="0" selected="0"/>
        </references>
      </pivotArea>
    </format>
    <format dxfId="8035">
      <pivotArea dataOnly="0" labelOnly="1" outline="0" fieldPosition="0">
        <references count="1">
          <reference field="12" count="0"/>
        </references>
      </pivotArea>
    </format>
    <format dxfId="8034">
      <pivotArea outline="0" collapsedLevelsAreSubtotals="1" fieldPosition="0"/>
    </format>
    <format dxfId="8033">
      <pivotArea field="12" type="button" dataOnly="0" labelOnly="1" outline="0" axis="axisRow" fieldPosition="0"/>
    </format>
    <format dxfId="8032">
      <pivotArea dataOnly="0" labelOnly="1" outline="0" fieldPosition="0">
        <references count="1">
          <reference field="12" count="0"/>
        </references>
      </pivotArea>
    </format>
    <format dxfId="8031">
      <pivotArea dataOnly="0" labelOnly="1" grandRow="1" outline="0" fieldPosition="0"/>
    </format>
    <format dxfId="8030">
      <pivotArea dataOnly="0" labelOnly="1" outline="0" fieldPosition="0">
        <references count="1">
          <reference field="14" count="0"/>
        </references>
      </pivotArea>
    </format>
    <format dxfId="8029">
      <pivotArea dataOnly="0" labelOnly="1" grandCol="1" outline="0" fieldPosition="0"/>
    </format>
    <format dxfId="8028">
      <pivotArea dataOnly="0" labelOnly="1" grandRow="1" outline="0" fieldPosition="0"/>
    </format>
    <format dxfId="8027">
      <pivotArea field="12" type="button" dataOnly="0" labelOnly="1" outline="0" axis="axisRow" fieldPosition="0"/>
    </format>
    <format dxfId="8026">
      <pivotArea dataOnly="0" labelOnly="1" outline="0" fieldPosition="0">
        <references count="1">
          <reference field="14" count="0"/>
        </references>
      </pivotArea>
    </format>
    <format dxfId="8025">
      <pivotArea dataOnly="0" labelOnly="1" grandCol="1" outline="0" fieldPosition="0"/>
    </format>
    <format dxfId="8024">
      <pivotArea dataOnly="0" labelOnly="1" grandRow="1" outline="0" fieldPosition="0"/>
    </format>
    <format dxfId="8023">
      <pivotArea dataOnly="0" labelOnly="1" grandRow="1" outline="0" fieldPosition="0"/>
    </format>
    <format dxfId="8022">
      <pivotArea dataOnly="0" labelOnly="1" grandRow="1" outline="0" fieldPosition="0"/>
    </format>
    <format dxfId="8021">
      <pivotArea dataOnly="0" labelOnly="1" grandRow="1" outline="0" fieldPosition="0"/>
    </format>
    <format dxfId="8020">
      <pivotArea dataOnly="0" labelOnly="1" grandRow="1" outline="0" fieldPosition="0"/>
    </format>
    <format dxfId="8019">
      <pivotArea dataOnly="0" labelOnly="1" grandRow="1" outline="0" fieldPosition="0"/>
    </format>
    <format dxfId="8018">
      <pivotArea dataOnly="0" labelOnly="1" grandRow="1" outline="0" fieldPosition="0"/>
    </format>
    <format dxfId="8017">
      <pivotArea dataOnly="0" labelOnly="1" grandRow="1" outline="0" fieldPosition="0"/>
    </format>
    <format dxfId="8016">
      <pivotArea dataOnly="0" labelOnly="1" grandRow="1" outline="0" fieldPosition="0"/>
    </format>
    <format dxfId="8015">
      <pivotArea dataOnly="0" labelOnly="1" grandRow="1" outline="0" fieldPosition="0"/>
    </format>
    <format dxfId="8014">
      <pivotArea dataOnly="0" labelOnly="1" grandRow="1" outline="0" fieldPosition="0"/>
    </format>
    <format dxfId="8013">
      <pivotArea dataOnly="0" labelOnly="1" grandRow="1" outline="0" fieldPosition="0"/>
    </format>
    <format dxfId="8012">
      <pivotArea dataOnly="0" labelOnly="1" grandRow="1" outline="0" fieldPosition="0"/>
    </format>
    <format dxfId="8011">
      <pivotArea dataOnly="0" labelOnly="1" grandRow="1" outline="0" fieldPosition="0"/>
    </format>
    <format dxfId="8010">
      <pivotArea dataOnly="0" labelOnly="1" grandRow="1" outline="0" fieldPosition="0"/>
    </format>
    <format dxfId="8009">
      <pivotArea dataOnly="0" labelOnly="1" grandRow="1" outline="0" fieldPosition="0"/>
    </format>
    <format dxfId="8008">
      <pivotArea dataOnly="0" labelOnly="1" grandRow="1" outline="0" fieldPosition="0"/>
    </format>
    <format dxfId="8007">
      <pivotArea type="origin" dataOnly="0" labelOnly="1" outline="0" fieldPosition="0"/>
    </format>
    <format dxfId="8006">
      <pivotArea field="12" type="button" dataOnly="0" labelOnly="1" outline="0" axis="axisRow" fieldPosition="0"/>
    </format>
    <format dxfId="8005">
      <pivotArea dataOnly="0" labelOnly="1" outline="0" fieldPosition="0">
        <references count="1">
          <reference field="12" count="0"/>
        </references>
      </pivotArea>
    </format>
    <format dxfId="8004">
      <pivotArea dataOnly="0" labelOnly="1" grandRow="1" outline="0" fieldPosition="0"/>
    </format>
    <format dxfId="8003">
      <pivotArea type="origin" dataOnly="0" labelOnly="1" outline="0" fieldPosition="0"/>
    </format>
    <format dxfId="8002">
      <pivotArea field="12" type="button" dataOnly="0" labelOnly="1" outline="0" axis="axisRow" fieldPosition="0"/>
    </format>
    <format dxfId="8001">
      <pivotArea dataOnly="0" labelOnly="1" outline="0" fieldPosition="0">
        <references count="1">
          <reference field="12" count="0"/>
        </references>
      </pivotArea>
    </format>
    <format dxfId="8000">
      <pivotArea dataOnly="0" labelOnly="1" grandRow="1" outline="0" fieldPosition="0"/>
    </format>
    <format dxfId="7999">
      <pivotArea type="origin" dataOnly="0" labelOnly="1" outline="0" fieldPosition="0"/>
    </format>
    <format dxfId="7998">
      <pivotArea field="12" type="button" dataOnly="0" labelOnly="1" outline="0" axis="axisRow" fieldPosition="0"/>
    </format>
    <format dxfId="7997">
      <pivotArea dataOnly="0" labelOnly="1" outline="0" fieldPosition="0">
        <references count="1">
          <reference field="12" count="0"/>
        </references>
      </pivotArea>
    </format>
    <format dxfId="7996">
      <pivotArea dataOnly="0" labelOnly="1" grandRow="1" outline="0" fieldPosition="0"/>
    </format>
    <format dxfId="7995">
      <pivotArea type="origin" dataOnly="0" labelOnly="1" outline="0" fieldPosition="0"/>
    </format>
    <format dxfId="7994">
      <pivotArea field="12" type="button" dataOnly="0" labelOnly="1" outline="0" axis="axisRow" fieldPosition="0"/>
    </format>
    <format dxfId="7993">
      <pivotArea dataOnly="0" labelOnly="1" outline="0" fieldPosition="0">
        <references count="1">
          <reference field="12" count="0"/>
        </references>
      </pivotArea>
    </format>
    <format dxfId="7992">
      <pivotArea dataOnly="0" labelOnly="1" grandRow="1" outline="0" fieldPosition="0"/>
    </format>
    <format dxfId="7991">
      <pivotArea outline="0" collapsedLevelsAreSubtotals="1" fieldPosition="0"/>
    </format>
    <format dxfId="7990">
      <pivotArea field="12" type="button" dataOnly="0" labelOnly="1" outline="0" axis="axisRow" fieldPosition="0"/>
    </format>
    <format dxfId="7989">
      <pivotArea dataOnly="0" labelOnly="1" outline="0" fieldPosition="0">
        <references count="1">
          <reference field="12" count="0"/>
        </references>
      </pivotArea>
    </format>
    <format dxfId="7988">
      <pivotArea dataOnly="0" labelOnly="1" outline="0" fieldPosition="0">
        <references count="1">
          <reference field="14" count="0"/>
        </references>
      </pivotArea>
    </format>
    <format dxfId="7987">
      <pivotArea dataOnly="0" labelOnly="1" grandCol="1" outline="0" fieldPosition="0"/>
    </format>
    <format dxfId="7986">
      <pivotArea outline="0" collapsedLevelsAreSubtotals="1" fieldPosition="0"/>
    </format>
    <format dxfId="7985">
      <pivotArea field="12" type="button" dataOnly="0" labelOnly="1" outline="0" axis="axisRow" fieldPosition="0"/>
    </format>
    <format dxfId="7984">
      <pivotArea dataOnly="0" labelOnly="1" outline="0" fieldPosition="0">
        <references count="1">
          <reference field="12" count="0"/>
        </references>
      </pivotArea>
    </format>
    <format dxfId="7983">
      <pivotArea dataOnly="0" labelOnly="1" outline="0" fieldPosition="0">
        <references count="1">
          <reference field="14" count="0"/>
        </references>
      </pivotArea>
    </format>
    <format dxfId="7982">
      <pivotArea dataOnly="0" labelOnly="1" grandCol="1" outline="0" fieldPosition="0"/>
    </format>
    <format dxfId="7981">
      <pivotArea field="12" type="button" dataOnly="0" labelOnly="1" outline="0" axis="axisRow" fieldPosition="0"/>
    </format>
    <format dxfId="7980">
      <pivotArea dataOnly="0" labelOnly="1" outline="0" fieldPosition="0">
        <references count="1">
          <reference field="14" count="0"/>
        </references>
      </pivotArea>
    </format>
    <format dxfId="7979">
      <pivotArea dataOnly="0" labelOnly="1" grandCol="1" outline="0" fieldPosition="0"/>
    </format>
    <format dxfId="7978">
      <pivotArea outline="0" collapsedLevelsAreSubtotals="1" fieldPosition="0"/>
    </format>
    <format dxfId="7977">
      <pivotArea field="14" type="button" dataOnly="0" labelOnly="1" outline="0" axis="axisCol" fieldPosition="0"/>
    </format>
    <format dxfId="7976">
      <pivotArea type="topRight" dataOnly="0" labelOnly="1" outline="0" fieldPosition="0"/>
    </format>
    <format dxfId="7975">
      <pivotArea dataOnly="0" labelOnly="1" outline="0" fieldPosition="0">
        <references count="1">
          <reference field="14" count="0"/>
        </references>
      </pivotArea>
    </format>
    <format dxfId="7974">
      <pivotArea dataOnly="0" labelOnly="1" grandCol="1" outline="0" fieldPosition="0"/>
    </format>
    <format dxfId="7973">
      <pivotArea outline="0" collapsedLevelsAreSubtotals="1" fieldPosition="0"/>
    </format>
    <format dxfId="7972">
      <pivotArea field="12" type="button" dataOnly="0" labelOnly="1" outline="0" axis="axisRow" fieldPosition="0"/>
    </format>
    <format dxfId="7971">
      <pivotArea dataOnly="0" labelOnly="1" outline="0" fieldPosition="0">
        <references count="1">
          <reference field="12" count="0"/>
        </references>
      </pivotArea>
    </format>
    <format dxfId="7970">
      <pivotArea dataOnly="0" labelOnly="1" outline="0" fieldPosition="0">
        <references count="1">
          <reference field="14" count="0"/>
        </references>
      </pivotArea>
    </format>
    <format dxfId="7969">
      <pivotArea dataOnly="0" labelOnly="1" grandCol="1" outline="0" fieldPosition="0"/>
    </format>
    <format dxfId="7968">
      <pivotArea grandRow="1" outline="0" collapsedLevelsAreSubtotals="1" fieldPosition="0"/>
    </format>
    <format dxfId="7967">
      <pivotArea dataOnly="0" labelOnly="1" grandRow="1" outline="0" fieldPosition="0"/>
    </format>
    <format dxfId="7966">
      <pivotArea grandRow="1" outline="0" collapsedLevelsAreSubtotals="1" fieldPosition="0"/>
    </format>
    <format dxfId="796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8237">
      <pivotArea outline="0" collapsedLevelsAreSubtotals="1" fieldPosition="0"/>
    </format>
    <format dxfId="8236">
      <pivotArea dataOnly="0" labelOnly="1" grandCol="1" outline="0" fieldPosition="0"/>
    </format>
    <format dxfId="8235">
      <pivotArea outline="0" collapsedLevelsAreSubtotals="1" fieldPosition="0"/>
    </format>
    <format dxfId="8234">
      <pivotArea dataOnly="0" labelOnly="1" grandCol="1" outline="0" fieldPosition="0"/>
    </format>
    <format dxfId="8233">
      <pivotArea dataOnly="0" labelOnly="1" grandRow="1" outline="0" fieldPosition="0"/>
    </format>
    <format dxfId="8232">
      <pivotArea dataOnly="0" labelOnly="1" grandCol="1" outline="0" fieldPosition="0"/>
    </format>
    <format dxfId="8231">
      <pivotArea dataOnly="0" labelOnly="1" grandCol="1" outline="0" fieldPosition="0"/>
    </format>
    <format dxfId="8230">
      <pivotArea dataOnly="0" labelOnly="1" outline="0" fieldPosition="0">
        <references count="1">
          <reference field="12" count="0"/>
        </references>
      </pivotArea>
    </format>
    <format dxfId="8229">
      <pivotArea dataOnly="0" labelOnly="1" grandCol="1" outline="0" fieldPosition="0"/>
    </format>
    <format dxfId="8228">
      <pivotArea dataOnly="0" labelOnly="1" outline="0" fieldPosition="0">
        <references count="1">
          <reference field="12" count="0"/>
        </references>
      </pivotArea>
    </format>
    <format dxfId="8227">
      <pivotArea dataOnly="0" labelOnly="1" grandCol="1" outline="0" fieldPosition="0"/>
    </format>
    <format dxfId="8226">
      <pivotArea grandRow="1" outline="0" collapsedLevelsAreSubtotals="1" fieldPosition="0"/>
    </format>
    <format dxfId="8225">
      <pivotArea dataOnly="0" labelOnly="1" grandRow="1" outline="0" fieldPosition="0"/>
    </format>
    <format dxfId="8224">
      <pivotArea dataOnly="0" labelOnly="1" grandRow="1" outline="0" fieldPosition="0"/>
    </format>
    <format dxfId="8223">
      <pivotArea grandRow="1" outline="0" collapsedLevelsAreSubtotals="1" fieldPosition="0"/>
    </format>
    <format dxfId="8222">
      <pivotArea dataOnly="0" labelOnly="1" grandRow="1" outline="0" fieldPosition="0"/>
    </format>
    <format dxfId="8221">
      <pivotArea grandRow="1" outline="0" collapsedLevelsAreSubtotals="1" fieldPosition="0"/>
    </format>
    <format dxfId="8220">
      <pivotArea dataOnly="0" labelOnly="1" grandRow="1" outline="0" fieldPosition="0"/>
    </format>
    <format dxfId="8219">
      <pivotArea grandRow="1" outline="0" collapsedLevelsAreSubtotals="1" fieldPosition="0"/>
    </format>
    <format dxfId="8218">
      <pivotArea grandRow="1" outline="0" collapsedLevelsAreSubtotals="1" fieldPosition="0"/>
    </format>
    <format dxfId="8217">
      <pivotArea dataOnly="0" labelOnly="1" grandRow="1" outline="0" fieldPosition="0"/>
    </format>
    <format dxfId="8216">
      <pivotArea dataOnly="0" labelOnly="1" grandRow="1" outline="0" fieldPosition="0"/>
    </format>
    <format dxfId="8215">
      <pivotArea dataOnly="0" labelOnly="1" grandRow="1" outline="0" fieldPosition="0"/>
    </format>
    <format dxfId="8214">
      <pivotArea dataOnly="0" labelOnly="1" grandRow="1" outline="0" fieldPosition="0"/>
    </format>
    <format dxfId="8213">
      <pivotArea grandRow="1" outline="0" collapsedLevelsAreSubtotals="1" fieldPosition="0"/>
    </format>
    <format dxfId="8212">
      <pivotArea dataOnly="0" labelOnly="1" grandRow="1" outline="0" fieldPosition="0"/>
    </format>
    <format dxfId="8211">
      <pivotArea dataOnly="0" labelOnly="1" outline="0" fieldPosition="0">
        <references count="1">
          <reference field="12" count="0"/>
        </references>
      </pivotArea>
    </format>
    <format dxfId="8210">
      <pivotArea dataOnly="0" labelOnly="1" grandCol="1" outline="0" fieldPosition="0"/>
    </format>
    <format dxfId="8209">
      <pivotArea grandRow="1" outline="0" collapsedLevelsAreSubtotals="1" fieldPosition="0"/>
    </format>
    <format dxfId="8208">
      <pivotArea dataOnly="0" labelOnly="1" grandRow="1" outline="0" fieldPosition="0"/>
    </format>
    <format dxfId="8207">
      <pivotArea grandRow="1" outline="0" collapsedLevelsAreSubtotals="1" fieldPosition="0"/>
    </format>
    <format dxfId="8206">
      <pivotArea dataOnly="0" labelOnly="1" grandRow="1" outline="0" fieldPosition="0"/>
    </format>
    <format dxfId="8205">
      <pivotArea dataOnly="0" labelOnly="1" outline="0" fieldPosition="0">
        <references count="1">
          <reference field="12" count="0"/>
        </references>
      </pivotArea>
    </format>
    <format dxfId="8204">
      <pivotArea dataOnly="0" labelOnly="1" grandCol="1" outline="0" fieldPosition="0"/>
    </format>
    <format dxfId="8203">
      <pivotArea dataOnly="0" labelOnly="1" grandCol="1" outline="0" fieldPosition="0"/>
    </format>
    <format dxfId="8202">
      <pivotArea grandRow="1" grandCol="1" outline="0" collapsedLevelsAreSubtotals="1" fieldPosition="0"/>
    </format>
    <format dxfId="8201">
      <pivotArea dataOnly="0" labelOnly="1" outline="0" fieldPosition="0">
        <references count="1">
          <reference field="12" count="0"/>
        </references>
      </pivotArea>
    </format>
    <format dxfId="8200">
      <pivotArea dataOnly="0" labelOnly="1" grandCol="1" outline="0" fieldPosition="0"/>
    </format>
    <format dxfId="8199">
      <pivotArea dataOnly="0" labelOnly="1" outline="0" fieldPosition="0">
        <references count="1">
          <reference field="12" count="0"/>
        </references>
      </pivotArea>
    </format>
    <format dxfId="8198">
      <pivotArea dataOnly="0" labelOnly="1" grandCol="1" outline="0" fieldPosition="0"/>
    </format>
    <format dxfId="8197">
      <pivotArea grandRow="1" outline="0" collapsedLevelsAreSubtotals="1" fieldPosition="0"/>
    </format>
    <format dxfId="8196">
      <pivotArea grandRow="1" outline="0" collapsedLevelsAreSubtotals="1" fieldPosition="0"/>
    </format>
    <format dxfId="8195">
      <pivotArea type="origin" dataOnly="0" labelOnly="1" outline="0" fieldPosition="0"/>
    </format>
    <format dxfId="8194">
      <pivotArea type="origin" dataOnly="0" labelOnly="1" outline="0" fieldPosition="0"/>
    </format>
    <format dxfId="8193">
      <pivotArea type="origin" dataOnly="0" labelOnly="1" outline="0" fieldPosition="0"/>
    </format>
    <format dxfId="8192">
      <pivotArea type="topRight" dataOnly="0" labelOnly="1" outline="0" fieldPosition="0"/>
    </format>
    <format dxfId="8191">
      <pivotArea dataOnly="0" labelOnly="1" grandRow="1" outline="0" fieldPosition="0"/>
    </format>
    <format dxfId="8190">
      <pivotArea grandRow="1" outline="0" collapsedLevelsAreSubtotals="1" fieldPosition="0"/>
    </format>
    <format dxfId="8189">
      <pivotArea dataOnly="0" labelOnly="1" grandRow="1" outline="0" fieldPosition="0"/>
    </format>
    <format dxfId="8188">
      <pivotArea dataOnly="0" labelOnly="1" grandRow="1" outline="0" fieldPosition="0"/>
    </format>
    <format dxfId="8187">
      <pivotArea grandRow="1" outline="0" collapsedLevelsAreSubtotals="1" fieldPosition="0"/>
    </format>
    <format dxfId="8186">
      <pivotArea dataOnly="0" labelOnly="1" grandRow="1" outline="0" fieldPosition="0"/>
    </format>
    <format dxfId="8185">
      <pivotArea grandRow="1" outline="0" collapsedLevelsAreSubtotals="1" fieldPosition="0"/>
    </format>
    <format dxfId="8184">
      <pivotArea dataOnly="0" labelOnly="1" grandRow="1" outline="0" fieldPosition="0"/>
    </format>
    <format dxfId="8183">
      <pivotArea grandRow="1" outline="0" collapsedLevelsAreSubtotals="1" fieldPosition="0"/>
    </format>
    <format dxfId="8182">
      <pivotArea dataOnly="0" labelOnly="1" grandRow="1" outline="0" fieldPosition="0"/>
    </format>
    <format dxfId="8181">
      <pivotArea grandRow="1" outline="0" collapsedLevelsAreSubtotals="1" fieldPosition="0"/>
    </format>
    <format dxfId="8180">
      <pivotArea dataOnly="0" labelOnly="1" grandRow="1" outline="0" fieldPosition="0"/>
    </format>
    <format dxfId="8179">
      <pivotArea dataOnly="0" labelOnly="1" grandRow="1" outline="0" fieldPosition="0"/>
    </format>
    <format dxfId="8178">
      <pivotArea field="10" type="button" dataOnly="0" labelOnly="1" outline="0" axis="axisPage" fieldPosition="0"/>
    </format>
    <format dxfId="8177">
      <pivotArea type="origin" dataOnly="0" labelOnly="1" outline="0" fieldPosition="0"/>
    </format>
    <format dxfId="8176">
      <pivotArea dataOnly="0" labelOnly="1" grandRow="1" outline="0" fieldPosition="0"/>
    </format>
    <format dxfId="8175">
      <pivotArea field="10" type="button" dataOnly="0" labelOnly="1" outline="0" axis="axisPage" fieldPosition="0"/>
    </format>
    <format dxfId="8174">
      <pivotArea type="origin" dataOnly="0" labelOnly="1" outline="0" fieldPosition="0"/>
    </format>
    <format dxfId="8173">
      <pivotArea dataOnly="0" labelOnly="1" grandRow="1" outline="0" fieldPosition="0"/>
    </format>
    <format dxfId="8172">
      <pivotArea field="10" type="button" dataOnly="0" labelOnly="1" outline="0" axis="axisPage" fieldPosition="0"/>
    </format>
    <format dxfId="8171">
      <pivotArea type="origin" dataOnly="0" labelOnly="1" outline="0" fieldPosition="0"/>
    </format>
    <format dxfId="8170">
      <pivotArea dataOnly="0" labelOnly="1" grandRow="1" outline="0" fieldPosition="0"/>
    </format>
    <format dxfId="8169">
      <pivotArea field="10" type="button" dataOnly="0" labelOnly="1" outline="0" axis="axisPage" fieldPosition="0"/>
    </format>
    <format dxfId="8168">
      <pivotArea type="origin" dataOnly="0" labelOnly="1" outline="0" fieldPosition="0"/>
    </format>
    <format dxfId="8167">
      <pivotArea dataOnly="0" labelOnly="1" grandRow="1" outline="0" fieldPosition="0"/>
    </format>
    <format dxfId="8166">
      <pivotArea grandRow="1" outline="0" collapsedLevelsAreSubtotals="1" fieldPosition="0"/>
    </format>
    <format dxfId="8165">
      <pivotArea dataOnly="0" labelOnly="1" grandRow="1" outline="0" fieldPosition="0"/>
    </format>
    <format dxfId="8164">
      <pivotArea grandRow="1" outline="0" collapsedLevelsAreSubtotals="1" fieldPosition="0"/>
    </format>
    <format dxfId="8163">
      <pivotArea dataOnly="0" labelOnly="1" grandRow="1" outline="0" fieldPosition="0"/>
    </format>
    <format dxfId="8162">
      <pivotArea dataOnly="0" labelOnly="1" grandRow="1" outline="0" fieldPosition="0"/>
    </format>
    <format dxfId="8161">
      <pivotArea dataOnly="0" labelOnly="1" grandRow="1" outline="0" fieldPosition="0"/>
    </format>
    <format dxfId="8160">
      <pivotArea outline="0" fieldPosition="0">
        <references count="1">
          <reference field="12" count="0" selected="0"/>
        </references>
      </pivotArea>
    </format>
    <format dxfId="8159">
      <pivotArea type="origin" dataOnly="0" labelOnly="1" outline="0" fieldPosition="0"/>
    </format>
    <format dxfId="8158">
      <pivotArea field="12" type="button" dataOnly="0" labelOnly="1" outline="0" axis="axisCol" fieldPosition="0"/>
    </format>
    <format dxfId="8157">
      <pivotArea type="topRight" dataOnly="0" labelOnly="1" outline="0" offset="A1" fieldPosition="0"/>
    </format>
    <format dxfId="8156">
      <pivotArea dataOnly="0" labelOnly="1" grandRow="1" outline="0" fieldPosition="0"/>
    </format>
    <format dxfId="8155">
      <pivotArea grandRow="1" outline="0" collapsedLevelsAreSubtotals="1" fieldPosition="0"/>
    </format>
    <format dxfId="8154">
      <pivotArea dataOnly="0" labelOnly="1" grandRow="1" outline="0" fieldPosition="0"/>
    </format>
    <format dxfId="8153">
      <pivotArea dataOnly="0" labelOnly="1" grandRow="1" outline="0" fieldPosition="0"/>
    </format>
    <format dxfId="8152">
      <pivotArea dataOnly="0" labelOnly="1" grandRow="1" outline="0" fieldPosition="0"/>
    </format>
    <format dxfId="8151">
      <pivotArea dataOnly="0" labelOnly="1" grandRow="1" outline="0" fieldPosition="0"/>
    </format>
    <format dxfId="8150">
      <pivotArea grandRow="1" outline="0" collapsedLevelsAreSubtotals="1" fieldPosition="0"/>
    </format>
    <format dxfId="8149">
      <pivotArea dataOnly="0" labelOnly="1" grandRow="1" outline="0" fieldPosition="0"/>
    </format>
    <format dxfId="8148">
      <pivotArea dataOnly="0" labelOnly="1" grandRow="1" outline="0" fieldPosition="0"/>
    </format>
    <format dxfId="8147">
      <pivotArea dataOnly="0" labelOnly="1" outline="0" fieldPosition="0">
        <references count="1">
          <reference field="13" count="0"/>
        </references>
      </pivotArea>
    </format>
    <format dxfId="8146">
      <pivotArea dataOnly="0" labelOnly="1" grandRow="1" outline="0" fieldPosition="0"/>
    </format>
    <format dxfId="8145">
      <pivotArea dataOnly="0" labelOnly="1" outline="0" fieldPosition="0">
        <references count="1">
          <reference field="13" count="0"/>
        </references>
      </pivotArea>
    </format>
    <format dxfId="8144">
      <pivotArea dataOnly="0" labelOnly="1" grandRow="1" outline="0" fieldPosition="0"/>
    </format>
    <format dxfId="8143">
      <pivotArea dataOnly="0" labelOnly="1" outline="0" fieldPosition="0">
        <references count="1">
          <reference field="13" count="0"/>
        </references>
      </pivotArea>
    </format>
    <format dxfId="8142">
      <pivotArea dataOnly="0" labelOnly="1" grandRow="1" outline="0" fieldPosition="0"/>
    </format>
    <format dxfId="8141">
      <pivotArea dataOnly="0" labelOnly="1" outline="0" fieldPosition="0">
        <references count="1">
          <reference field="13" count="0"/>
        </references>
      </pivotArea>
    </format>
    <format dxfId="8140">
      <pivotArea dataOnly="0" labelOnly="1" grandRow="1" outline="0" fieldPosition="0"/>
    </format>
    <format dxfId="8139">
      <pivotArea grandRow="1" outline="0" collapsedLevelsAreSubtotals="1" fieldPosition="0"/>
    </format>
    <format dxfId="8138">
      <pivotArea dataOnly="0" labelOnly="1" grandRow="1" outline="0" fieldPosition="0"/>
    </format>
    <format dxfId="8137">
      <pivotArea grandRow="1" outline="0" collapsedLevelsAreSubtotals="1" fieldPosition="0"/>
    </format>
    <format dxfId="8136">
      <pivotArea dataOnly="0" labelOnly="1" grandRow="1" outline="0" fieldPosition="0"/>
    </format>
    <format dxfId="8135">
      <pivotArea dataOnly="0" labelOnly="1" outline="0" fieldPosition="0">
        <references count="1">
          <reference field="13" count="19">
            <x v="0"/>
            <x v="1"/>
            <x v="2"/>
            <x v="3"/>
            <x v="4"/>
            <x v="5"/>
            <x v="6"/>
            <x v="7"/>
            <x v="8"/>
            <x v="9"/>
            <x v="10"/>
            <x v="11"/>
            <x v="12"/>
            <x v="13"/>
            <x v="15"/>
            <x v="16"/>
            <x v="17"/>
            <x v="18"/>
            <x v="19"/>
          </reference>
        </references>
      </pivotArea>
    </format>
    <format dxfId="8134">
      <pivotArea dataOnly="0" labelOnly="1" grandRow="1" outline="0" fieldPosition="0"/>
    </format>
    <format dxfId="8133">
      <pivotArea dataOnly="0" labelOnly="1" outline="0" fieldPosition="0">
        <references count="1">
          <reference field="13" count="19">
            <x v="0"/>
            <x v="1"/>
            <x v="2"/>
            <x v="3"/>
            <x v="4"/>
            <x v="5"/>
            <x v="6"/>
            <x v="7"/>
            <x v="8"/>
            <x v="9"/>
            <x v="10"/>
            <x v="11"/>
            <x v="12"/>
            <x v="13"/>
            <x v="15"/>
            <x v="16"/>
            <x v="17"/>
            <x v="18"/>
            <x v="19"/>
          </reference>
        </references>
      </pivotArea>
    </format>
    <format dxfId="8132">
      <pivotArea dataOnly="0" labelOnly="1" grandRow="1" outline="0" fieldPosition="0"/>
    </format>
    <format dxfId="8131">
      <pivotArea grandRow="1" outline="0" collapsedLevelsAreSubtotals="1" fieldPosition="0"/>
    </format>
    <format dxfId="8130">
      <pivotArea dataOnly="0" labelOnly="1" grandRow="1" outline="0" fieldPosition="0"/>
    </format>
    <format dxfId="8129">
      <pivotArea dataOnly="0" labelOnly="1" grandRow="1" outline="0" fieldPosition="0"/>
    </format>
    <format dxfId="8128">
      <pivotArea dataOnly="0" labelOnly="1" outline="0" fieldPosition="0">
        <references count="1">
          <reference field="13" count="11">
            <x v="1"/>
            <x v="2"/>
            <x v="3"/>
            <x v="4"/>
            <x v="5"/>
            <x v="6"/>
            <x v="7"/>
            <x v="9"/>
            <x v="10"/>
            <x v="13"/>
            <x v="18"/>
          </reference>
        </references>
      </pivotArea>
    </format>
    <format dxfId="8127">
      <pivotArea dataOnly="0" labelOnly="1" grandRow="1" outline="0" fieldPosition="0"/>
    </format>
    <format dxfId="8126">
      <pivotArea dataOnly="0" labelOnly="1" outline="0" fieldPosition="0">
        <references count="1">
          <reference field="13" count="11">
            <x v="1"/>
            <x v="2"/>
            <x v="3"/>
            <x v="4"/>
            <x v="5"/>
            <x v="6"/>
            <x v="7"/>
            <x v="9"/>
            <x v="10"/>
            <x v="13"/>
            <x v="18"/>
          </reference>
        </references>
      </pivotArea>
    </format>
    <format dxfId="8125">
      <pivotArea dataOnly="0" labelOnly="1" grandRow="1" outline="0" fieldPosition="0"/>
    </format>
    <format dxfId="8124">
      <pivotArea grandRow="1" outline="0" collapsedLevelsAreSubtotals="1" fieldPosition="0"/>
    </format>
    <format dxfId="8123">
      <pivotArea dataOnly="0" labelOnly="1" grandRow="1" outline="0" fieldPosition="0"/>
    </format>
    <format dxfId="8122">
      <pivotArea outline="0" fieldPosition="0">
        <references count="1">
          <reference field="13" count="1" selected="0">
            <x v="18"/>
          </reference>
        </references>
      </pivotArea>
    </format>
    <format dxfId="8121">
      <pivotArea grandRow="1" outline="0" collapsedLevelsAreSubtotals="1" fieldPosition="0"/>
    </format>
    <format dxfId="8120">
      <pivotArea dataOnly="0" labelOnly="1" outline="0" fieldPosition="0">
        <references count="1">
          <reference field="13" count="12">
            <x v="1"/>
            <x v="2"/>
            <x v="3"/>
            <x v="4"/>
            <x v="5"/>
            <x v="6"/>
            <x v="7"/>
            <x v="9"/>
            <x v="10"/>
            <x v="13"/>
            <x v="17"/>
            <x v="18"/>
          </reference>
        </references>
      </pivotArea>
    </format>
    <format dxfId="8119">
      <pivotArea dataOnly="0" labelOnly="1" grandRow="1" outline="0" fieldPosition="0"/>
    </format>
    <format dxfId="8118">
      <pivotArea grandRow="1" outline="0" collapsedLevelsAreSubtotals="1" fieldPosition="0"/>
    </format>
    <format dxfId="8117">
      <pivotArea dataOnly="0" labelOnly="1" grandRow="1" outline="0" fieldPosition="0"/>
    </format>
    <format dxfId="8116">
      <pivotArea dataOnly="0" labelOnly="1" outline="0" fieldPosition="0">
        <references count="1">
          <reference field="13" count="12">
            <x v="1"/>
            <x v="2"/>
            <x v="3"/>
            <x v="4"/>
            <x v="5"/>
            <x v="6"/>
            <x v="7"/>
            <x v="9"/>
            <x v="10"/>
            <x v="13"/>
            <x v="17"/>
            <x v="18"/>
          </reference>
        </references>
      </pivotArea>
    </format>
    <format dxfId="8115">
      <pivotArea dataOnly="0" labelOnly="1" grandRow="1" outline="0" fieldPosition="0"/>
    </format>
    <format dxfId="8114">
      <pivotArea dataOnly="0" labelOnly="1" outline="0" fieldPosition="0">
        <references count="1">
          <reference field="13" count="12">
            <x v="1"/>
            <x v="2"/>
            <x v="3"/>
            <x v="4"/>
            <x v="5"/>
            <x v="6"/>
            <x v="7"/>
            <x v="9"/>
            <x v="10"/>
            <x v="13"/>
            <x v="17"/>
            <x v="18"/>
          </reference>
        </references>
      </pivotArea>
    </format>
    <format dxfId="8113">
      <pivotArea dataOnly="0" labelOnly="1" grandRow="1" outline="0" fieldPosition="0"/>
    </format>
    <format dxfId="8112">
      <pivotArea dataOnly="0" labelOnly="1" outline="0" fieldPosition="0">
        <references count="1">
          <reference field="13" count="12">
            <x v="1"/>
            <x v="2"/>
            <x v="3"/>
            <x v="4"/>
            <x v="5"/>
            <x v="6"/>
            <x v="7"/>
            <x v="9"/>
            <x v="10"/>
            <x v="13"/>
            <x v="17"/>
            <x v="18"/>
          </reference>
        </references>
      </pivotArea>
    </format>
    <format dxfId="8111">
      <pivotArea dataOnly="0" labelOnly="1" grandRow="1" outline="0" fieldPosition="0"/>
    </format>
    <format dxfId="8110">
      <pivotArea dataOnly="0" labelOnly="1" outline="0" fieldPosition="0">
        <references count="1">
          <reference field="13" count="12">
            <x v="1"/>
            <x v="2"/>
            <x v="3"/>
            <x v="4"/>
            <x v="5"/>
            <x v="6"/>
            <x v="7"/>
            <x v="9"/>
            <x v="10"/>
            <x v="13"/>
            <x v="17"/>
            <x v="18"/>
          </reference>
        </references>
      </pivotArea>
    </format>
    <format dxfId="8109">
      <pivotArea dataOnly="0" labelOnly="1" outline="0" fieldPosition="0">
        <references count="1">
          <reference field="13" count="0"/>
        </references>
      </pivotArea>
    </format>
    <format dxfId="8108">
      <pivotArea dataOnly="0" labelOnly="1" grandRow="1" outline="0" fieldPosition="0"/>
    </format>
    <format dxfId="8107">
      <pivotArea outline="0" collapsedLevelsAreSubtotals="1" fieldPosition="0"/>
    </format>
    <format dxfId="8106">
      <pivotArea field="13" type="button" dataOnly="0" labelOnly="1" outline="0" axis="axisRow" fieldPosition="0"/>
    </format>
    <format dxfId="8105">
      <pivotArea dataOnly="0" labelOnly="1" outline="0" fieldPosition="0">
        <references count="1">
          <reference field="13" count="12">
            <x v="1"/>
            <x v="2"/>
            <x v="3"/>
            <x v="4"/>
            <x v="5"/>
            <x v="6"/>
            <x v="8"/>
            <x v="9"/>
            <x v="10"/>
            <x v="13"/>
            <x v="17"/>
            <x v="18"/>
          </reference>
        </references>
      </pivotArea>
    </format>
    <format dxfId="8104">
      <pivotArea dataOnly="0" labelOnly="1" grandRow="1" outline="0" fieldPosition="0"/>
    </format>
    <format dxfId="8103">
      <pivotArea dataOnly="0" labelOnly="1" outline="0" fieldPosition="0">
        <references count="1">
          <reference field="12" count="0"/>
        </references>
      </pivotArea>
    </format>
    <format dxfId="8102">
      <pivotArea dataOnly="0" labelOnly="1" grandCol="1" outline="0" fieldPosition="0"/>
    </format>
    <format dxfId="8101">
      <pivotArea field="13" type="button" dataOnly="0" labelOnly="1" outline="0" axis="axisRow" fieldPosition="0"/>
    </format>
    <format dxfId="8100">
      <pivotArea dataOnly="0" labelOnly="1" outline="0" fieldPosition="0">
        <references count="1">
          <reference field="12" count="0"/>
        </references>
      </pivotArea>
    </format>
    <format dxfId="8099">
      <pivotArea dataOnly="0" labelOnly="1" grandCol="1" outline="0" fieldPosition="0"/>
    </format>
    <format dxfId="8098">
      <pivotArea grandRow="1" outline="0" collapsedLevelsAreSubtotals="1" fieldPosition="0"/>
    </format>
    <format dxfId="809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20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7"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6">
        <item h="1" x="1"/>
        <item h="1" x="14"/>
        <item h="1" x="15"/>
        <item h="1" x="3"/>
        <item h="1" x="16"/>
        <item h="1" x="6"/>
        <item h="1" x="9"/>
        <item h="1" x="22"/>
        <item h="1" x="4"/>
        <item h="1" x="12"/>
        <item h="1" x="17"/>
        <item h="1" x="5"/>
        <item h="1" x="19"/>
        <item h="1" x="2"/>
        <item h="1" x="8"/>
        <item h="1" x="10"/>
        <item h="1" x="20"/>
        <item h="1" x="18"/>
        <item h="1" x="0"/>
        <item h="1" m="1" x="24"/>
        <item h="1" x="21"/>
        <item h="1" x="13"/>
        <item h="1" x="7"/>
        <item h="1" x="23"/>
        <item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2"/>
    </i>
    <i>
      <x v="3"/>
    </i>
    <i>
      <x v="4"/>
    </i>
    <i>
      <x v="6"/>
    </i>
    <i>
      <x v="7"/>
    </i>
    <i>
      <x v="11"/>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8925">
      <pivotArea type="all" dataOnly="0" outline="0" fieldPosition="0"/>
    </format>
    <format dxfId="8924">
      <pivotArea outline="0" collapsedLevelsAreSubtotals="1" fieldPosition="0"/>
    </format>
    <format dxfId="8923">
      <pivotArea dataOnly="0" labelOnly="1" grandRow="1" outline="0" fieldPosition="0"/>
    </format>
    <format dxfId="8922">
      <pivotArea dataOnly="0" labelOnly="1" outline="0" fieldPosition="0">
        <references count="1">
          <reference field="12" count="4">
            <x v="0"/>
            <x v="1"/>
            <x v="2"/>
            <x v="4"/>
          </reference>
        </references>
      </pivotArea>
    </format>
    <format dxfId="8921">
      <pivotArea dataOnly="0" labelOnly="1" grandCol="1" outline="0" fieldPosition="0"/>
    </format>
    <format dxfId="8920">
      <pivotArea type="all" dataOnly="0" outline="0" fieldPosition="0"/>
    </format>
    <format dxfId="8919">
      <pivotArea outline="0" collapsedLevelsAreSubtotals="1" fieldPosition="0"/>
    </format>
    <format dxfId="8918">
      <pivotArea dataOnly="0" labelOnly="1" grandRow="1" outline="0" fieldPosition="0"/>
    </format>
    <format dxfId="8917">
      <pivotArea dataOnly="0" labelOnly="1" outline="0" fieldPosition="0">
        <references count="1">
          <reference field="12" count="4">
            <x v="0"/>
            <x v="1"/>
            <x v="2"/>
            <x v="4"/>
          </reference>
        </references>
      </pivotArea>
    </format>
    <format dxfId="8916">
      <pivotArea dataOnly="0" labelOnly="1" grandCol="1" outline="0" fieldPosition="0"/>
    </format>
    <format dxfId="8915">
      <pivotArea type="all" dataOnly="0" outline="0" fieldPosition="0"/>
    </format>
    <format dxfId="8914">
      <pivotArea type="origin" dataOnly="0" labelOnly="1" outline="0" fieldPosition="0"/>
    </format>
    <format dxfId="8913">
      <pivotArea type="origin" dataOnly="0" labelOnly="1" outline="0" fieldPosition="0"/>
    </format>
    <format dxfId="8912">
      <pivotArea type="all" dataOnly="0" outline="0" fieldPosition="0"/>
    </format>
    <format dxfId="8911">
      <pivotArea outline="0" collapsedLevelsAreSubtotals="1" fieldPosition="0">
        <references count="1">
          <reference field="12" count="2" selected="0">
            <x v="1"/>
            <x v="2"/>
          </reference>
        </references>
      </pivotArea>
    </format>
    <format dxfId="8910">
      <pivotArea grandCol="1" outline="0" collapsedLevelsAreSubtotals="1" fieldPosition="0"/>
    </format>
    <format dxfId="8909">
      <pivotArea type="topRight" dataOnly="0" labelOnly="1" outline="0" offset="D1" fieldPosition="0"/>
    </format>
    <format dxfId="8908">
      <pivotArea dataOnly="0" labelOnly="1" outline="0" fieldPosition="0">
        <references count="1">
          <reference field="12" count="0"/>
        </references>
      </pivotArea>
    </format>
    <format dxfId="8907">
      <pivotArea dataOnly="0" labelOnly="1" outline="0" fieldPosition="0">
        <references count="1">
          <reference field="12" count="0"/>
        </references>
      </pivotArea>
    </format>
    <format dxfId="8906">
      <pivotArea dataOnly="0" labelOnly="1" outline="0" fieldPosition="0">
        <references count="1">
          <reference field="12" count="4">
            <x v="0"/>
            <x v="1"/>
            <x v="2"/>
            <x v="3"/>
          </reference>
        </references>
      </pivotArea>
    </format>
    <format dxfId="8905">
      <pivotArea outline="0" collapsedLevelsAreSubtotals="1" fieldPosition="0"/>
    </format>
    <format dxfId="8904">
      <pivotArea dataOnly="0" labelOnly="1" outline="0" fieldPosition="0">
        <references count="1">
          <reference field="12" count="2">
            <x v="0"/>
            <x v="4"/>
          </reference>
        </references>
      </pivotArea>
    </format>
    <format dxfId="8903">
      <pivotArea dataOnly="0" labelOnly="1" grandCol="1" outline="0" fieldPosition="0"/>
    </format>
    <format dxfId="8902">
      <pivotArea dataOnly="0" labelOnly="1" grandRow="1" outline="0" fieldPosition="0"/>
    </format>
    <format dxfId="8901">
      <pivotArea dataOnly="0" grandCol="1" outline="0" axis="axisCol" fieldPosition="0"/>
    </format>
    <format dxfId="8900">
      <pivotArea type="all" dataOnly="0" outline="0" fieldPosition="0"/>
    </format>
    <format dxfId="8899">
      <pivotArea outline="0" collapsedLevelsAreSubtotals="1" fieldPosition="0"/>
    </format>
    <format dxfId="8898">
      <pivotArea dataOnly="0" labelOnly="1" grandRow="1" outline="0" fieldPosition="0"/>
    </format>
    <format dxfId="8897">
      <pivotArea dataOnly="0" labelOnly="1" outline="0" fieldPosition="0">
        <references count="1">
          <reference field="12" count="2">
            <x v="0"/>
            <x v="4"/>
          </reference>
        </references>
      </pivotArea>
    </format>
    <format dxfId="8896">
      <pivotArea dataOnly="0" labelOnly="1" grandCol="1" outline="0" fieldPosition="0"/>
    </format>
    <format dxfId="8895">
      <pivotArea outline="0" collapsedLevelsAreSubtotals="1" fieldPosition="0"/>
    </format>
    <format dxfId="8894">
      <pivotArea dataOnly="0" labelOnly="1" grandRow="1" outline="0" fieldPosition="0"/>
    </format>
    <format dxfId="8893">
      <pivotArea dataOnly="0" labelOnly="1" outline="0" fieldPosition="0">
        <references count="1">
          <reference field="12" count="5">
            <x v="0"/>
            <x v="1"/>
            <x v="2"/>
            <x v="3"/>
            <x v="4"/>
          </reference>
        </references>
      </pivotArea>
    </format>
    <format dxfId="8892">
      <pivotArea dataOnly="0" labelOnly="1" grandCol="1" outline="0" fieldPosition="0"/>
    </format>
    <format dxfId="8891">
      <pivotArea outline="0" collapsedLevelsAreSubtotals="1" fieldPosition="0"/>
    </format>
    <format dxfId="8890">
      <pivotArea dataOnly="0" labelOnly="1" grandRow="1" outline="0" fieldPosition="0"/>
    </format>
    <format dxfId="8889">
      <pivotArea dataOnly="0" labelOnly="1" outline="0" fieldPosition="0">
        <references count="1">
          <reference field="12" count="0"/>
        </references>
      </pivotArea>
    </format>
    <format dxfId="8888">
      <pivotArea dataOnly="0" labelOnly="1" grandCol="1" outline="0" fieldPosition="0"/>
    </format>
    <format dxfId="8887">
      <pivotArea dataOnly="0" labelOnly="1" outline="0" fieldPosition="0">
        <references count="1">
          <reference field="12" count="5">
            <x v="0"/>
            <x v="1"/>
            <x v="2"/>
            <x v="3"/>
            <x v="4"/>
          </reference>
        </references>
      </pivotArea>
    </format>
    <format dxfId="8886">
      <pivotArea dataOnly="0" labelOnly="1" outline="0" fieldPosition="0">
        <references count="1">
          <reference field="12" count="4">
            <x v="0"/>
            <x v="1"/>
            <x v="3"/>
            <x v="4"/>
          </reference>
        </references>
      </pivotArea>
    </format>
    <format dxfId="8885">
      <pivotArea dataOnly="0" labelOnly="1" grandRow="1" outline="0" fieldPosition="0"/>
    </format>
    <format dxfId="8884">
      <pivotArea dataOnly="0" labelOnly="1" grandRow="1" outline="0" fieldPosition="0"/>
    </format>
    <format dxfId="8883">
      <pivotArea outline="0" collapsedLevelsAreSubtotals="1" fieldPosition="0"/>
    </format>
    <format dxfId="8882">
      <pivotArea dataOnly="0" labelOnly="1" outline="0" fieldPosition="0">
        <references count="1">
          <reference field="12" count="4">
            <x v="0"/>
            <x v="1"/>
            <x v="2"/>
            <x v="5"/>
          </reference>
        </references>
      </pivotArea>
    </format>
    <format dxfId="8881">
      <pivotArea dataOnly="0" labelOnly="1" grandCol="1" outline="0" fieldPosition="0"/>
    </format>
    <format dxfId="8880">
      <pivotArea dataOnly="0" labelOnly="1" outline="0" fieldPosition="0">
        <references count="1">
          <reference field="12" count="4">
            <x v="0"/>
            <x v="1"/>
            <x v="3"/>
            <x v="5"/>
          </reference>
        </references>
      </pivotArea>
    </format>
    <format dxfId="8879">
      <pivotArea type="all" dataOnly="0" outline="0" fieldPosition="0"/>
    </format>
    <format dxfId="8878">
      <pivotArea outline="0" collapsedLevelsAreSubtotals="1" fieldPosition="0"/>
    </format>
    <format dxfId="8877">
      <pivotArea dataOnly="0" labelOnly="1" grandRow="1" outline="0" fieldPosition="0"/>
    </format>
    <format dxfId="8876">
      <pivotArea dataOnly="0" labelOnly="1" outline="0" fieldPosition="0">
        <references count="1">
          <reference field="12" count="4">
            <x v="0"/>
            <x v="1"/>
            <x v="2"/>
            <x v="4"/>
          </reference>
        </references>
      </pivotArea>
    </format>
    <format dxfId="8875">
      <pivotArea dataOnly="0" labelOnly="1" grandCol="1" outline="0" fieldPosition="0"/>
    </format>
    <format dxfId="8874">
      <pivotArea outline="0" collapsedLevelsAreSubtotals="1" fieldPosition="0"/>
    </format>
    <format dxfId="8873">
      <pivotArea dataOnly="0" labelOnly="1" grandRow="1" outline="0" fieldPosition="0"/>
    </format>
    <format dxfId="8872">
      <pivotArea dataOnly="0" labelOnly="1" outline="0" fieldPosition="0">
        <references count="1">
          <reference field="12" count="4">
            <x v="0"/>
            <x v="1"/>
            <x v="2"/>
            <x v="4"/>
          </reference>
        </references>
      </pivotArea>
    </format>
    <format dxfId="8871">
      <pivotArea dataOnly="0" labelOnly="1" grandCol="1" outline="0" fieldPosition="0"/>
    </format>
    <format dxfId="8870">
      <pivotArea outline="0" collapsedLevelsAreSubtotals="1" fieldPosition="0"/>
    </format>
    <format dxfId="8869">
      <pivotArea dataOnly="0" labelOnly="1" grandRow="1" outline="0" fieldPosition="0"/>
    </format>
    <format dxfId="8868">
      <pivotArea dataOnly="0" labelOnly="1" outline="0" fieldPosition="0">
        <references count="1">
          <reference field="12" count="4">
            <x v="0"/>
            <x v="1"/>
            <x v="2"/>
            <x v="4"/>
          </reference>
        </references>
      </pivotArea>
    </format>
    <format dxfId="8867">
      <pivotArea dataOnly="0" labelOnly="1" grandCol="1" outline="0" fieldPosition="0"/>
    </format>
    <format dxfId="8866">
      <pivotArea dataOnly="0" grandCol="1" outline="0" axis="axisCol" fieldPosition="0"/>
    </format>
    <format dxfId="8865">
      <pivotArea dataOnly="0" labelOnly="1" outline="0" fieldPosition="0">
        <references count="1">
          <reference field="12" count="0"/>
        </references>
      </pivotArea>
    </format>
    <format dxfId="8864">
      <pivotArea dataOnly="0" grandCol="1" outline="0" axis="axisCol" fieldPosition="0"/>
    </format>
    <format dxfId="8863">
      <pivotArea dataOnly="0" labelOnly="1" outline="0" fieldPosition="0">
        <references count="1">
          <reference field="12" count="5">
            <x v="0"/>
            <x v="2"/>
            <x v="3"/>
            <x v="4"/>
            <x v="5"/>
          </reference>
        </references>
      </pivotArea>
    </format>
    <format dxfId="8862">
      <pivotArea dataOnly="0" labelOnly="1" grandCol="1" outline="0" fieldPosition="0"/>
    </format>
    <format dxfId="8861">
      <pivotArea dataOnly="0" labelOnly="1" grandCol="1" outline="0" fieldPosition="0"/>
    </format>
    <format dxfId="8860">
      <pivotArea dataOnly="0" labelOnly="1" outline="0" fieldPosition="0">
        <references count="1">
          <reference field="12" count="4">
            <x v="0"/>
            <x v="1"/>
            <x v="2"/>
            <x v="3"/>
          </reference>
        </references>
      </pivotArea>
    </format>
    <format dxfId="8859">
      <pivotArea dataOnly="0" labelOnly="1" grandCol="1" outline="0" fieldPosition="0"/>
    </format>
    <format dxfId="8858">
      <pivotArea dataOnly="0" labelOnly="1" grandCol="1" outline="0" fieldPosition="0"/>
    </format>
    <format dxfId="8857">
      <pivotArea dataOnly="0" labelOnly="1" outline="0" fieldPosition="0">
        <references count="1">
          <reference field="12" count="4">
            <x v="0"/>
            <x v="1"/>
            <x v="2"/>
            <x v="3"/>
          </reference>
        </references>
      </pivotArea>
    </format>
    <format dxfId="8856">
      <pivotArea dataOnly="0" labelOnly="1" grandCol="1" outline="0" fieldPosition="0"/>
    </format>
    <format dxfId="8855">
      <pivotArea outline="0" collapsedLevelsAreSubtotals="1" fieldPosition="0"/>
    </format>
    <format dxfId="8854">
      <pivotArea dataOnly="0" labelOnly="1" outline="0" fieldPosition="0">
        <references count="1">
          <reference field="12" count="4">
            <x v="0"/>
            <x v="1"/>
            <x v="3"/>
            <x v="4"/>
          </reference>
        </references>
      </pivotArea>
    </format>
    <format dxfId="8853">
      <pivotArea dataOnly="0" labelOnly="1" grandCol="1" outline="0" fieldPosition="0"/>
    </format>
    <format dxfId="8852">
      <pivotArea dataOnly="0" labelOnly="1" grandRow="1" outline="0" fieldPosition="0"/>
    </format>
    <format dxfId="8851">
      <pivotArea grandCol="1" outline="0" collapsedLevelsAreSubtotals="1" fieldPosition="0"/>
    </format>
    <format dxfId="8850">
      <pivotArea dataOnly="0" labelOnly="1" grandCol="1" outline="0" fieldPosition="0"/>
    </format>
    <format dxfId="8849">
      <pivotArea type="all" dataOnly="0" outline="0" fieldPosition="0"/>
    </format>
    <format dxfId="8848">
      <pivotArea outline="0" collapsedLevelsAreSubtotals="1" fieldPosition="0"/>
    </format>
    <format dxfId="8847">
      <pivotArea type="origin" dataOnly="0" labelOnly="1" outline="0" fieldPosition="0"/>
    </format>
    <format dxfId="8846">
      <pivotArea field="12" type="button" dataOnly="0" labelOnly="1" outline="0" axis="axisCol" fieldPosition="0"/>
    </format>
    <format dxfId="8845">
      <pivotArea type="topRight" dataOnly="0" labelOnly="1" outline="0" fieldPosition="0"/>
    </format>
    <format dxfId="8844">
      <pivotArea dataOnly="0" labelOnly="1" grandRow="1" outline="0" fieldPosition="0"/>
    </format>
    <format dxfId="8843">
      <pivotArea dataOnly="0" labelOnly="1" outline="0" fieldPosition="0">
        <references count="1">
          <reference field="12" count="4">
            <x v="0"/>
            <x v="1"/>
            <x v="2"/>
            <x v="4"/>
          </reference>
        </references>
      </pivotArea>
    </format>
    <format dxfId="8842">
      <pivotArea dataOnly="0" labelOnly="1" grandCol="1" outline="0" fieldPosition="0"/>
    </format>
    <format dxfId="8841">
      <pivotArea dataOnly="0" labelOnly="1" outline="0" fieldPosition="0">
        <references count="1">
          <reference field="12" count="1">
            <x v="2"/>
          </reference>
        </references>
      </pivotArea>
    </format>
    <format dxfId="8840">
      <pivotArea outline="0" collapsedLevelsAreSubtotals="1" fieldPosition="0"/>
    </format>
    <format dxfId="8839">
      <pivotArea dataOnly="0" labelOnly="1" outline="0" fieldPosition="0">
        <references count="1">
          <reference field="12" count="5">
            <x v="0"/>
            <x v="1"/>
            <x v="2"/>
            <x v="4"/>
            <x v="5"/>
          </reference>
        </references>
      </pivotArea>
    </format>
    <format dxfId="8838">
      <pivotArea dataOnly="0" labelOnly="1" grandCol="1" outline="0" fieldPosition="0"/>
    </format>
    <format dxfId="8837">
      <pivotArea grandRow="1" outline="0" collapsedLevelsAreSubtotals="1" fieldPosition="0"/>
    </format>
    <format dxfId="8836">
      <pivotArea dataOnly="0" labelOnly="1" grandRow="1" outline="0" fieldPosition="0"/>
    </format>
    <format dxfId="8835">
      <pivotArea outline="0" collapsedLevelsAreSubtotals="1" fieldPosition="0"/>
    </format>
    <format dxfId="8834">
      <pivotArea dataOnly="0" labelOnly="1" grandRow="1" outline="0" fieldPosition="0"/>
    </format>
    <format dxfId="8833">
      <pivotArea dataOnly="0" labelOnly="1" outline="0" fieldPosition="0">
        <references count="1">
          <reference field="12" count="6">
            <x v="0"/>
            <x v="1"/>
            <x v="2"/>
            <x v="3"/>
            <x v="4"/>
            <x v="5"/>
          </reference>
        </references>
      </pivotArea>
    </format>
    <format dxfId="8832">
      <pivotArea dataOnly="0" labelOnly="1" grandCol="1" outline="0" fieldPosition="0"/>
    </format>
    <format dxfId="8831">
      <pivotArea dataOnly="0" labelOnly="1" outline="0" fieldPosition="0">
        <references count="1">
          <reference field="12" count="4">
            <x v="0"/>
            <x v="1"/>
            <x v="2"/>
            <x v="3"/>
          </reference>
        </references>
      </pivotArea>
    </format>
    <format dxfId="8830">
      <pivotArea dataOnly="0" labelOnly="1" grandCol="1" outline="0" fieldPosition="0"/>
    </format>
    <format dxfId="8829">
      <pivotArea type="all" dataOnly="0" outline="0" fieldPosition="0"/>
    </format>
    <format dxfId="8828">
      <pivotArea outline="0" collapsedLevelsAreSubtotals="1" fieldPosition="0"/>
    </format>
    <format dxfId="8827">
      <pivotArea type="origin" dataOnly="0" labelOnly="1" outline="0" fieldPosition="0"/>
    </format>
    <format dxfId="8826">
      <pivotArea field="12" type="button" dataOnly="0" labelOnly="1" outline="0" axis="axisCol" fieldPosition="0"/>
    </format>
    <format dxfId="8825">
      <pivotArea type="topRight" dataOnly="0" labelOnly="1" outline="0" fieldPosition="0"/>
    </format>
    <format dxfId="8824">
      <pivotArea dataOnly="0" labelOnly="1" grandRow="1" outline="0" fieldPosition="0"/>
    </format>
    <format dxfId="8823">
      <pivotArea dataOnly="0" labelOnly="1" outline="0" fieldPosition="0">
        <references count="1">
          <reference field="12" count="5">
            <x v="0"/>
            <x v="1"/>
            <x v="2"/>
            <x v="3"/>
            <x v="4"/>
          </reference>
        </references>
      </pivotArea>
    </format>
    <format dxfId="8822">
      <pivotArea dataOnly="0" labelOnly="1" grandCol="1" outline="0" fieldPosition="0"/>
    </format>
    <format dxfId="8821">
      <pivotArea dataOnly="0" labelOnly="1" outline="0" fieldPosition="0">
        <references count="1">
          <reference field="12" count="4">
            <x v="0"/>
            <x v="1"/>
            <x v="2"/>
            <x v="3"/>
          </reference>
        </references>
      </pivotArea>
    </format>
    <format dxfId="8820">
      <pivotArea dataOnly="0" labelOnly="1" grandCol="1" outline="0" fieldPosition="0"/>
    </format>
    <format dxfId="8819">
      <pivotArea dataOnly="0" labelOnly="1" outline="0" fieldPosition="0">
        <references count="1">
          <reference field="12" count="5">
            <x v="0"/>
            <x v="1"/>
            <x v="2"/>
            <x v="3"/>
            <x v="5"/>
          </reference>
        </references>
      </pivotArea>
    </format>
    <format dxfId="8818">
      <pivotArea dataOnly="0" labelOnly="1" grandCol="1" outline="0" fieldPosition="0"/>
    </format>
    <format dxfId="8817">
      <pivotArea dataOnly="0" labelOnly="1" outline="0" fieldPosition="0">
        <references count="1">
          <reference field="12" count="5">
            <x v="0"/>
            <x v="1"/>
            <x v="2"/>
            <x v="3"/>
            <x v="5"/>
          </reference>
        </references>
      </pivotArea>
    </format>
    <format dxfId="8816">
      <pivotArea dataOnly="0" labelOnly="1" grandCol="1" outline="0" fieldPosition="0"/>
    </format>
    <format dxfId="8815">
      <pivotArea dataOnly="0" labelOnly="1" outline="0" fieldPosition="0">
        <references count="1">
          <reference field="12" count="5">
            <x v="0"/>
            <x v="1"/>
            <x v="2"/>
            <x v="3"/>
            <x v="5"/>
          </reference>
        </references>
      </pivotArea>
    </format>
    <format dxfId="8814">
      <pivotArea dataOnly="0" labelOnly="1" grandCol="1" outline="0" fieldPosition="0"/>
    </format>
    <format dxfId="8813">
      <pivotArea grandRow="1" outline="0" collapsedLevelsAreSubtotals="1" fieldPosition="0"/>
    </format>
    <format dxfId="8812">
      <pivotArea dataOnly="0" labelOnly="1" grandRow="1" outline="0" fieldPosition="0"/>
    </format>
    <format dxfId="8811">
      <pivotArea outline="0" collapsedLevelsAreSubtotals="1" fieldPosition="0"/>
    </format>
    <format dxfId="8810">
      <pivotArea dataOnly="0" labelOnly="1" grandRow="1" outline="0" fieldPosition="0"/>
    </format>
    <format dxfId="8809">
      <pivotArea dataOnly="0" labelOnly="1" outline="0" fieldPosition="0">
        <references count="1">
          <reference field="12" count="5">
            <x v="0"/>
            <x v="1"/>
            <x v="2"/>
            <x v="3"/>
            <x v="5"/>
          </reference>
        </references>
      </pivotArea>
    </format>
    <format dxfId="8808">
      <pivotArea dataOnly="0" labelOnly="1" grandCol="1" outline="0" fieldPosition="0"/>
    </format>
    <format dxfId="8807">
      <pivotArea outline="0" collapsedLevelsAreSubtotals="1" fieldPosition="0"/>
    </format>
    <format dxfId="8806">
      <pivotArea dataOnly="0" labelOnly="1" grandRow="1" outline="0" fieldPosition="0"/>
    </format>
    <format dxfId="8805">
      <pivotArea dataOnly="0" labelOnly="1" outline="0" fieldPosition="0">
        <references count="1">
          <reference field="12" count="4">
            <x v="0"/>
            <x v="1"/>
            <x v="2"/>
            <x v="3"/>
          </reference>
        </references>
      </pivotArea>
    </format>
    <format dxfId="8804">
      <pivotArea dataOnly="0" labelOnly="1" grandCol="1" outline="0" fieldPosition="0"/>
    </format>
    <format dxfId="8803">
      <pivotArea outline="0" collapsedLevelsAreSubtotals="1" fieldPosition="0"/>
    </format>
    <format dxfId="8802">
      <pivotArea dataOnly="0" labelOnly="1" grandRow="1" outline="0" fieldPosition="0"/>
    </format>
    <format dxfId="8801">
      <pivotArea dataOnly="0" labelOnly="1" outline="0" fieldPosition="0">
        <references count="1">
          <reference field="12" count="4">
            <x v="0"/>
            <x v="1"/>
            <x v="2"/>
            <x v="3"/>
          </reference>
        </references>
      </pivotArea>
    </format>
    <format dxfId="8800">
      <pivotArea dataOnly="0" labelOnly="1" grandCol="1" outline="0" fieldPosition="0"/>
    </format>
    <format dxfId="8799">
      <pivotArea dataOnly="0" labelOnly="1" outline="0" fieldPosition="0">
        <references count="1">
          <reference field="12" count="4">
            <x v="0"/>
            <x v="1"/>
            <x v="2"/>
            <x v="3"/>
          </reference>
        </references>
      </pivotArea>
    </format>
    <format dxfId="8798">
      <pivotArea dataOnly="0" labelOnly="1" grandCol="1" outline="0" fieldPosition="0"/>
    </format>
    <format dxfId="8797">
      <pivotArea grandRow="1" outline="0" collapsedLevelsAreSubtotals="1" fieldPosition="0"/>
    </format>
    <format dxfId="8796">
      <pivotArea dataOnly="0" labelOnly="1" grandRow="1" outline="0" fieldPosition="0"/>
    </format>
    <format dxfId="8795">
      <pivotArea grandCol="1" outline="0" collapsedLevelsAreSubtotals="1" fieldPosition="0"/>
    </format>
    <format dxfId="8794">
      <pivotArea dataOnly="0" labelOnly="1" grandCol="1" outline="0" fieldPosition="0"/>
    </format>
    <format dxfId="8793">
      <pivotArea outline="0" collapsedLevelsAreSubtotals="1" fieldPosition="0"/>
    </format>
    <format dxfId="8792">
      <pivotArea dataOnly="0" labelOnly="1" grandRow="1" outline="0" fieldPosition="0"/>
    </format>
    <format dxfId="8791">
      <pivotArea dataOnly="0" labelOnly="1" outline="0" fieldPosition="0">
        <references count="1">
          <reference field="12" count="5">
            <x v="0"/>
            <x v="1"/>
            <x v="2"/>
            <x v="3"/>
            <x v="4"/>
          </reference>
        </references>
      </pivotArea>
    </format>
    <format dxfId="8790">
      <pivotArea dataOnly="0" labelOnly="1" grandCol="1" outline="0" fieldPosition="0"/>
    </format>
    <format dxfId="8789">
      <pivotArea outline="0" collapsedLevelsAreSubtotals="1" fieldPosition="0"/>
    </format>
    <format dxfId="8788">
      <pivotArea dataOnly="0" labelOnly="1" grandRow="1" outline="0" fieldPosition="0"/>
    </format>
    <format dxfId="8787">
      <pivotArea dataOnly="0" labelOnly="1" outline="0" fieldPosition="0">
        <references count="1">
          <reference field="12" count="5">
            <x v="0"/>
            <x v="1"/>
            <x v="2"/>
            <x v="3"/>
            <x v="4"/>
          </reference>
        </references>
      </pivotArea>
    </format>
    <format dxfId="8786">
      <pivotArea dataOnly="0" labelOnly="1" grandCol="1" outline="0" fieldPosition="0"/>
    </format>
    <format dxfId="8785">
      <pivotArea dataOnly="0" labelOnly="1" outline="0" fieldPosition="0">
        <references count="1">
          <reference field="12" count="5">
            <x v="0"/>
            <x v="1"/>
            <x v="2"/>
            <x v="3"/>
            <x v="4"/>
          </reference>
        </references>
      </pivotArea>
    </format>
    <format dxfId="8784">
      <pivotArea dataOnly="0" labelOnly="1" grandCol="1" outline="0" fieldPosition="0"/>
    </format>
    <format dxfId="8783">
      <pivotArea outline="0" collapsedLevelsAreSubtotals="1" fieldPosition="0"/>
    </format>
    <format dxfId="8782">
      <pivotArea dataOnly="0" labelOnly="1" grandRow="1" outline="0" fieldPosition="0"/>
    </format>
    <format dxfId="8781">
      <pivotArea dataOnly="0" labelOnly="1" outline="0" fieldPosition="0">
        <references count="1">
          <reference field="12" count="5">
            <x v="0"/>
            <x v="1"/>
            <x v="2"/>
            <x v="3"/>
            <x v="4"/>
          </reference>
        </references>
      </pivotArea>
    </format>
    <format dxfId="8780">
      <pivotArea dataOnly="0" labelOnly="1" grandCol="1" outline="0" fieldPosition="0"/>
    </format>
    <format dxfId="8779">
      <pivotArea grandRow="1" outline="0" collapsedLevelsAreSubtotals="1" fieldPosition="0"/>
    </format>
    <format dxfId="8778">
      <pivotArea dataOnly="0" labelOnly="1" grandRow="1" outline="0" fieldPosition="0"/>
    </format>
    <format dxfId="8777">
      <pivotArea outline="0" collapsedLevelsAreSubtotals="1" fieldPosition="0"/>
    </format>
    <format dxfId="8776">
      <pivotArea dataOnly="0" labelOnly="1" grandRow="1" outline="0" fieldPosition="0"/>
    </format>
    <format dxfId="8775">
      <pivotArea dataOnly="0" labelOnly="1" outline="0" fieldPosition="0">
        <references count="1">
          <reference field="12" count="4">
            <x v="0"/>
            <x v="1"/>
            <x v="2"/>
            <x v="5"/>
          </reference>
        </references>
      </pivotArea>
    </format>
    <format dxfId="8774">
      <pivotArea dataOnly="0" labelOnly="1" grandCol="1" outline="0" fieldPosition="0"/>
    </format>
    <format dxfId="8773">
      <pivotArea outline="0" collapsedLevelsAreSubtotals="1" fieldPosition="0"/>
    </format>
    <format dxfId="8772">
      <pivotArea dataOnly="0" labelOnly="1" grandRow="1" outline="0" fieldPosition="0"/>
    </format>
    <format dxfId="8771">
      <pivotArea dataOnly="0" labelOnly="1" outline="0" fieldPosition="0">
        <references count="1">
          <reference field="12" count="4">
            <x v="0"/>
            <x v="1"/>
            <x v="2"/>
            <x v="5"/>
          </reference>
        </references>
      </pivotArea>
    </format>
    <format dxfId="8770">
      <pivotArea dataOnly="0" labelOnly="1" grandCol="1" outline="0" fieldPosition="0"/>
    </format>
    <format dxfId="8769">
      <pivotArea dataOnly="0" labelOnly="1" outline="0" fieldPosition="0">
        <references count="1">
          <reference field="12" count="4">
            <x v="0"/>
            <x v="1"/>
            <x v="2"/>
            <x v="5"/>
          </reference>
        </references>
      </pivotArea>
    </format>
    <format dxfId="8768">
      <pivotArea dataOnly="0" labelOnly="1" grandCol="1" outline="0" fieldPosition="0"/>
    </format>
    <format dxfId="8767">
      <pivotArea dataOnly="0" labelOnly="1" outline="0" fieldPosition="0">
        <references count="1">
          <reference field="12" count="4">
            <x v="0"/>
            <x v="1"/>
            <x v="3"/>
            <x v="5"/>
          </reference>
        </references>
      </pivotArea>
    </format>
    <format dxfId="8766">
      <pivotArea dataOnly="0" labelOnly="1" grandCol="1" outline="0" fieldPosition="0"/>
    </format>
    <format dxfId="8765">
      <pivotArea dataOnly="0" labelOnly="1" outline="0" fieldPosition="0">
        <references count="1">
          <reference field="12" count="4">
            <x v="0"/>
            <x v="1"/>
            <x v="3"/>
            <x v="5"/>
          </reference>
        </references>
      </pivotArea>
    </format>
    <format dxfId="8764">
      <pivotArea dataOnly="0" labelOnly="1" grandCol="1" outline="0" fieldPosition="0"/>
    </format>
    <format dxfId="8763">
      <pivotArea grandRow="1" outline="0" collapsedLevelsAreSubtotals="1" fieldPosition="0"/>
    </format>
    <format dxfId="8762">
      <pivotArea dataOnly="0" labelOnly="1" grandRow="1" outline="0" fieldPosition="0"/>
    </format>
    <format dxfId="8761">
      <pivotArea dataOnly="0" labelOnly="1" grandCol="1" outline="0" fieldPosition="0"/>
    </format>
    <format dxfId="8760">
      <pivotArea dataOnly="0" labelOnly="1" outline="0" fieldPosition="0">
        <references count="1">
          <reference field="12" count="3">
            <x v="0"/>
            <x v="1"/>
            <x v="3"/>
          </reference>
        </references>
      </pivotArea>
    </format>
    <format dxfId="8759">
      <pivotArea dataOnly="0" labelOnly="1" grandCol="1" outline="0" fieldPosition="0"/>
    </format>
    <format dxfId="8758">
      <pivotArea dataOnly="0" labelOnly="1" outline="0" fieldPosition="0">
        <references count="1">
          <reference field="12" count="3">
            <x v="0"/>
            <x v="1"/>
            <x v="3"/>
          </reference>
        </references>
      </pivotArea>
    </format>
    <format dxfId="8757">
      <pivotArea dataOnly="0" labelOnly="1" grandCol="1" outline="0" fieldPosition="0"/>
    </format>
    <format dxfId="8756">
      <pivotArea dataOnly="0" labelOnly="1" outline="0" fieldPosition="0">
        <references count="1">
          <reference field="12" count="3">
            <x v="0"/>
            <x v="1"/>
            <x v="3"/>
          </reference>
        </references>
      </pivotArea>
    </format>
    <format dxfId="8755">
      <pivotArea dataOnly="0" labelOnly="1" grandCol="1" outline="0" fieldPosition="0"/>
    </format>
    <format dxfId="8754">
      <pivotArea outline="0" collapsedLevelsAreSubtotals="1" fieldPosition="0"/>
    </format>
    <format dxfId="8753">
      <pivotArea dataOnly="0" labelOnly="1" grandRow="1" outline="0" fieldPosition="0"/>
    </format>
    <format dxfId="8752">
      <pivotArea dataOnly="0" labelOnly="1" outline="0" fieldPosition="0">
        <references count="1">
          <reference field="12" count="3">
            <x v="0"/>
            <x v="1"/>
            <x v="3"/>
          </reference>
        </references>
      </pivotArea>
    </format>
    <format dxfId="8751">
      <pivotArea dataOnly="0" labelOnly="1" grandCol="1" outline="0" fieldPosition="0"/>
    </format>
    <format dxfId="8750">
      <pivotArea dataOnly="0" labelOnly="1" outline="0" fieldPosition="0">
        <references count="1">
          <reference field="12" count="3">
            <x v="0"/>
            <x v="1"/>
            <x v="3"/>
          </reference>
        </references>
      </pivotArea>
    </format>
    <format dxfId="8749">
      <pivotArea dataOnly="0" labelOnly="1" grandCol="1" outline="0" fieldPosition="0"/>
    </format>
    <format dxfId="8748">
      <pivotArea dataOnly="0" labelOnly="1" outline="0" fieldPosition="0">
        <references count="1">
          <reference field="12" count="3">
            <x v="0"/>
            <x v="1"/>
            <x v="3"/>
          </reference>
        </references>
      </pivotArea>
    </format>
    <format dxfId="8747">
      <pivotArea dataOnly="0" labelOnly="1" grandCol="1" outline="0" fieldPosition="0"/>
    </format>
    <format dxfId="8746">
      <pivotArea grandRow="1" outline="0" collapsedLevelsAreSubtotals="1" fieldPosition="0"/>
    </format>
    <format dxfId="8745">
      <pivotArea dataOnly="0" labelOnly="1" grandRow="1" outline="0" fieldPosition="0"/>
    </format>
    <format dxfId="8744">
      <pivotArea dataOnly="0" labelOnly="1" outline="0" fieldPosition="0">
        <references count="1">
          <reference field="12" count="3">
            <x v="0"/>
            <x v="1"/>
            <x v="3"/>
          </reference>
        </references>
      </pivotArea>
    </format>
    <format dxfId="8743">
      <pivotArea dataOnly="0" labelOnly="1" grandCol="1" outline="0" fieldPosition="0"/>
    </format>
    <format dxfId="8742">
      <pivotArea dataOnly="0" labelOnly="1" grandRow="1" outline="0" fieldPosition="0"/>
    </format>
    <format dxfId="8741">
      <pivotArea dataOnly="0" labelOnly="1" grandRow="1" outline="0" fieldPosition="0"/>
    </format>
    <format dxfId="8740">
      <pivotArea dataOnly="0" labelOnly="1" grandRow="1" outline="0" fieldPosition="0"/>
    </format>
    <format dxfId="8739">
      <pivotArea outline="0" collapsedLevelsAreSubtotals="1" fieldPosition="0"/>
    </format>
    <format dxfId="8738">
      <pivotArea dataOnly="0" labelOnly="1" grandRow="1" outline="0" fieldPosition="0"/>
    </format>
    <format dxfId="8737">
      <pivotArea dataOnly="0" labelOnly="1" outline="0" fieldPosition="0">
        <references count="1">
          <reference field="12" count="0"/>
        </references>
      </pivotArea>
    </format>
    <format dxfId="8736">
      <pivotArea dataOnly="0" labelOnly="1" grandCol="1" outline="0" fieldPosition="0"/>
    </format>
    <format dxfId="8735">
      <pivotArea dataOnly="0" labelOnly="1" outline="0" fieldPosition="0">
        <references count="1">
          <reference field="12" count="0"/>
        </references>
      </pivotArea>
    </format>
    <format dxfId="8734">
      <pivotArea dataOnly="0" labelOnly="1" grandCol="1" outline="0" fieldPosition="0"/>
    </format>
    <format dxfId="8733">
      <pivotArea grandRow="1" outline="0" collapsedLevelsAreSubtotals="1" fieldPosition="0"/>
    </format>
    <format dxfId="8732">
      <pivotArea dataOnly="0" labelOnly="1" grandRow="1" outline="0" fieldPosition="0"/>
    </format>
    <format dxfId="8731">
      <pivotArea grandRow="1" outline="0" collapsedLevelsAreSubtotals="1" fieldPosition="0"/>
    </format>
    <format dxfId="8730">
      <pivotArea dataOnly="0" labelOnly="1" grandRow="1" outline="0" fieldPosition="0"/>
    </format>
    <format dxfId="8729">
      <pivotArea grandRow="1" outline="0" collapsedLevelsAreSubtotals="1" fieldPosition="0"/>
    </format>
    <format dxfId="8728">
      <pivotArea dataOnly="0" labelOnly="1" grandRow="1" outline="0" fieldPosition="0"/>
    </format>
    <format dxfId="8727">
      <pivotArea grandRow="1" outline="0" collapsedLevelsAreSubtotals="1" fieldPosition="0"/>
    </format>
    <format dxfId="8726">
      <pivotArea dataOnly="0" labelOnly="1" grandRow="1" outline="0" fieldPosition="0"/>
    </format>
    <format dxfId="8725">
      <pivotArea grandRow="1" outline="0" collapsedLevelsAreSubtotals="1" fieldPosition="0"/>
    </format>
    <format dxfId="8724">
      <pivotArea dataOnly="0" labelOnly="1" grandRow="1" outline="0" fieldPosition="0"/>
    </format>
    <format dxfId="8723">
      <pivotArea grandRow="1" outline="0" collapsedLevelsAreSubtotals="1" fieldPosition="0"/>
    </format>
    <format dxfId="8722">
      <pivotArea dataOnly="0" labelOnly="1" grandRow="1" outline="0" fieldPosition="0"/>
    </format>
    <format dxfId="8721">
      <pivotArea type="origin" dataOnly="0" labelOnly="1" outline="0" fieldPosition="0"/>
    </format>
    <format dxfId="8720">
      <pivotArea dataOnly="0" labelOnly="1" grandRow="1" outline="0" fieldPosition="0"/>
    </format>
    <format dxfId="8719">
      <pivotArea type="origin" dataOnly="0" labelOnly="1" outline="0" fieldPosition="0"/>
    </format>
    <format dxfId="8718">
      <pivotArea dataOnly="0" labelOnly="1" grandRow="1" outline="0" fieldPosition="0"/>
    </format>
    <format dxfId="8717">
      <pivotArea type="origin" dataOnly="0" labelOnly="1" outline="0" fieldPosition="0"/>
    </format>
    <format dxfId="8716">
      <pivotArea dataOnly="0" labelOnly="1" grandRow="1" outline="0" fieldPosition="0"/>
    </format>
    <format dxfId="8715">
      <pivotArea type="origin" dataOnly="0" labelOnly="1" outline="0" fieldPosition="0"/>
    </format>
    <format dxfId="8714">
      <pivotArea dataOnly="0" labelOnly="1" grandRow="1" outline="0" fieldPosition="0"/>
    </format>
    <format dxfId="8713">
      <pivotArea type="all" dataOnly="0" outline="0" fieldPosition="0"/>
    </format>
    <format dxfId="8712">
      <pivotArea outline="0" collapsedLevelsAreSubtotals="1" fieldPosition="0"/>
    </format>
    <format dxfId="8711">
      <pivotArea type="origin" dataOnly="0" labelOnly="1" outline="0" fieldPosition="0"/>
    </format>
    <format dxfId="8710">
      <pivotArea field="12" type="button" dataOnly="0" labelOnly="1" outline="0" axis="axisCol" fieldPosition="0"/>
    </format>
    <format dxfId="8709">
      <pivotArea type="topRight" dataOnly="0" labelOnly="1" outline="0" fieldPosition="0"/>
    </format>
    <format dxfId="8708">
      <pivotArea dataOnly="0" labelOnly="1" grandRow="1" outline="0" fieldPosition="0"/>
    </format>
    <format dxfId="8707">
      <pivotArea dataOnly="0" labelOnly="1" outline="0" fieldPosition="0">
        <references count="1">
          <reference field="12" count="0"/>
        </references>
      </pivotArea>
    </format>
    <format dxfId="8706">
      <pivotArea dataOnly="0" labelOnly="1" grandCol="1" outline="0" fieldPosition="0"/>
    </format>
    <format dxfId="8705">
      <pivotArea grandRow="1" outline="0" collapsedLevelsAreSubtotals="1" fieldPosition="0"/>
    </format>
    <format dxfId="8704">
      <pivotArea dataOnly="0" labelOnly="1" grandRow="1" outline="0" fieldPosition="0"/>
    </format>
    <format dxfId="8703">
      <pivotArea dataOnly="0" labelOnly="1" outline="0" fieldPosition="0">
        <references count="1">
          <reference field="12" count="3">
            <x v="0"/>
            <x v="1"/>
            <x v="3"/>
          </reference>
        </references>
      </pivotArea>
    </format>
    <format dxfId="8702">
      <pivotArea dataOnly="0" labelOnly="1" grandCol="1" outline="0" fieldPosition="0"/>
    </format>
    <format dxfId="8701">
      <pivotArea dataOnly="0" labelOnly="1" grandRow="1" outline="0" fieldPosition="0"/>
    </format>
    <format dxfId="8700">
      <pivotArea outline="0" collapsedLevelsAreSubtotals="1" fieldPosition="0"/>
    </format>
    <format dxfId="8699">
      <pivotArea dataOnly="0" labelOnly="1" grandRow="1" outline="0" fieldPosition="0"/>
    </format>
    <format dxfId="8698">
      <pivotArea dataOnly="0" labelOnly="1" outline="0" fieldPosition="0">
        <references count="1">
          <reference field="12" count="3">
            <x v="0"/>
            <x v="1"/>
            <x v="2"/>
          </reference>
        </references>
      </pivotArea>
    </format>
    <format dxfId="8697">
      <pivotArea dataOnly="0" labelOnly="1" grandCol="1" outline="0" fieldPosition="0"/>
    </format>
    <format dxfId="8696">
      <pivotArea outline="0" collapsedLevelsAreSubtotals="1" fieldPosition="0"/>
    </format>
    <format dxfId="8695">
      <pivotArea dataOnly="0" labelOnly="1" grandRow="1" outline="0" fieldPosition="0"/>
    </format>
    <format dxfId="8694">
      <pivotArea dataOnly="0" labelOnly="1" outline="0" fieldPosition="0">
        <references count="1">
          <reference field="12" count="3">
            <x v="0"/>
            <x v="1"/>
            <x v="2"/>
          </reference>
        </references>
      </pivotArea>
    </format>
    <format dxfId="8693">
      <pivotArea dataOnly="0" labelOnly="1" grandCol="1" outline="0" fieldPosition="0"/>
    </format>
    <format dxfId="8692">
      <pivotArea outline="0" collapsedLevelsAreSubtotals="1" fieldPosition="0"/>
    </format>
    <format dxfId="8691">
      <pivotArea dataOnly="0" labelOnly="1" grandRow="1" outline="0" fieldPosition="0"/>
    </format>
    <format dxfId="8690">
      <pivotArea dataOnly="0" labelOnly="1" outline="0" fieldPosition="0">
        <references count="1">
          <reference field="12" count="5">
            <x v="0"/>
            <x v="1"/>
            <x v="2"/>
            <x v="3"/>
            <x v="5"/>
          </reference>
        </references>
      </pivotArea>
    </format>
    <format dxfId="8689">
      <pivotArea dataOnly="0" labelOnly="1" grandCol="1" outline="0" fieldPosition="0"/>
    </format>
    <format dxfId="8688">
      <pivotArea outline="0" collapsedLevelsAreSubtotals="1" fieldPosition="0"/>
    </format>
    <format dxfId="8687">
      <pivotArea dataOnly="0" labelOnly="1" grandRow="1" outline="0" fieldPosition="0"/>
    </format>
    <format dxfId="8686">
      <pivotArea dataOnly="0" labelOnly="1" outline="0" fieldPosition="0">
        <references count="1">
          <reference field="12" count="5">
            <x v="0"/>
            <x v="1"/>
            <x v="2"/>
            <x v="3"/>
            <x v="5"/>
          </reference>
        </references>
      </pivotArea>
    </format>
    <format dxfId="8685">
      <pivotArea dataOnly="0" labelOnly="1" grandCol="1" outline="0" fieldPosition="0"/>
    </format>
    <format dxfId="8684">
      <pivotArea dataOnly="0" labelOnly="1" outline="0" fieldPosition="0">
        <references count="1">
          <reference field="12" count="5">
            <x v="0"/>
            <x v="1"/>
            <x v="2"/>
            <x v="3"/>
            <x v="5"/>
          </reference>
        </references>
      </pivotArea>
    </format>
    <format dxfId="8683">
      <pivotArea dataOnly="0" labelOnly="1" grandCol="1" outline="0" fieldPosition="0"/>
    </format>
    <format dxfId="8682">
      <pivotArea outline="0" collapsedLevelsAreSubtotals="1" fieldPosition="0"/>
    </format>
    <format dxfId="8681">
      <pivotArea dataOnly="0" labelOnly="1" grandRow="1" outline="0" fieldPosition="0"/>
    </format>
    <format dxfId="8680">
      <pivotArea dataOnly="0" labelOnly="1" outline="0" fieldPosition="0">
        <references count="1">
          <reference field="12" count="4">
            <x v="0"/>
            <x v="1"/>
            <x v="2"/>
            <x v="3"/>
          </reference>
        </references>
      </pivotArea>
    </format>
    <format dxfId="8679">
      <pivotArea dataOnly="0" labelOnly="1" grandCol="1" outline="0" fieldPosition="0"/>
    </format>
    <format dxfId="8678">
      <pivotArea outline="0" collapsedLevelsAreSubtotals="1" fieldPosition="0"/>
    </format>
    <format dxfId="8677">
      <pivotArea dataOnly="0" labelOnly="1" grandRow="1" outline="0" fieldPosition="0"/>
    </format>
    <format dxfId="8676">
      <pivotArea dataOnly="0" labelOnly="1" outline="0" fieldPosition="0">
        <references count="1">
          <reference field="12" count="4">
            <x v="0"/>
            <x v="1"/>
            <x v="2"/>
            <x v="3"/>
          </reference>
        </references>
      </pivotArea>
    </format>
    <format dxfId="8675">
      <pivotArea dataOnly="0" labelOnly="1" grandCol="1" outline="0" fieldPosition="0"/>
    </format>
    <format dxfId="8674">
      <pivotArea dataOnly="0" labelOnly="1" outline="0" fieldPosition="0">
        <references count="1">
          <reference field="12" count="4">
            <x v="0"/>
            <x v="1"/>
            <x v="2"/>
            <x v="3"/>
          </reference>
        </references>
      </pivotArea>
    </format>
    <format dxfId="8673">
      <pivotArea dataOnly="0" labelOnly="1" grandCol="1" outline="0" fieldPosition="0"/>
    </format>
    <format dxfId="8672">
      <pivotArea grandRow="1" outline="0" collapsedLevelsAreSubtotals="1" fieldPosition="0"/>
    </format>
    <format dxfId="8671">
      <pivotArea dataOnly="0" labelOnly="1" grandRow="1" outline="0" fieldPosition="0"/>
    </format>
    <format dxfId="8670">
      <pivotArea outline="0" collapsedLevelsAreSubtotals="1" fieldPosition="0"/>
    </format>
    <format dxfId="8669">
      <pivotArea dataOnly="0" labelOnly="1" grandRow="1" outline="0" fieldPosition="0"/>
    </format>
    <format dxfId="8668">
      <pivotArea dataOnly="0" labelOnly="1" outline="0" fieldPosition="0">
        <references count="1">
          <reference field="12" count="5">
            <x v="0"/>
            <x v="1"/>
            <x v="2"/>
            <x v="3"/>
            <x v="4"/>
          </reference>
        </references>
      </pivotArea>
    </format>
    <format dxfId="8667">
      <pivotArea dataOnly="0" labelOnly="1" grandCol="1" outline="0" fieldPosition="0"/>
    </format>
    <format dxfId="8666">
      <pivotArea outline="0" collapsedLevelsAreSubtotals="1" fieldPosition="0"/>
    </format>
    <format dxfId="8665">
      <pivotArea dataOnly="0" labelOnly="1" grandRow="1" outline="0" fieldPosition="0"/>
    </format>
    <format dxfId="8664">
      <pivotArea dataOnly="0" labelOnly="1" outline="0" fieldPosition="0">
        <references count="1">
          <reference field="12" count="5">
            <x v="0"/>
            <x v="1"/>
            <x v="2"/>
            <x v="3"/>
            <x v="4"/>
          </reference>
        </references>
      </pivotArea>
    </format>
    <format dxfId="8663">
      <pivotArea dataOnly="0" labelOnly="1" grandCol="1" outline="0" fieldPosition="0"/>
    </format>
    <format dxfId="8662">
      <pivotArea type="all" dataOnly="0" outline="0" fieldPosition="0"/>
    </format>
    <format dxfId="8661">
      <pivotArea outline="0" collapsedLevelsAreSubtotals="1" fieldPosition="0"/>
    </format>
    <format dxfId="8660">
      <pivotArea type="origin" dataOnly="0" labelOnly="1" outline="0" fieldPosition="0"/>
    </format>
    <format dxfId="8659">
      <pivotArea field="12" type="button" dataOnly="0" labelOnly="1" outline="0" axis="axisCol" fieldPosition="0"/>
    </format>
    <format dxfId="8658">
      <pivotArea type="topRight" dataOnly="0" labelOnly="1" outline="0" fieldPosition="0"/>
    </format>
    <format dxfId="8657">
      <pivotArea dataOnly="0" labelOnly="1" grandRow="1" outline="0" fieldPosition="0"/>
    </format>
    <format dxfId="8656">
      <pivotArea dataOnly="0" labelOnly="1" outline="0" fieldPosition="0">
        <references count="1">
          <reference field="12" count="5">
            <x v="0"/>
            <x v="1"/>
            <x v="2"/>
            <x v="3"/>
            <x v="4"/>
          </reference>
        </references>
      </pivotArea>
    </format>
    <format dxfId="8655">
      <pivotArea dataOnly="0" labelOnly="1" grandCol="1" outline="0" fieldPosition="0"/>
    </format>
    <format dxfId="8654">
      <pivotArea type="all" dataOnly="0" outline="0" fieldPosition="0"/>
    </format>
    <format dxfId="8653">
      <pivotArea outline="0" collapsedLevelsAreSubtotals="1" fieldPosition="0"/>
    </format>
    <format dxfId="8652">
      <pivotArea type="origin" dataOnly="0" labelOnly="1" outline="0" fieldPosition="0"/>
    </format>
    <format dxfId="8651">
      <pivotArea field="12" type="button" dataOnly="0" labelOnly="1" outline="0" axis="axisCol" fieldPosition="0"/>
    </format>
    <format dxfId="8650">
      <pivotArea type="topRight" dataOnly="0" labelOnly="1" outline="0" fieldPosition="0"/>
    </format>
    <format dxfId="8649">
      <pivotArea dataOnly="0" labelOnly="1" grandRow="1" outline="0" fieldPosition="0"/>
    </format>
    <format dxfId="8648">
      <pivotArea dataOnly="0" labelOnly="1" outline="0" fieldPosition="0">
        <references count="1">
          <reference field="12" count="5">
            <x v="0"/>
            <x v="1"/>
            <x v="2"/>
            <x v="3"/>
            <x v="4"/>
          </reference>
        </references>
      </pivotArea>
    </format>
    <format dxfId="8647">
      <pivotArea dataOnly="0" labelOnly="1" grandCol="1" outline="0" fieldPosition="0"/>
    </format>
    <format dxfId="8646">
      <pivotArea type="all" dataOnly="0" outline="0" fieldPosition="0"/>
    </format>
    <format dxfId="8645">
      <pivotArea outline="0" collapsedLevelsAreSubtotals="1" fieldPosition="0"/>
    </format>
    <format dxfId="8644">
      <pivotArea type="origin" dataOnly="0" labelOnly="1" outline="0" fieldPosition="0"/>
    </format>
    <format dxfId="8643">
      <pivotArea field="12" type="button" dataOnly="0" labelOnly="1" outline="0" axis="axisCol" fieldPosition="0"/>
    </format>
    <format dxfId="8642">
      <pivotArea type="topRight" dataOnly="0" labelOnly="1" outline="0" fieldPosition="0"/>
    </format>
    <format dxfId="8641">
      <pivotArea dataOnly="0" labelOnly="1" grandRow="1" outline="0" fieldPosition="0"/>
    </format>
    <format dxfId="8640">
      <pivotArea dataOnly="0" labelOnly="1" outline="0" fieldPosition="0">
        <references count="1">
          <reference field="12" count="5">
            <x v="0"/>
            <x v="1"/>
            <x v="2"/>
            <x v="3"/>
            <x v="4"/>
          </reference>
        </references>
      </pivotArea>
    </format>
    <format dxfId="8639">
      <pivotArea dataOnly="0" labelOnly="1" grandCol="1" outline="0" fieldPosition="0"/>
    </format>
    <format dxfId="8638">
      <pivotArea dataOnly="0" labelOnly="1" outline="0" fieldPosition="0">
        <references count="1">
          <reference field="12" count="5">
            <x v="0"/>
            <x v="1"/>
            <x v="2"/>
            <x v="3"/>
            <x v="4"/>
          </reference>
        </references>
      </pivotArea>
    </format>
    <format dxfId="8637">
      <pivotArea dataOnly="0" labelOnly="1" grandCol="1" outline="0" fieldPosition="0"/>
    </format>
    <format dxfId="8636">
      <pivotArea grandRow="1" outline="0" collapsedLevelsAreSubtotals="1" fieldPosition="0"/>
    </format>
    <format dxfId="8635">
      <pivotArea dataOnly="0" labelOnly="1" grandRow="1" outline="0" fieldPosition="0"/>
    </format>
    <format dxfId="8634">
      <pivotArea dataOnly="0" grandCol="1" outline="0" fieldPosition="0"/>
    </format>
    <format dxfId="8633">
      <pivotArea dataOnly="0" labelOnly="1" outline="0" fieldPosition="0">
        <references count="1">
          <reference field="12" count="5">
            <x v="0"/>
            <x v="1"/>
            <x v="2"/>
            <x v="4"/>
            <x v="5"/>
          </reference>
        </references>
      </pivotArea>
    </format>
    <format dxfId="8632">
      <pivotArea dataOnly="0" labelOnly="1" grandCol="1" outline="0" fieldPosition="0"/>
    </format>
    <format dxfId="8631">
      <pivotArea outline="0" collapsedLevelsAreSubtotals="1" fieldPosition="0"/>
    </format>
    <format dxfId="8630">
      <pivotArea dataOnly="0" labelOnly="1" grandRow="1" outline="0" fieldPosition="0"/>
    </format>
    <format dxfId="8629">
      <pivotArea dataOnly="0" labelOnly="1" outline="0" fieldPosition="0">
        <references count="1">
          <reference field="12" count="4">
            <x v="0"/>
            <x v="1"/>
            <x v="2"/>
            <x v="4"/>
          </reference>
        </references>
      </pivotArea>
    </format>
    <format dxfId="8628">
      <pivotArea dataOnly="0" labelOnly="1" grandCol="1" outline="0" fieldPosition="0"/>
    </format>
    <format dxfId="8627">
      <pivotArea outline="0" collapsedLevelsAreSubtotals="1" fieldPosition="0"/>
    </format>
    <format dxfId="8626">
      <pivotArea dataOnly="0" labelOnly="1" grandRow="1" outline="0" fieldPosition="0"/>
    </format>
    <format dxfId="8625">
      <pivotArea dataOnly="0" labelOnly="1" outline="0" fieldPosition="0">
        <references count="1">
          <reference field="12" count="4">
            <x v="0"/>
            <x v="1"/>
            <x v="2"/>
            <x v="3"/>
          </reference>
        </references>
      </pivotArea>
    </format>
    <format dxfId="8624">
      <pivotArea dataOnly="0" labelOnly="1" grandCol="1" outline="0" fieldPosition="0"/>
    </format>
    <format dxfId="8623">
      <pivotArea grandRow="1" outline="0" collapsedLevelsAreSubtotals="1" fieldPosition="0"/>
    </format>
    <format dxfId="8622">
      <pivotArea dataOnly="0" labelOnly="1" grandRow="1" outline="0" fieldPosition="0"/>
    </format>
    <format dxfId="8621">
      <pivotArea type="origin" dataOnly="0" labelOnly="1" outline="0" fieldPosition="0"/>
    </format>
    <format dxfId="8620">
      <pivotArea field="12" type="button" dataOnly="0" labelOnly="1" outline="0" axis="axisCol" fieldPosition="0"/>
    </format>
    <format dxfId="8619">
      <pivotArea type="topRight" dataOnly="0" labelOnly="1" outline="0" fieldPosition="0"/>
    </format>
    <format dxfId="8618">
      <pivotArea dataOnly="0" labelOnly="1" outline="0" fieldPosition="0">
        <references count="1">
          <reference field="12" count="4">
            <x v="0"/>
            <x v="1"/>
            <x v="2"/>
            <x v="3"/>
          </reference>
        </references>
      </pivotArea>
    </format>
    <format dxfId="8617">
      <pivotArea dataOnly="0" labelOnly="1" grandCol="1" outline="0" fieldPosition="0"/>
    </format>
    <format dxfId="8616">
      <pivotArea dataOnly="0" grandCol="1" outline="0" axis="axisCol" fieldPosition="0"/>
    </format>
    <format dxfId="8615">
      <pivotArea dataOnly="0" labelOnly="1" grandRow="1" outline="0" fieldPosition="0"/>
    </format>
    <format dxfId="8614">
      <pivotArea type="all" dataOnly="0" outline="0" fieldPosition="0"/>
    </format>
    <format dxfId="8613">
      <pivotArea outline="0" collapsedLevelsAreSubtotals="1" fieldPosition="0"/>
    </format>
    <format dxfId="8612">
      <pivotArea type="origin" dataOnly="0" labelOnly="1" outline="0" fieldPosition="0"/>
    </format>
    <format dxfId="8611">
      <pivotArea field="12" type="button" dataOnly="0" labelOnly="1" outline="0" axis="axisCol" fieldPosition="0"/>
    </format>
    <format dxfId="8610">
      <pivotArea type="topRight" dataOnly="0" labelOnly="1" outline="0" fieldPosition="0"/>
    </format>
    <format dxfId="8609">
      <pivotArea dataOnly="0" labelOnly="1" grandRow="1" outline="0" fieldPosition="0"/>
    </format>
    <format dxfId="8608">
      <pivotArea dataOnly="0" labelOnly="1" outline="0" fieldPosition="0">
        <references count="1">
          <reference field="12" count="4">
            <x v="0"/>
            <x v="1"/>
            <x v="2"/>
            <x v="3"/>
          </reference>
        </references>
      </pivotArea>
    </format>
    <format dxfId="8607">
      <pivotArea dataOnly="0" labelOnly="1" grandCol="1" outline="0" fieldPosition="0"/>
    </format>
    <format dxfId="8606">
      <pivotArea outline="0" collapsedLevelsAreSubtotals="1" fieldPosition="0"/>
    </format>
    <format dxfId="8605">
      <pivotArea dataOnly="0" labelOnly="1" grandRow="1" outline="0" fieldPosition="0"/>
    </format>
    <format dxfId="8604">
      <pivotArea dataOnly="0" labelOnly="1" outline="0" fieldPosition="0">
        <references count="1">
          <reference field="12" count="3">
            <x v="0"/>
            <x v="1"/>
            <x v="2"/>
          </reference>
        </references>
      </pivotArea>
    </format>
    <format dxfId="8603">
      <pivotArea dataOnly="0" labelOnly="1" grandCol="1" outline="0" fieldPosition="0"/>
    </format>
    <format dxfId="8602">
      <pivotArea outline="0" collapsedLevelsAreSubtotals="1" fieldPosition="0"/>
    </format>
    <format dxfId="8601">
      <pivotArea field="12" type="button" dataOnly="0" labelOnly="1" outline="0" axis="axisCol" fieldPosition="0"/>
    </format>
    <format dxfId="8600">
      <pivotArea type="topRight" dataOnly="0" labelOnly="1" outline="0" fieldPosition="0"/>
    </format>
    <format dxfId="8599">
      <pivotArea dataOnly="0" labelOnly="1" outline="0" fieldPosition="0">
        <references count="1">
          <reference field="12" count="2">
            <x v="0"/>
            <x v="1"/>
          </reference>
        </references>
      </pivotArea>
    </format>
    <format dxfId="8598">
      <pivotArea dataOnly="0" labelOnly="1" grandCol="1" outline="0" fieldPosition="0"/>
    </format>
    <format dxfId="8597">
      <pivotArea grandRow="1" outline="0" collapsedLevelsAreSubtotals="1" fieldPosition="0"/>
    </format>
    <format dxfId="8596">
      <pivotArea dataOnly="0" labelOnly="1" grandRow="1" outline="0" fieldPosition="0"/>
    </format>
    <format dxfId="8595">
      <pivotArea outline="0" collapsedLevelsAreSubtotals="1" fieldPosition="0"/>
    </format>
    <format dxfId="8594">
      <pivotArea dataOnly="0" labelOnly="1" grandRow="1" outline="0" fieldPosition="0"/>
    </format>
    <format dxfId="8593">
      <pivotArea dataOnly="0" labelOnly="1" outline="0" fieldPosition="0">
        <references count="1">
          <reference field="12" count="4">
            <x v="0"/>
            <x v="1"/>
            <x v="4"/>
            <x v="5"/>
          </reference>
        </references>
      </pivotArea>
    </format>
    <format dxfId="8592">
      <pivotArea dataOnly="0" labelOnly="1" grandCol="1" outline="0" fieldPosition="0"/>
    </format>
    <format dxfId="8591">
      <pivotArea outline="0" collapsedLevelsAreSubtotals="1" fieldPosition="0"/>
    </format>
    <format dxfId="8590">
      <pivotArea dataOnly="0" labelOnly="1" grandRow="1" outline="0" fieldPosition="0"/>
    </format>
    <format dxfId="8589">
      <pivotArea dataOnly="0" labelOnly="1" outline="0" fieldPosition="0">
        <references count="1">
          <reference field="12" count="4">
            <x v="0"/>
            <x v="1"/>
            <x v="4"/>
            <x v="5"/>
          </reference>
        </references>
      </pivotArea>
    </format>
    <format dxfId="8588">
      <pivotArea dataOnly="0" labelOnly="1" grandCol="1" outline="0" fieldPosition="0"/>
    </format>
    <format dxfId="8587">
      <pivotArea dataOnly="0" labelOnly="1" outline="0" fieldPosition="0">
        <references count="1">
          <reference field="12" count="4">
            <x v="0"/>
            <x v="1"/>
            <x v="4"/>
            <x v="5"/>
          </reference>
        </references>
      </pivotArea>
    </format>
    <format dxfId="8586">
      <pivotArea dataOnly="0" labelOnly="1" grandCol="1" outline="0" fieldPosition="0"/>
    </format>
    <format dxfId="8585">
      <pivotArea outline="0" collapsedLevelsAreSubtotals="1" fieldPosition="0"/>
    </format>
    <format dxfId="8584">
      <pivotArea dataOnly="0" labelOnly="1" grandRow="1" outline="0" fieldPosition="0"/>
    </format>
    <format dxfId="8583">
      <pivotArea dataOnly="0" labelOnly="1" outline="0" fieldPosition="0">
        <references count="1">
          <reference field="12" count="4">
            <x v="0"/>
            <x v="1"/>
            <x v="3"/>
            <x v="4"/>
          </reference>
        </references>
      </pivotArea>
    </format>
    <format dxfId="8582">
      <pivotArea dataOnly="0" labelOnly="1" grandCol="1" outline="0" fieldPosition="0"/>
    </format>
    <format dxfId="8581">
      <pivotArea outline="0" collapsedLevelsAreSubtotals="1" fieldPosition="0"/>
    </format>
    <format dxfId="8580">
      <pivotArea dataOnly="0" labelOnly="1" grandRow="1" outline="0" fieldPosition="0"/>
    </format>
    <format dxfId="8579">
      <pivotArea dataOnly="0" labelOnly="1" outline="0" fieldPosition="0">
        <references count="1">
          <reference field="12" count="4">
            <x v="0"/>
            <x v="1"/>
            <x v="3"/>
            <x v="4"/>
          </reference>
        </references>
      </pivotArea>
    </format>
    <format dxfId="8578">
      <pivotArea dataOnly="0" labelOnly="1" grandCol="1" outline="0" fieldPosition="0"/>
    </format>
    <format dxfId="8577">
      <pivotArea dataOnly="0" labelOnly="1" outline="0" fieldPosition="0">
        <references count="1">
          <reference field="12" count="4">
            <x v="0"/>
            <x v="1"/>
            <x v="3"/>
            <x v="4"/>
          </reference>
        </references>
      </pivotArea>
    </format>
    <format dxfId="8576">
      <pivotArea dataOnly="0" labelOnly="1" grandCol="1" outline="0" fieldPosition="0"/>
    </format>
    <format dxfId="8575">
      <pivotArea grandRow="1" outline="0" collapsedLevelsAreSubtotals="1" fieldPosition="0"/>
    </format>
    <format dxfId="8574">
      <pivotArea dataOnly="0" labelOnly="1" grandRow="1" outline="0" fieldPosition="0"/>
    </format>
    <format dxfId="8573">
      <pivotArea outline="0" collapsedLevelsAreSubtotals="1" fieldPosition="0"/>
    </format>
    <format dxfId="8572">
      <pivotArea dataOnly="0" labelOnly="1" grandRow="1" outline="0" fieldPosition="0"/>
    </format>
    <format dxfId="8571">
      <pivotArea dataOnly="0" labelOnly="1" outline="0" fieldPosition="0">
        <references count="1">
          <reference field="12" count="3">
            <x v="0"/>
            <x v="1"/>
            <x v="2"/>
          </reference>
        </references>
      </pivotArea>
    </format>
    <format dxfId="8570">
      <pivotArea dataOnly="0" labelOnly="1" grandCol="1" outline="0" fieldPosition="0"/>
    </format>
    <format dxfId="8569">
      <pivotArea outline="0" collapsedLevelsAreSubtotals="1" fieldPosition="0"/>
    </format>
    <format dxfId="8568">
      <pivotArea dataOnly="0" labelOnly="1" grandRow="1" outline="0" fieldPosition="0"/>
    </format>
    <format dxfId="8567">
      <pivotArea dataOnly="0" labelOnly="1" outline="0" fieldPosition="0">
        <references count="1">
          <reference field="12" count="3">
            <x v="0"/>
            <x v="1"/>
            <x v="2"/>
          </reference>
        </references>
      </pivotArea>
    </format>
    <format dxfId="8566">
      <pivotArea dataOnly="0" labelOnly="1" grandCol="1" outline="0" fieldPosition="0"/>
    </format>
    <format dxfId="8565">
      <pivotArea dataOnly="0" labelOnly="1" outline="0" fieldPosition="0">
        <references count="1">
          <reference field="12" count="3">
            <x v="0"/>
            <x v="1"/>
            <x v="2"/>
          </reference>
        </references>
      </pivotArea>
    </format>
    <format dxfId="8564">
      <pivotArea dataOnly="0" labelOnly="1" grandCol="1" outline="0" fieldPosition="0"/>
    </format>
    <format dxfId="8563">
      <pivotArea outline="0" collapsedLevelsAreSubtotals="1" fieldPosition="0"/>
    </format>
    <format dxfId="8562">
      <pivotArea dataOnly="0" labelOnly="1" grandRow="1" outline="0" fieldPosition="0"/>
    </format>
    <format dxfId="8561">
      <pivotArea dataOnly="0" labelOnly="1" outline="0" fieldPosition="0">
        <references count="1">
          <reference field="12" count="3">
            <x v="0"/>
            <x v="1"/>
            <x v="2"/>
          </reference>
        </references>
      </pivotArea>
    </format>
    <format dxfId="8560">
      <pivotArea dataOnly="0" labelOnly="1" grandCol="1" outline="0" fieldPosition="0"/>
    </format>
    <format dxfId="8559">
      <pivotArea outline="0" collapsedLevelsAreSubtotals="1" fieldPosition="0"/>
    </format>
    <format dxfId="8558">
      <pivotArea dataOnly="0" labelOnly="1" grandRow="1" outline="0" fieldPosition="0"/>
    </format>
    <format dxfId="8557">
      <pivotArea dataOnly="0" labelOnly="1" outline="0" fieldPosition="0">
        <references count="1">
          <reference field="12" count="3">
            <x v="0"/>
            <x v="1"/>
            <x v="2"/>
          </reference>
        </references>
      </pivotArea>
    </format>
    <format dxfId="8556">
      <pivotArea dataOnly="0" labelOnly="1" grandCol="1" outline="0" fieldPosition="0"/>
    </format>
    <format dxfId="8555">
      <pivotArea dataOnly="0" labelOnly="1" outline="0" fieldPosition="0">
        <references count="1">
          <reference field="12" count="3">
            <x v="0"/>
            <x v="1"/>
            <x v="2"/>
          </reference>
        </references>
      </pivotArea>
    </format>
    <format dxfId="8554">
      <pivotArea dataOnly="0" labelOnly="1" grandCol="1" outline="0" fieldPosition="0"/>
    </format>
    <format dxfId="8553">
      <pivotArea grandRow="1" outline="0" collapsedLevelsAreSubtotals="1" fieldPosition="0"/>
    </format>
    <format dxfId="8552">
      <pivotArea dataOnly="0" labelOnly="1" grandRow="1" outline="0" fieldPosition="0"/>
    </format>
    <format dxfId="8551">
      <pivotArea outline="0" collapsedLevelsAreSubtotals="1" fieldPosition="0"/>
    </format>
    <format dxfId="8550">
      <pivotArea dataOnly="0" labelOnly="1" grandRow="1" outline="0" fieldPosition="0"/>
    </format>
    <format dxfId="8549">
      <pivotArea dataOnly="0" labelOnly="1" outline="0" fieldPosition="0">
        <references count="1">
          <reference field="12" count="3">
            <x v="0"/>
            <x v="1"/>
            <x v="3"/>
          </reference>
        </references>
      </pivotArea>
    </format>
    <format dxfId="8548">
      <pivotArea dataOnly="0" labelOnly="1" grandCol="1" outline="0" fieldPosition="0"/>
    </format>
    <format dxfId="8547">
      <pivotArea outline="0" collapsedLevelsAreSubtotals="1" fieldPosition="0"/>
    </format>
    <format dxfId="8546">
      <pivotArea dataOnly="0" labelOnly="1" grandRow="1" outline="0" fieldPosition="0"/>
    </format>
    <format dxfId="8545">
      <pivotArea dataOnly="0" labelOnly="1" outline="0" fieldPosition="0">
        <references count="1">
          <reference field="12" count="3">
            <x v="0"/>
            <x v="1"/>
            <x v="3"/>
          </reference>
        </references>
      </pivotArea>
    </format>
    <format dxfId="8544">
      <pivotArea dataOnly="0" labelOnly="1" grandCol="1" outline="0" fieldPosition="0"/>
    </format>
    <format dxfId="8543">
      <pivotArea dataOnly="0" labelOnly="1" outline="0" fieldPosition="0">
        <references count="1">
          <reference field="12" count="3">
            <x v="0"/>
            <x v="1"/>
            <x v="3"/>
          </reference>
        </references>
      </pivotArea>
    </format>
    <format dxfId="8542">
      <pivotArea dataOnly="0" labelOnly="1" grandCol="1" outline="0" fieldPosition="0"/>
    </format>
    <format dxfId="8541">
      <pivotArea grandRow="1" outline="0" collapsedLevelsAreSubtotals="1" fieldPosition="0"/>
    </format>
    <format dxfId="8540">
      <pivotArea dataOnly="0" labelOnly="1" grandRow="1" outline="0" fieldPosition="0"/>
    </format>
    <format dxfId="8539">
      <pivotArea grandCol="1" outline="0" collapsedLevelsAreSubtotals="1" fieldPosition="0"/>
    </format>
    <format dxfId="8538">
      <pivotArea dataOnly="0" labelOnly="1" grandCol="1" outline="0" fieldPosition="0"/>
    </format>
    <format dxfId="8537">
      <pivotArea outline="0" collapsedLevelsAreSubtotals="1" fieldPosition="0"/>
    </format>
    <format dxfId="8536">
      <pivotArea dataOnly="0" labelOnly="1" grandRow="1" outline="0" fieldPosition="0"/>
    </format>
    <format dxfId="8535">
      <pivotArea dataOnly="0" labelOnly="1" outline="0" fieldPosition="0">
        <references count="1">
          <reference field="12" count="3">
            <x v="0"/>
            <x v="2"/>
            <x v="4"/>
          </reference>
        </references>
      </pivotArea>
    </format>
    <format dxfId="8534">
      <pivotArea dataOnly="0" labelOnly="1" grandCol="1" outline="0" fieldPosition="0"/>
    </format>
    <format dxfId="8533">
      <pivotArea outline="0" collapsedLevelsAreSubtotals="1" fieldPosition="0"/>
    </format>
    <format dxfId="8532">
      <pivotArea dataOnly="0" labelOnly="1" grandRow="1" outline="0" fieldPosition="0"/>
    </format>
    <format dxfId="8531">
      <pivotArea dataOnly="0" labelOnly="1" outline="0" fieldPosition="0">
        <references count="1">
          <reference field="12" count="3">
            <x v="0"/>
            <x v="2"/>
            <x v="4"/>
          </reference>
        </references>
      </pivotArea>
    </format>
    <format dxfId="8530">
      <pivotArea dataOnly="0" labelOnly="1" grandCol="1" outline="0" fieldPosition="0"/>
    </format>
    <format dxfId="8529">
      <pivotArea outline="0" collapsedLevelsAreSubtotals="1" fieldPosition="0"/>
    </format>
    <format dxfId="8528">
      <pivotArea dataOnly="0" labelOnly="1" grandRow="1" outline="0" fieldPosition="0"/>
    </format>
    <format dxfId="8527">
      <pivotArea dataOnly="0" labelOnly="1" outline="0" fieldPosition="0">
        <references count="1">
          <reference field="12" count="4">
            <x v="0"/>
            <x v="1"/>
            <x v="3"/>
            <x v="5"/>
          </reference>
        </references>
      </pivotArea>
    </format>
    <format dxfId="8526">
      <pivotArea dataOnly="0" labelOnly="1" grandCol="1" outline="0" fieldPosition="0"/>
    </format>
    <format dxfId="8525">
      <pivotArea outline="0" collapsedLevelsAreSubtotals="1" fieldPosition="0"/>
    </format>
    <format dxfId="8524">
      <pivotArea dataOnly="0" labelOnly="1" grandRow="1" outline="0" fieldPosition="0"/>
    </format>
    <format dxfId="8523">
      <pivotArea dataOnly="0" labelOnly="1" outline="0" fieldPosition="0">
        <references count="1">
          <reference field="12" count="4">
            <x v="0"/>
            <x v="1"/>
            <x v="3"/>
            <x v="5"/>
          </reference>
        </references>
      </pivotArea>
    </format>
    <format dxfId="8522">
      <pivotArea dataOnly="0" labelOnly="1" grandCol="1" outline="0" fieldPosition="0"/>
    </format>
    <format dxfId="8521">
      <pivotArea outline="0" collapsedLevelsAreSubtotals="1" fieldPosition="0"/>
    </format>
    <format dxfId="8520">
      <pivotArea dataOnly="0" labelOnly="1" grandRow="1" outline="0" fieldPosition="0"/>
    </format>
    <format dxfId="8519">
      <pivotArea dataOnly="0" labelOnly="1" outline="0" fieldPosition="0">
        <references count="1">
          <reference field="12" count="3">
            <x v="0"/>
            <x v="1"/>
            <x v="4"/>
          </reference>
        </references>
      </pivotArea>
    </format>
    <format dxfId="8518">
      <pivotArea dataOnly="0" labelOnly="1" grandCol="1" outline="0" fieldPosition="0"/>
    </format>
    <format dxfId="8517">
      <pivotArea outline="0" collapsedLevelsAreSubtotals="1" fieldPosition="0"/>
    </format>
    <format dxfId="8516">
      <pivotArea dataOnly="0" labelOnly="1" grandRow="1" outline="0" fieldPosition="0"/>
    </format>
    <format dxfId="8515">
      <pivotArea dataOnly="0" labelOnly="1" outline="0" fieldPosition="0">
        <references count="1">
          <reference field="12" count="3">
            <x v="0"/>
            <x v="1"/>
            <x v="4"/>
          </reference>
        </references>
      </pivotArea>
    </format>
    <format dxfId="8514">
      <pivotArea dataOnly="0" labelOnly="1" grandCol="1" outline="0" fieldPosition="0"/>
    </format>
    <format dxfId="8513">
      <pivotArea grandRow="1" outline="0" collapsedLevelsAreSubtotals="1" fieldPosition="0"/>
    </format>
    <format dxfId="8512">
      <pivotArea dataOnly="0" labelOnly="1" grandRow="1" outline="0" fieldPosition="0"/>
    </format>
    <format dxfId="8511">
      <pivotArea dataOnly="0" labelOnly="1" outline="0" fieldPosition="0">
        <references count="1">
          <reference field="12" count="3">
            <x v="0"/>
            <x v="1"/>
            <x v="4"/>
          </reference>
        </references>
      </pivotArea>
    </format>
    <format dxfId="8510">
      <pivotArea dataOnly="0" labelOnly="1" grandCol="1" outline="0" fieldPosition="0"/>
    </format>
    <format dxfId="8509">
      <pivotArea grandCol="1" outline="0" collapsedLevelsAreSubtotals="1" fieldPosition="0"/>
    </format>
    <format dxfId="8508">
      <pivotArea dataOnly="0" labelOnly="1" grandCol="1" outline="0" fieldPosition="0"/>
    </format>
    <format dxfId="8507">
      <pivotArea outline="0" collapsedLevelsAreSubtotals="1" fieldPosition="0"/>
    </format>
    <format dxfId="8506">
      <pivotArea dataOnly="0" labelOnly="1" grandRow="1" outline="0" fieldPosition="0"/>
    </format>
    <format dxfId="8505">
      <pivotArea dataOnly="0" labelOnly="1" outline="0" fieldPosition="0">
        <references count="1">
          <reference field="12" count="5">
            <x v="0"/>
            <x v="1"/>
            <x v="2"/>
            <x v="3"/>
            <x v="5"/>
          </reference>
        </references>
      </pivotArea>
    </format>
    <format dxfId="8504">
      <pivotArea dataOnly="0" labelOnly="1" grandCol="1" outline="0" fieldPosition="0"/>
    </format>
    <format dxfId="8503">
      <pivotArea outline="0" collapsedLevelsAreSubtotals="1" fieldPosition="0"/>
    </format>
    <format dxfId="8502">
      <pivotArea dataOnly="0" labelOnly="1" grandRow="1" outline="0" fieldPosition="0"/>
    </format>
    <format dxfId="8501">
      <pivotArea dataOnly="0" labelOnly="1" outline="0" fieldPosition="0">
        <references count="1">
          <reference field="12" count="5">
            <x v="0"/>
            <x v="1"/>
            <x v="2"/>
            <x v="3"/>
            <x v="5"/>
          </reference>
        </references>
      </pivotArea>
    </format>
    <format dxfId="8500">
      <pivotArea dataOnly="0" labelOnly="1" grandCol="1" outline="0" fieldPosition="0"/>
    </format>
    <format dxfId="8499">
      <pivotArea outline="0" collapsedLevelsAreSubtotals="1" fieldPosition="0"/>
    </format>
    <format dxfId="8498">
      <pivotArea dataOnly="0" labelOnly="1" grandRow="1" outline="0" fieldPosition="0"/>
    </format>
    <format dxfId="8497">
      <pivotArea dataOnly="0" labelOnly="1" outline="0" fieldPosition="0">
        <references count="1">
          <reference field="12" count="3">
            <x v="0"/>
            <x v="1"/>
            <x v="2"/>
          </reference>
        </references>
      </pivotArea>
    </format>
    <format dxfId="8496">
      <pivotArea dataOnly="0" labelOnly="1" grandCol="1" outline="0" fieldPosition="0"/>
    </format>
    <format dxfId="8495">
      <pivotArea outline="0" collapsedLevelsAreSubtotals="1" fieldPosition="0"/>
    </format>
    <format dxfId="8494">
      <pivotArea dataOnly="0" labelOnly="1" grandRow="1" outline="0" fieldPosition="0"/>
    </format>
    <format dxfId="8493">
      <pivotArea dataOnly="0" labelOnly="1" outline="0" fieldPosition="0">
        <references count="1">
          <reference field="12" count="3">
            <x v="0"/>
            <x v="1"/>
            <x v="2"/>
          </reference>
        </references>
      </pivotArea>
    </format>
    <format dxfId="8492">
      <pivotArea dataOnly="0" labelOnly="1" grandCol="1" outline="0" fieldPosition="0"/>
    </format>
    <format dxfId="8491">
      <pivotArea dataOnly="0" labelOnly="1" outline="0" fieldPosition="0">
        <references count="1">
          <reference field="12" count="3">
            <x v="0"/>
            <x v="1"/>
            <x v="2"/>
          </reference>
        </references>
      </pivotArea>
    </format>
    <format dxfId="8490">
      <pivotArea dataOnly="0" labelOnly="1" grandCol="1" outline="0" fieldPosition="0"/>
    </format>
    <format dxfId="8489">
      <pivotArea grandRow="1" outline="0" collapsedLevelsAreSubtotals="1" fieldPosition="0"/>
    </format>
    <format dxfId="8488">
      <pivotArea dataOnly="0" labelOnly="1" grandRow="1" outline="0" fieldPosition="0"/>
    </format>
    <format dxfId="8487">
      <pivotArea outline="0" collapsedLevelsAreSubtotals="1" fieldPosition="0"/>
    </format>
    <format dxfId="8486">
      <pivotArea dataOnly="0" labelOnly="1" grandRow="1" outline="0" fieldPosition="0"/>
    </format>
    <format dxfId="8485">
      <pivotArea dataOnly="0" labelOnly="1" outline="0" fieldPosition="0">
        <references count="1">
          <reference field="12" count="3">
            <x v="0"/>
            <x v="1"/>
            <x v="3"/>
          </reference>
        </references>
      </pivotArea>
    </format>
    <format dxfId="8484">
      <pivotArea dataOnly="0" labelOnly="1" grandCol="1" outline="0" fieldPosition="0"/>
    </format>
    <format dxfId="8483">
      <pivotArea outline="0" collapsedLevelsAreSubtotals="1" fieldPosition="0"/>
    </format>
    <format dxfId="8482">
      <pivotArea dataOnly="0" labelOnly="1" grandRow="1" outline="0" fieldPosition="0"/>
    </format>
    <format dxfId="8481">
      <pivotArea dataOnly="0" labelOnly="1" outline="0" fieldPosition="0">
        <references count="1">
          <reference field="12" count="3">
            <x v="0"/>
            <x v="1"/>
            <x v="3"/>
          </reference>
        </references>
      </pivotArea>
    </format>
    <format dxfId="8480">
      <pivotArea dataOnly="0" labelOnly="1" grandCol="1" outline="0" fieldPosition="0"/>
    </format>
    <format dxfId="8479">
      <pivotArea dataOnly="0" labelOnly="1" outline="0" fieldPosition="0">
        <references count="1">
          <reference field="12" count="3">
            <x v="0"/>
            <x v="1"/>
            <x v="3"/>
          </reference>
        </references>
      </pivotArea>
    </format>
    <format dxfId="8478">
      <pivotArea dataOnly="0" labelOnly="1" grandCol="1" outline="0" fieldPosition="0"/>
    </format>
    <format dxfId="8477">
      <pivotArea grandRow="1" outline="0" collapsedLevelsAreSubtotals="1" fieldPosition="0"/>
    </format>
    <format dxfId="8476">
      <pivotArea dataOnly="0" labelOnly="1" grandRow="1" outline="0" fieldPosition="0"/>
    </format>
    <format dxfId="8475">
      <pivotArea outline="0" collapsedLevelsAreSubtotals="1" fieldPosition="0"/>
    </format>
    <format dxfId="8474">
      <pivotArea dataOnly="0" labelOnly="1" grandRow="1" outline="0" fieldPosition="0"/>
    </format>
    <format dxfId="8473">
      <pivotArea dataOnly="0" labelOnly="1" outline="0" fieldPosition="0">
        <references count="1">
          <reference field="12" count="3">
            <x v="0"/>
            <x v="2"/>
            <x v="5"/>
          </reference>
        </references>
      </pivotArea>
    </format>
    <format dxfId="8472">
      <pivotArea dataOnly="0" labelOnly="1" grandCol="1" outline="0" fieldPosition="0"/>
    </format>
    <format dxfId="8471">
      <pivotArea outline="0" collapsedLevelsAreSubtotals="1" fieldPosition="0"/>
    </format>
    <format dxfId="8470">
      <pivotArea dataOnly="0" labelOnly="1" grandRow="1" outline="0" fieldPosition="0"/>
    </format>
    <format dxfId="8469">
      <pivotArea dataOnly="0" labelOnly="1" outline="0" fieldPosition="0">
        <references count="1">
          <reference field="12" count="3">
            <x v="0"/>
            <x v="2"/>
            <x v="5"/>
          </reference>
        </references>
      </pivotArea>
    </format>
    <format dxfId="8468">
      <pivotArea dataOnly="0" labelOnly="1" grandCol="1" outline="0" fieldPosition="0"/>
    </format>
    <format dxfId="8467">
      <pivotArea dataOnly="0" labelOnly="1" outline="0" fieldPosition="0">
        <references count="1">
          <reference field="12" count="3">
            <x v="0"/>
            <x v="1"/>
            <x v="2"/>
          </reference>
        </references>
      </pivotArea>
    </format>
    <format dxfId="8466">
      <pivotArea dataOnly="0" labelOnly="1" grandCol="1" outline="0" fieldPosition="0"/>
    </format>
    <format dxfId="8465">
      <pivotArea dataOnly="0" labelOnly="1" outline="0" fieldPosition="0">
        <references count="1">
          <reference field="12" count="3">
            <x v="0"/>
            <x v="1"/>
            <x v="2"/>
          </reference>
        </references>
      </pivotArea>
    </format>
    <format dxfId="8464">
      <pivotArea dataOnly="0" labelOnly="1" grandCol="1" outline="0" fieldPosition="0"/>
    </format>
    <format dxfId="8463">
      <pivotArea dataOnly="0" labelOnly="1" outline="0" fieldPosition="0">
        <references count="1">
          <reference field="12" count="3">
            <x v="0"/>
            <x v="1"/>
            <x v="2"/>
          </reference>
        </references>
      </pivotArea>
    </format>
    <format dxfId="8462">
      <pivotArea dataOnly="0" labelOnly="1" grandCol="1" outline="0" fieldPosition="0"/>
    </format>
    <format dxfId="8461">
      <pivotArea outline="0" collapsedLevelsAreSubtotals="1" fieldPosition="0"/>
    </format>
    <format dxfId="8460">
      <pivotArea dataOnly="0" labelOnly="1" grandRow="1" outline="0" fieldPosition="0"/>
    </format>
    <format dxfId="8459">
      <pivotArea dataOnly="0" labelOnly="1" outline="0" fieldPosition="0">
        <references count="1">
          <reference field="12" count="3">
            <x v="0"/>
            <x v="1"/>
            <x v="2"/>
          </reference>
        </references>
      </pivotArea>
    </format>
    <format dxfId="8458">
      <pivotArea dataOnly="0" labelOnly="1" grandCol="1" outline="0" fieldPosition="0"/>
    </format>
    <format dxfId="8457">
      <pivotArea outline="0" collapsedLevelsAreSubtotals="1" fieldPosition="0"/>
    </format>
    <format dxfId="8456">
      <pivotArea dataOnly="0" labelOnly="1" grandRow="1" outline="0" fieldPosition="0"/>
    </format>
    <format dxfId="8455">
      <pivotArea dataOnly="0" labelOnly="1" outline="0" fieldPosition="0">
        <references count="1">
          <reference field="12" count="3">
            <x v="0"/>
            <x v="1"/>
            <x v="2"/>
          </reference>
        </references>
      </pivotArea>
    </format>
    <format dxfId="8454">
      <pivotArea dataOnly="0" labelOnly="1" grandCol="1" outline="0" fieldPosition="0"/>
    </format>
    <format dxfId="8453">
      <pivotArea dataOnly="0" labelOnly="1" outline="0" fieldPosition="0">
        <references count="1">
          <reference field="12" count="3">
            <x v="0"/>
            <x v="1"/>
            <x v="2"/>
          </reference>
        </references>
      </pivotArea>
    </format>
    <format dxfId="8452">
      <pivotArea dataOnly="0" labelOnly="1" grandCol="1" outline="0" fieldPosition="0"/>
    </format>
    <format dxfId="8451">
      <pivotArea grandRow="1" outline="0" collapsedLevelsAreSubtotals="1" fieldPosition="0"/>
    </format>
    <format dxfId="8450">
      <pivotArea dataOnly="0" labelOnly="1" grandRow="1" outline="0" fieldPosition="0"/>
    </format>
    <format dxfId="8449">
      <pivotArea outline="0" collapsedLevelsAreSubtotals="1" fieldPosition="0"/>
    </format>
    <format dxfId="8448">
      <pivotArea dataOnly="0" labelOnly="1" grandRow="1" outline="0" fieldPosition="0"/>
    </format>
    <format dxfId="8447">
      <pivotArea dataOnly="0" labelOnly="1" outline="0" fieldPosition="0">
        <references count="1">
          <reference field="12" count="3">
            <x v="0"/>
            <x v="1"/>
            <x v="3"/>
          </reference>
        </references>
      </pivotArea>
    </format>
    <format dxfId="8446">
      <pivotArea dataOnly="0" labelOnly="1" grandCol="1" outline="0" fieldPosition="0"/>
    </format>
    <format dxfId="8445">
      <pivotArea outline="0" collapsedLevelsAreSubtotals="1" fieldPosition="0"/>
    </format>
    <format dxfId="8444">
      <pivotArea dataOnly="0" labelOnly="1" grandRow="1" outline="0" fieldPosition="0"/>
    </format>
    <format dxfId="8443">
      <pivotArea dataOnly="0" labelOnly="1" outline="0" fieldPosition="0">
        <references count="1">
          <reference field="12" count="3">
            <x v="0"/>
            <x v="1"/>
            <x v="3"/>
          </reference>
        </references>
      </pivotArea>
    </format>
    <format dxfId="8442">
      <pivotArea dataOnly="0" labelOnly="1" grandCol="1" outline="0" fieldPosition="0"/>
    </format>
    <format dxfId="8441">
      <pivotArea dataOnly="0" labelOnly="1" outline="0" fieldPosition="0">
        <references count="1">
          <reference field="12" count="3">
            <x v="0"/>
            <x v="1"/>
            <x v="3"/>
          </reference>
        </references>
      </pivotArea>
    </format>
    <format dxfId="8440">
      <pivotArea dataOnly="0" labelOnly="1" grandCol="1" outline="0" fieldPosition="0"/>
    </format>
    <format dxfId="8439">
      <pivotArea grandRow="1" outline="0" collapsedLevelsAreSubtotals="1" fieldPosition="0"/>
    </format>
    <format dxfId="8438">
      <pivotArea dataOnly="0" labelOnly="1" grandRow="1" outline="0" fieldPosition="0"/>
    </format>
    <format dxfId="8437">
      <pivotArea type="all" dataOnly="0" outline="0" fieldPosition="0"/>
    </format>
    <format dxfId="8436">
      <pivotArea outline="0" collapsedLevelsAreSubtotals="1" fieldPosition="0"/>
    </format>
    <format dxfId="8435">
      <pivotArea type="origin" dataOnly="0" labelOnly="1" outline="0" fieldPosition="0"/>
    </format>
    <format dxfId="8434">
      <pivotArea field="12" type="button" dataOnly="0" labelOnly="1" outline="0" axis="axisCol" fieldPosition="0"/>
    </format>
    <format dxfId="8433">
      <pivotArea type="topRight" dataOnly="0" labelOnly="1" outline="0" fieldPosition="0"/>
    </format>
    <format dxfId="8432">
      <pivotArea dataOnly="0" labelOnly="1" grandRow="1" outline="0" fieldPosition="0"/>
    </format>
    <format dxfId="8431">
      <pivotArea dataOnly="0" labelOnly="1" outline="0" fieldPosition="0">
        <references count="1">
          <reference field="12" count="3">
            <x v="0"/>
            <x v="3"/>
            <x v="5"/>
          </reference>
        </references>
      </pivotArea>
    </format>
    <format dxfId="8430">
      <pivotArea dataOnly="0" labelOnly="1" grandCol="1" outline="0" fieldPosition="0"/>
    </format>
    <format dxfId="8429">
      <pivotArea type="all" dataOnly="0" outline="0" fieldPosition="0"/>
    </format>
    <format dxfId="8428">
      <pivotArea outline="0" collapsedLevelsAreSubtotals="1" fieldPosition="0"/>
    </format>
    <format dxfId="8427">
      <pivotArea type="origin" dataOnly="0" labelOnly="1" outline="0" fieldPosition="0"/>
    </format>
    <format dxfId="8426">
      <pivotArea field="12" type="button" dataOnly="0" labelOnly="1" outline="0" axis="axisCol" fieldPosition="0"/>
    </format>
    <format dxfId="8425">
      <pivotArea type="topRight" dataOnly="0" labelOnly="1" outline="0" fieldPosition="0"/>
    </format>
    <format dxfId="8424">
      <pivotArea dataOnly="0" labelOnly="1" grandRow="1" outline="0" fieldPosition="0"/>
    </format>
    <format dxfId="8423">
      <pivotArea dataOnly="0" labelOnly="1" outline="0" fieldPosition="0">
        <references count="1">
          <reference field="12" count="3">
            <x v="0"/>
            <x v="3"/>
            <x v="5"/>
          </reference>
        </references>
      </pivotArea>
    </format>
    <format dxfId="8422">
      <pivotArea dataOnly="0" labelOnly="1" grandCol="1" outline="0" fieldPosition="0"/>
    </format>
    <format dxfId="8421">
      <pivotArea outline="0" collapsedLevelsAreSubtotals="1" fieldPosition="0"/>
    </format>
    <format dxfId="8420">
      <pivotArea dataOnly="0" labelOnly="1" grandRow="1" outline="0" fieldPosition="0"/>
    </format>
    <format dxfId="8419">
      <pivotArea dataOnly="0" labelOnly="1" outline="0" fieldPosition="0">
        <references count="1">
          <reference field="12" count="3">
            <x v="0"/>
            <x v="3"/>
            <x v="5"/>
          </reference>
        </references>
      </pivotArea>
    </format>
    <format dxfId="8418">
      <pivotArea dataOnly="0" labelOnly="1" grandCol="1" outline="0" fieldPosition="0"/>
    </format>
    <format dxfId="8417">
      <pivotArea outline="0" collapsedLevelsAreSubtotals="1" fieldPosition="0"/>
    </format>
    <format dxfId="8416">
      <pivotArea dataOnly="0" labelOnly="1" grandRow="1" outline="0" fieldPosition="0"/>
    </format>
    <format dxfId="8415">
      <pivotArea dataOnly="0" labelOnly="1" outline="0" fieldPosition="0">
        <references count="1">
          <reference field="12" count="3">
            <x v="0"/>
            <x v="3"/>
            <x v="5"/>
          </reference>
        </references>
      </pivotArea>
    </format>
    <format dxfId="8414">
      <pivotArea dataOnly="0" labelOnly="1" grandCol="1" outline="0" fieldPosition="0"/>
    </format>
    <format dxfId="8413">
      <pivotArea outline="0" collapsedLevelsAreSubtotals="1" fieldPosition="0"/>
    </format>
    <format dxfId="8412">
      <pivotArea dataOnly="0" labelOnly="1" grandRow="1" outline="0" fieldPosition="0"/>
    </format>
    <format dxfId="8411">
      <pivotArea dataOnly="0" labelOnly="1" outline="0" fieldPosition="0">
        <references count="1">
          <reference field="12" count="4">
            <x v="0"/>
            <x v="1"/>
            <x v="3"/>
            <x v="5"/>
          </reference>
        </references>
      </pivotArea>
    </format>
    <format dxfId="8410">
      <pivotArea dataOnly="0" labelOnly="1" grandCol="1" outline="0" fieldPosition="0"/>
    </format>
    <format dxfId="8409">
      <pivotArea outline="0" collapsedLevelsAreSubtotals="1" fieldPosition="0"/>
    </format>
    <format dxfId="8408">
      <pivotArea dataOnly="0" labelOnly="1" grandRow="1" outline="0" fieldPosition="0"/>
    </format>
    <format dxfId="8407">
      <pivotArea dataOnly="0" labelOnly="1" outline="0" fieldPosition="0">
        <references count="1">
          <reference field="12" count="4">
            <x v="0"/>
            <x v="1"/>
            <x v="3"/>
            <x v="5"/>
          </reference>
        </references>
      </pivotArea>
    </format>
    <format dxfId="8406">
      <pivotArea dataOnly="0" labelOnly="1" grandCol="1" outline="0" fieldPosition="0"/>
    </format>
    <format dxfId="8405">
      <pivotArea outline="0" collapsedLevelsAreSubtotals="1" fieldPosition="0"/>
    </format>
    <format dxfId="8404">
      <pivotArea dataOnly="0" labelOnly="1" grandRow="1" outline="0" fieldPosition="0"/>
    </format>
    <format dxfId="8403">
      <pivotArea dataOnly="0" labelOnly="1" outline="0" fieldPosition="0">
        <references count="1">
          <reference field="12" count="4">
            <x v="0"/>
            <x v="1"/>
            <x v="3"/>
            <x v="5"/>
          </reference>
        </references>
      </pivotArea>
    </format>
    <format dxfId="8402">
      <pivotArea dataOnly="0" labelOnly="1" grandCol="1" outline="0" fieldPosition="0"/>
    </format>
    <format dxfId="8401">
      <pivotArea dataOnly="0" labelOnly="1" outline="0" fieldPosition="0">
        <references count="1">
          <reference field="12" count="4">
            <x v="0"/>
            <x v="1"/>
            <x v="3"/>
            <x v="5"/>
          </reference>
        </references>
      </pivotArea>
    </format>
    <format dxfId="8400">
      <pivotArea dataOnly="0" labelOnly="1" grandCol="1" outline="0" fieldPosition="0"/>
    </format>
    <format dxfId="8399">
      <pivotArea grandRow="1" outline="0" collapsedLevelsAreSubtotals="1" fieldPosition="0"/>
    </format>
    <format dxfId="8398">
      <pivotArea dataOnly="0" labelOnly="1" grandRow="1" outline="0" fieldPosition="0"/>
    </format>
    <format dxfId="8397">
      <pivotArea outline="0" collapsedLevelsAreSubtotals="1" fieldPosition="0"/>
    </format>
    <format dxfId="8396">
      <pivotArea dataOnly="0" labelOnly="1" grandRow="1" outline="0" fieldPosition="0"/>
    </format>
    <format dxfId="8395">
      <pivotArea dataOnly="0" labelOnly="1" outline="0" fieldPosition="0">
        <references count="1">
          <reference field="12" count="4">
            <x v="1"/>
            <x v="2"/>
            <x v="3"/>
            <x v="4"/>
          </reference>
        </references>
      </pivotArea>
    </format>
    <format dxfId="8394">
      <pivotArea dataOnly="0" labelOnly="1" grandCol="1" outline="0" fieldPosition="0"/>
    </format>
    <format dxfId="8393">
      <pivotArea outline="0" collapsedLevelsAreSubtotals="1" fieldPosition="0"/>
    </format>
    <format dxfId="8392">
      <pivotArea dataOnly="0" labelOnly="1" grandRow="1" outline="0" fieldPosition="0"/>
    </format>
    <format dxfId="8391">
      <pivotArea dataOnly="0" labelOnly="1" outline="0" fieldPosition="0">
        <references count="1">
          <reference field="12" count="4">
            <x v="1"/>
            <x v="2"/>
            <x v="3"/>
            <x v="4"/>
          </reference>
        </references>
      </pivotArea>
    </format>
    <format dxfId="8390">
      <pivotArea dataOnly="0" labelOnly="1" grandCol="1" outline="0" fieldPosition="0"/>
    </format>
    <format dxfId="8389">
      <pivotArea dataOnly="0" labelOnly="1" outline="0" fieldPosition="0">
        <references count="1">
          <reference field="12" count="4">
            <x v="1"/>
            <x v="2"/>
            <x v="3"/>
            <x v="4"/>
          </reference>
        </references>
      </pivotArea>
    </format>
    <format dxfId="8388">
      <pivotArea dataOnly="0" labelOnly="1" grandCol="1" outline="0" fieldPosition="0"/>
    </format>
    <format dxfId="8387">
      <pivotArea grandRow="1" outline="0" collapsedLevelsAreSubtotals="1" fieldPosition="0"/>
    </format>
    <format dxfId="8386">
      <pivotArea dataOnly="0" labelOnly="1" grandRow="1" outline="0" fieldPosition="0"/>
    </format>
    <format dxfId="8385">
      <pivotArea outline="0" collapsedLevelsAreSubtotals="1" fieldPosition="0"/>
    </format>
    <format dxfId="8384">
      <pivotArea dataOnly="0" labelOnly="1" grandRow="1" outline="0" fieldPosition="0"/>
    </format>
    <format dxfId="8383">
      <pivotArea dataOnly="0" labelOnly="1" outline="0" fieldPosition="0">
        <references count="1">
          <reference field="12" count="4">
            <x v="0"/>
            <x v="1"/>
            <x v="2"/>
            <x v="4"/>
          </reference>
        </references>
      </pivotArea>
    </format>
    <format dxfId="8382">
      <pivotArea dataOnly="0" labelOnly="1" grandCol="1" outline="0" fieldPosition="0"/>
    </format>
    <format dxfId="8381">
      <pivotArea outline="0" collapsedLevelsAreSubtotals="1" fieldPosition="0"/>
    </format>
    <format dxfId="8380">
      <pivotArea dataOnly="0" labelOnly="1" grandRow="1" outline="0" fieldPosition="0"/>
    </format>
    <format dxfId="8379">
      <pivotArea dataOnly="0" labelOnly="1" outline="0" fieldPosition="0">
        <references count="1">
          <reference field="12" count="4">
            <x v="0"/>
            <x v="1"/>
            <x v="2"/>
            <x v="4"/>
          </reference>
        </references>
      </pivotArea>
    </format>
    <format dxfId="8378">
      <pivotArea dataOnly="0" labelOnly="1" grandCol="1" outline="0" fieldPosition="0"/>
    </format>
    <format dxfId="8377">
      <pivotArea dataOnly="0" labelOnly="1" outline="0" fieldPosition="0">
        <references count="1">
          <reference field="12" count="4">
            <x v="0"/>
            <x v="1"/>
            <x v="2"/>
            <x v="4"/>
          </reference>
        </references>
      </pivotArea>
    </format>
    <format dxfId="8376">
      <pivotArea dataOnly="0" labelOnly="1" grandCol="1" outline="0" fieldPosition="0"/>
    </format>
    <format dxfId="8375">
      <pivotArea grandRow="1" outline="0" collapsedLevelsAreSubtotals="1" fieldPosition="0"/>
    </format>
    <format dxfId="8374">
      <pivotArea dataOnly="0" labelOnly="1" grandRow="1" outline="0" fieldPosition="0"/>
    </format>
    <format dxfId="8373">
      <pivotArea outline="0" collapsedLevelsAreSubtotals="1" fieldPosition="0"/>
    </format>
    <format dxfId="8372">
      <pivotArea dataOnly="0" labelOnly="1" grandRow="1" outline="0" fieldPosition="0"/>
    </format>
    <format dxfId="8371">
      <pivotArea dataOnly="0" labelOnly="1" outline="0" fieldPosition="0">
        <references count="1">
          <reference field="12" count="3">
            <x v="0"/>
            <x v="1"/>
            <x v="2"/>
          </reference>
        </references>
      </pivotArea>
    </format>
    <format dxfId="8370">
      <pivotArea dataOnly="0" labelOnly="1" grandCol="1" outline="0" fieldPosition="0"/>
    </format>
    <format dxfId="8369">
      <pivotArea outline="0" collapsedLevelsAreSubtotals="1" fieldPosition="0"/>
    </format>
    <format dxfId="8368">
      <pivotArea dataOnly="0" labelOnly="1" grandRow="1" outline="0" fieldPosition="0"/>
    </format>
    <format dxfId="8367">
      <pivotArea dataOnly="0" labelOnly="1" outline="0" fieldPosition="0">
        <references count="1">
          <reference field="12" count="3">
            <x v="0"/>
            <x v="1"/>
            <x v="2"/>
          </reference>
        </references>
      </pivotArea>
    </format>
    <format dxfId="8366">
      <pivotArea dataOnly="0" labelOnly="1" grandCol="1" outline="0" fieldPosition="0"/>
    </format>
    <format dxfId="8365">
      <pivotArea outline="0" collapsedLevelsAreSubtotals="1" fieldPosition="0"/>
    </format>
    <format dxfId="8364">
      <pivotArea dataOnly="0" labelOnly="1" grandRow="1" outline="0" fieldPosition="0"/>
    </format>
    <format dxfId="8363">
      <pivotArea dataOnly="0" labelOnly="1" outline="0" fieldPosition="0">
        <references count="1">
          <reference field="12" count="2">
            <x v="0"/>
            <x v="1"/>
          </reference>
        </references>
      </pivotArea>
    </format>
    <format dxfId="8362">
      <pivotArea dataOnly="0" labelOnly="1" grandCol="1" outline="0" fieldPosition="0"/>
    </format>
    <format dxfId="8361">
      <pivotArea dataOnly="0" labelOnly="1" outline="0" fieldPosition="0">
        <references count="1">
          <reference field="12" count="2">
            <x v="0"/>
            <x v="1"/>
          </reference>
        </references>
      </pivotArea>
    </format>
    <format dxfId="8360">
      <pivotArea dataOnly="0" labelOnly="1" grandCol="1" outline="0" fieldPosition="0"/>
    </format>
    <format dxfId="8359">
      <pivotArea grandRow="1" outline="0" collapsedLevelsAreSubtotals="1" fieldPosition="0"/>
    </format>
    <format dxfId="8358">
      <pivotArea dataOnly="0" labelOnly="1" grandRow="1" outline="0" fieldPosition="0"/>
    </format>
    <format dxfId="8357">
      <pivotArea dataOnly="0" grandCol="1" outline="0" axis="axisCol" fieldPosition="0"/>
    </format>
    <format dxfId="8356">
      <pivotArea outline="0" collapsedLevelsAreSubtotals="1" fieldPosition="0"/>
    </format>
    <format dxfId="8355">
      <pivotArea dataOnly="0" labelOnly="1" grandRow="1" outline="0" fieldPosition="0"/>
    </format>
    <format dxfId="8354">
      <pivotArea dataOnly="0" labelOnly="1" outline="0" fieldPosition="0">
        <references count="1">
          <reference field="12" count="3">
            <x v="0"/>
            <x v="1"/>
            <x v="3"/>
          </reference>
        </references>
      </pivotArea>
    </format>
    <format dxfId="8353">
      <pivotArea dataOnly="0" labelOnly="1" grandCol="1" outline="0" fieldPosition="0"/>
    </format>
    <format dxfId="8352">
      <pivotArea dataOnly="0" labelOnly="1" outline="0" fieldPosition="0">
        <references count="1">
          <reference field="12" count="3">
            <x v="0"/>
            <x v="1"/>
            <x v="3"/>
          </reference>
        </references>
      </pivotArea>
    </format>
    <format dxfId="8351">
      <pivotArea dataOnly="0" labelOnly="1" grandCol="1" outline="0" fieldPosition="0"/>
    </format>
    <format dxfId="8350">
      <pivotArea grandRow="1" outline="0" collapsedLevelsAreSubtotals="1" fieldPosition="0"/>
    </format>
    <format dxfId="8349">
      <pivotArea dataOnly="0" labelOnly="1" grandRow="1" outline="0" fieldPosition="0"/>
    </format>
    <format dxfId="8348">
      <pivotArea outline="0" collapsedLevelsAreSubtotals="1" fieldPosition="0"/>
    </format>
    <format dxfId="8347">
      <pivotArea dataOnly="0" labelOnly="1" grandRow="1" outline="0" fieldPosition="0"/>
    </format>
    <format dxfId="8346">
      <pivotArea dataOnly="0" labelOnly="1" outline="0" fieldPosition="0">
        <references count="1">
          <reference field="12" count="3">
            <x v="0"/>
            <x v="1"/>
            <x v="3"/>
          </reference>
        </references>
      </pivotArea>
    </format>
    <format dxfId="8345">
      <pivotArea dataOnly="0" labelOnly="1" grandCol="1" outline="0" fieldPosition="0"/>
    </format>
    <format dxfId="8344">
      <pivotArea outline="0" collapsedLevelsAreSubtotals="1" fieldPosition="0"/>
    </format>
    <format dxfId="8343">
      <pivotArea dataOnly="0" labelOnly="1" grandRow="1" outline="0" fieldPosition="0"/>
    </format>
    <format dxfId="8342">
      <pivotArea dataOnly="0" labelOnly="1" outline="0" fieldPosition="0">
        <references count="1">
          <reference field="12" count="2">
            <x v="0"/>
            <x v="1"/>
          </reference>
        </references>
      </pivotArea>
    </format>
    <format dxfId="8341">
      <pivotArea dataOnly="0" labelOnly="1" grandCol="1" outline="0" fieldPosition="0"/>
    </format>
    <format dxfId="8340">
      <pivotArea dataOnly="0" labelOnly="1" outline="0" fieldPosition="0">
        <references count="1">
          <reference field="12" count="2">
            <x v="0"/>
            <x v="1"/>
          </reference>
        </references>
      </pivotArea>
    </format>
    <format dxfId="8339">
      <pivotArea dataOnly="0" labelOnly="1" grandCol="1" outline="0" fieldPosition="0"/>
    </format>
    <format dxfId="8338">
      <pivotArea dataOnly="0" labelOnly="1" outline="0" fieldPosition="0">
        <references count="1">
          <reference field="12" count="2">
            <x v="0"/>
            <x v="1"/>
          </reference>
        </references>
      </pivotArea>
    </format>
    <format dxfId="8337">
      <pivotArea dataOnly="0" labelOnly="1" grandCol="1" outline="0" fieldPosition="0"/>
    </format>
    <format dxfId="8336">
      <pivotArea grandRow="1" outline="0" collapsedLevelsAreSubtotals="1" fieldPosition="0"/>
    </format>
    <format dxfId="8335">
      <pivotArea dataOnly="0" labelOnly="1" grandRow="1" outline="0" fieldPosition="0"/>
    </format>
    <format dxfId="8334">
      <pivotArea outline="0" collapsedLevelsAreSubtotals="1" fieldPosition="0"/>
    </format>
    <format dxfId="8333">
      <pivotArea dataOnly="0" labelOnly="1" grandRow="1" outline="0" fieldPosition="0"/>
    </format>
    <format dxfId="8332">
      <pivotArea dataOnly="0" labelOnly="1" outline="0" fieldPosition="0">
        <references count="1">
          <reference field="12" count="2">
            <x v="0"/>
            <x v="1"/>
          </reference>
        </references>
      </pivotArea>
    </format>
    <format dxfId="8331">
      <pivotArea dataOnly="0" labelOnly="1" grandCol="1" outline="0" fieldPosition="0"/>
    </format>
    <format dxfId="8330">
      <pivotArea outline="0" collapsedLevelsAreSubtotals="1" fieldPosition="0"/>
    </format>
    <format dxfId="8329">
      <pivotArea dataOnly="0" labelOnly="1" grandRow="1" outline="0" fieldPosition="0"/>
    </format>
    <format dxfId="8328">
      <pivotArea dataOnly="0" labelOnly="1" outline="0" fieldPosition="0">
        <references count="1">
          <reference field="12" count="2">
            <x v="0"/>
            <x v="3"/>
          </reference>
        </references>
      </pivotArea>
    </format>
    <format dxfId="8327">
      <pivotArea dataOnly="0" labelOnly="1" grandCol="1" outline="0" fieldPosition="0"/>
    </format>
    <format dxfId="8326">
      <pivotArea outline="0" collapsedLevelsAreSubtotals="1" fieldPosition="0"/>
    </format>
    <format dxfId="8325">
      <pivotArea dataOnly="0" labelOnly="1" grandRow="1" outline="0" fieldPosition="0"/>
    </format>
    <format dxfId="8324">
      <pivotArea dataOnly="0" labelOnly="1" outline="0" fieldPosition="0">
        <references count="1">
          <reference field="12" count="2">
            <x v="0"/>
            <x v="3"/>
          </reference>
        </references>
      </pivotArea>
    </format>
    <format dxfId="8323">
      <pivotArea dataOnly="0" labelOnly="1" grandCol="1" outline="0" fieldPosition="0"/>
    </format>
    <format dxfId="8322">
      <pivotArea dataOnly="0" labelOnly="1" outline="0" fieldPosition="0">
        <references count="1">
          <reference field="12" count="2">
            <x v="0"/>
            <x v="3"/>
          </reference>
        </references>
      </pivotArea>
    </format>
    <format dxfId="8321">
      <pivotArea dataOnly="0" labelOnly="1" grandCol="1" outline="0" fieldPosition="0"/>
    </format>
    <format dxfId="8320">
      <pivotArea grandRow="1" outline="0" collapsedLevelsAreSubtotals="1" fieldPosition="0"/>
    </format>
    <format dxfId="8319">
      <pivotArea dataOnly="0" labelOnly="1" grandRow="1" outline="0" fieldPosition="0"/>
    </format>
    <format dxfId="8318">
      <pivotArea outline="0" collapsedLevelsAreSubtotals="1" fieldPosition="0"/>
    </format>
    <format dxfId="8317">
      <pivotArea dataOnly="0" labelOnly="1" grandRow="1" outline="0" fieldPosition="0"/>
    </format>
    <format dxfId="8316">
      <pivotArea dataOnly="0" labelOnly="1" outline="0" fieldPosition="0">
        <references count="1">
          <reference field="12" count="1">
            <x v="0"/>
          </reference>
        </references>
      </pivotArea>
    </format>
    <format dxfId="8315">
      <pivotArea dataOnly="0" labelOnly="1" grandCol="1" outline="0" fieldPosition="0"/>
    </format>
    <format dxfId="8314">
      <pivotArea dataOnly="0" labelOnly="1" outline="0" fieldPosition="0">
        <references count="1">
          <reference field="12" count="1">
            <x v="0"/>
          </reference>
        </references>
      </pivotArea>
    </format>
    <format dxfId="8313">
      <pivotArea dataOnly="0" labelOnly="1" grandCol="1" outline="0" fieldPosition="0"/>
    </format>
    <format dxfId="8312">
      <pivotArea grandRow="1" outline="0" collapsedLevelsAreSubtotals="1" fieldPosition="0"/>
    </format>
    <format dxfId="8311">
      <pivotArea dataOnly="0" labelOnly="1" grandRow="1" outline="0" fieldPosition="0"/>
    </format>
    <format dxfId="8310">
      <pivotArea grandCol="1" outline="0" collapsedLevelsAreSubtotals="1" fieldPosition="0"/>
    </format>
    <format dxfId="8309">
      <pivotArea dataOnly="0" labelOnly="1" grandCol="1" outline="0" fieldPosition="0"/>
    </format>
    <format dxfId="8308">
      <pivotArea outline="0" collapsedLevelsAreSubtotals="1" fieldPosition="0"/>
    </format>
    <format dxfId="8307">
      <pivotArea dataOnly="0" labelOnly="1" grandRow="1" outline="0" fieldPosition="0"/>
    </format>
    <format dxfId="8306">
      <pivotArea dataOnly="0" labelOnly="1" outline="0" fieldPosition="0">
        <references count="1">
          <reference field="12" count="0"/>
        </references>
      </pivotArea>
    </format>
    <format dxfId="8305">
      <pivotArea dataOnly="0" labelOnly="1" grandCol="1" outline="0" fieldPosition="0"/>
    </format>
    <format dxfId="8304">
      <pivotArea outline="0" collapsedLevelsAreSubtotals="1" fieldPosition="0"/>
    </format>
    <format dxfId="8303">
      <pivotArea dataOnly="0" labelOnly="1" grandRow="1" outline="0" fieldPosition="0"/>
    </format>
    <format dxfId="8302">
      <pivotArea dataOnly="0" labelOnly="1" outline="0" fieldPosition="0">
        <references count="1">
          <reference field="12" count="0"/>
        </references>
      </pivotArea>
    </format>
    <format dxfId="8301">
      <pivotArea dataOnly="0" labelOnly="1" grandCol="1" outline="0" fieldPosition="0"/>
    </format>
    <format dxfId="8300">
      <pivotArea outline="0" collapsedLevelsAreSubtotals="1" fieldPosition="0"/>
    </format>
    <format dxfId="8299">
      <pivotArea dataOnly="0" labelOnly="1" grandRow="1" outline="0" fieldPosition="0"/>
    </format>
    <format dxfId="8298">
      <pivotArea dataOnly="0" labelOnly="1" outline="0" fieldPosition="0">
        <references count="1">
          <reference field="12" count="0"/>
        </references>
      </pivotArea>
    </format>
    <format dxfId="8297">
      <pivotArea dataOnly="0" labelOnly="1" grandCol="1" outline="0" fieldPosition="0"/>
    </format>
    <format dxfId="8296">
      <pivotArea grandRow="1" outline="0" collapsedLevelsAreSubtotals="1" fieldPosition="0"/>
    </format>
    <format dxfId="8295">
      <pivotArea dataOnly="0" labelOnly="1" grandRow="1" outline="0" fieldPosition="0"/>
    </format>
    <format dxfId="8294">
      <pivotArea dataOnly="0" labelOnly="1" outline="0" fieldPosition="0">
        <references count="1">
          <reference field="12" count="0"/>
        </references>
      </pivotArea>
    </format>
    <format dxfId="8293">
      <pivotArea dataOnly="0" labelOnly="1" grandCol="1" outline="0" fieldPosition="0"/>
    </format>
    <format dxfId="8292">
      <pivotArea grandCol="1" outline="0" collapsedLevelsAreSubtotals="1" fieldPosition="0"/>
    </format>
    <format dxfId="8291">
      <pivotArea dataOnly="0" labelOnly="1" grandCol="1" outline="0" fieldPosition="0"/>
    </format>
    <format dxfId="8290">
      <pivotArea outline="0" collapsedLevelsAreSubtotals="1" fieldPosition="0"/>
    </format>
    <format dxfId="8289">
      <pivotArea field="15" type="button" dataOnly="0" labelOnly="1" outline="0" axis="axisRow" fieldPosition="0"/>
    </format>
    <format dxfId="8288">
      <pivotArea dataOnly="0" labelOnly="1" outline="0" fieldPosition="0">
        <references count="1">
          <reference field="15" count="0"/>
        </references>
      </pivotArea>
    </format>
    <format dxfId="8287">
      <pivotArea dataOnly="0" labelOnly="1" grandRow="1" outline="0" fieldPosition="0"/>
    </format>
    <format dxfId="8286">
      <pivotArea dataOnly="0" labelOnly="1" outline="0" fieldPosition="0">
        <references count="1">
          <reference field="12" count="0"/>
        </references>
      </pivotArea>
    </format>
    <format dxfId="8285">
      <pivotArea dataOnly="0" labelOnly="1" grandCol="1" outline="0" fieldPosition="0"/>
    </format>
    <format dxfId="8284">
      <pivotArea outline="0" collapsedLevelsAreSubtotals="1" fieldPosition="0"/>
    </format>
    <format dxfId="8283">
      <pivotArea field="15" type="button" dataOnly="0" labelOnly="1" outline="0" axis="axisRow" fieldPosition="0"/>
    </format>
    <format dxfId="8282">
      <pivotArea dataOnly="0" labelOnly="1" outline="0" fieldPosition="0">
        <references count="1">
          <reference field="15" count="0"/>
        </references>
      </pivotArea>
    </format>
    <format dxfId="8281">
      <pivotArea dataOnly="0" labelOnly="1" grandRow="1" outline="0" fieldPosition="0"/>
    </format>
    <format dxfId="8280">
      <pivotArea dataOnly="0" labelOnly="1" outline="0" fieldPosition="0">
        <references count="1">
          <reference field="12" count="0"/>
        </references>
      </pivotArea>
    </format>
    <format dxfId="8279">
      <pivotArea dataOnly="0" labelOnly="1" grandCol="1" outline="0" fieldPosition="0"/>
    </format>
    <format dxfId="8278">
      <pivotArea outline="0" collapsedLevelsAreSubtotals="1" fieldPosition="0"/>
    </format>
    <format dxfId="8277">
      <pivotArea field="15" type="button" dataOnly="0" labelOnly="1" outline="0" axis="axisRow" fieldPosition="0"/>
    </format>
    <format dxfId="8276">
      <pivotArea dataOnly="0" labelOnly="1" outline="0" fieldPosition="0">
        <references count="1">
          <reference field="15" count="5">
            <x v="4"/>
            <x v="6"/>
            <x v="10"/>
            <x v="11"/>
            <x v="13"/>
          </reference>
        </references>
      </pivotArea>
    </format>
    <format dxfId="8275">
      <pivotArea dataOnly="0" labelOnly="1" grandRow="1" outline="0" fieldPosition="0"/>
    </format>
    <format dxfId="8274">
      <pivotArea dataOnly="0" labelOnly="1" outline="0" fieldPosition="0">
        <references count="1">
          <reference field="12" count="3">
            <x v="0"/>
            <x v="1"/>
            <x v="4"/>
          </reference>
        </references>
      </pivotArea>
    </format>
    <format dxfId="8273">
      <pivotArea dataOnly="0" labelOnly="1" grandCol="1" outline="0" fieldPosition="0"/>
    </format>
    <format dxfId="8272">
      <pivotArea outline="0" collapsedLevelsAreSubtotals="1" fieldPosition="0"/>
    </format>
    <format dxfId="8271">
      <pivotArea field="15" type="button" dataOnly="0" labelOnly="1" outline="0" axis="axisRow" fieldPosition="0"/>
    </format>
    <format dxfId="8270">
      <pivotArea dataOnly="0" labelOnly="1" outline="0" fieldPosition="0">
        <references count="1">
          <reference field="15" count="5">
            <x v="4"/>
            <x v="6"/>
            <x v="10"/>
            <x v="11"/>
            <x v="13"/>
          </reference>
        </references>
      </pivotArea>
    </format>
    <format dxfId="8269">
      <pivotArea dataOnly="0" labelOnly="1" grandRow="1" outline="0" fieldPosition="0"/>
    </format>
    <format dxfId="8268">
      <pivotArea dataOnly="0" labelOnly="1" outline="0" fieldPosition="0">
        <references count="1">
          <reference field="12" count="3">
            <x v="0"/>
            <x v="1"/>
            <x v="4"/>
          </reference>
        </references>
      </pivotArea>
    </format>
    <format dxfId="8267">
      <pivotArea dataOnly="0" labelOnly="1" grandCol="1" outline="0" fieldPosition="0"/>
    </format>
    <format dxfId="8266">
      <pivotArea grandRow="1" outline="0" collapsedLevelsAreSubtotals="1" fieldPosition="0"/>
    </format>
    <format dxfId="8265">
      <pivotArea dataOnly="0" labelOnly="1" grandRow="1" outline="0" fieldPosition="0"/>
    </format>
    <format dxfId="8264">
      <pivotArea type="all" dataOnly="0" outline="0" fieldPosition="0"/>
    </format>
    <format dxfId="8263">
      <pivotArea dataOnly="0" labelOnly="1" outline="0" fieldPosition="0">
        <references count="1">
          <reference field="15" count="11">
            <x v="0"/>
            <x v="1"/>
            <x v="2"/>
            <x v="3"/>
            <x v="4"/>
            <x v="10"/>
            <x v="11"/>
            <x v="13"/>
            <x v="14"/>
            <x v="15"/>
            <x v="16"/>
          </reference>
        </references>
      </pivotArea>
    </format>
    <format dxfId="8262">
      <pivotArea dataOnly="0" labelOnly="1" outline="0" fieldPosition="0">
        <references count="1">
          <reference field="12" count="5">
            <x v="0"/>
            <x v="1"/>
            <x v="2"/>
            <x v="4"/>
            <x v="5"/>
          </reference>
        </references>
      </pivotArea>
    </format>
    <format dxfId="8261">
      <pivotArea type="all" dataOnly="0" outline="0" fieldPosition="0"/>
    </format>
    <format dxfId="8260">
      <pivotArea dataOnly="0" labelOnly="1" outline="0" fieldPosition="0">
        <references count="1">
          <reference field="15" count="11">
            <x v="0"/>
            <x v="1"/>
            <x v="2"/>
            <x v="3"/>
            <x v="4"/>
            <x v="10"/>
            <x v="11"/>
            <x v="13"/>
            <x v="14"/>
            <x v="15"/>
            <x v="16"/>
          </reference>
        </references>
      </pivotArea>
    </format>
    <format dxfId="8259">
      <pivotArea dataOnly="0" labelOnly="1" outline="0" fieldPosition="0">
        <references count="1">
          <reference field="12" count="5">
            <x v="0"/>
            <x v="1"/>
            <x v="2"/>
            <x v="4"/>
            <x v="5"/>
          </reference>
        </references>
      </pivotArea>
    </format>
    <format dxfId="8258">
      <pivotArea dataOnly="0" labelOnly="1" outline="0" fieldPosition="0">
        <references count="1">
          <reference field="15" count="11">
            <x v="0"/>
            <x v="1"/>
            <x v="2"/>
            <x v="3"/>
            <x v="4"/>
            <x v="10"/>
            <x v="11"/>
            <x v="13"/>
            <x v="14"/>
            <x v="15"/>
            <x v="16"/>
          </reference>
        </references>
      </pivotArea>
    </format>
    <format dxfId="8257">
      <pivotArea dataOnly="0" labelOnly="1" outline="0" fieldPosition="0">
        <references count="1">
          <reference field="12" count="5">
            <x v="0"/>
            <x v="1"/>
            <x v="2"/>
            <x v="4"/>
            <x v="5"/>
          </reference>
        </references>
      </pivotArea>
    </format>
    <format dxfId="8256">
      <pivotArea dataOnly="0" labelOnly="1" outline="0" fieldPosition="0">
        <references count="1">
          <reference field="15" count="4">
            <x v="7"/>
            <x v="8"/>
            <x v="12"/>
            <x v="13"/>
          </reference>
        </references>
      </pivotArea>
    </format>
    <format dxfId="8255">
      <pivotArea dataOnly="0" labelOnly="1" outline="0" fieldPosition="0">
        <references count="1">
          <reference field="15" count="1">
            <x v="6"/>
          </reference>
        </references>
      </pivotArea>
    </format>
    <format dxfId="8254">
      <pivotArea type="all" dataOnly="0" outline="0" fieldPosition="0"/>
    </format>
    <format dxfId="8253">
      <pivotArea dataOnly="0" labelOnly="1" outline="0" fieldPosition="0">
        <references count="1">
          <reference field="15" count="0"/>
        </references>
      </pivotArea>
    </format>
    <format dxfId="8252">
      <pivotArea dataOnly="0" labelOnly="1" outline="0" fieldPosition="0">
        <references count="1">
          <reference field="12" count="0"/>
        </references>
      </pivotArea>
    </format>
    <format dxfId="8251">
      <pivotArea type="all" dataOnly="0" outline="0" fieldPosition="0"/>
    </format>
    <format dxfId="8250">
      <pivotArea dataOnly="0" labelOnly="1" outline="0" fieldPosition="0">
        <references count="1">
          <reference field="15" count="0"/>
        </references>
      </pivotArea>
    </format>
    <format dxfId="8249">
      <pivotArea dataOnly="0" labelOnly="1" outline="0" fieldPosition="0">
        <references count="1">
          <reference field="12" count="0"/>
        </references>
      </pivotArea>
    </format>
    <format dxfId="8248">
      <pivotArea dataOnly="0" labelOnly="1" outline="0" fieldPosition="0">
        <references count="1">
          <reference field="15" count="10">
            <x v="1"/>
            <x v="2"/>
            <x v="3"/>
            <x v="4"/>
            <x v="6"/>
            <x v="7"/>
            <x v="8"/>
            <x v="11"/>
            <x v="13"/>
            <x v="15"/>
          </reference>
        </references>
      </pivotArea>
    </format>
    <format dxfId="8247">
      <pivotArea type="all" dataOnly="0" outline="0" fieldPosition="0"/>
    </format>
    <format dxfId="8246">
      <pivotArea outline="0" collapsedLevelsAreSubtotals="1" fieldPosition="0"/>
    </format>
    <format dxfId="8245">
      <pivotArea type="origin" dataOnly="0" labelOnly="1" outline="0" fieldPosition="0"/>
    </format>
    <format dxfId="8244">
      <pivotArea field="12" type="button" dataOnly="0" labelOnly="1" outline="0" axis="axisCol" fieldPosition="0"/>
    </format>
    <format dxfId="8243">
      <pivotArea type="topRight" dataOnly="0" labelOnly="1" outline="0" fieldPosition="0"/>
    </format>
    <format dxfId="8242">
      <pivotArea field="15" type="button" dataOnly="0" labelOnly="1" outline="0" axis="axisRow" fieldPosition="0"/>
    </format>
    <format dxfId="8241">
      <pivotArea dataOnly="0" labelOnly="1" outline="0" fieldPosition="0">
        <references count="1">
          <reference field="15" count="12">
            <x v="0"/>
            <x v="1"/>
            <x v="2"/>
            <x v="3"/>
            <x v="4"/>
            <x v="7"/>
            <x v="8"/>
            <x v="11"/>
            <x v="12"/>
            <x v="13"/>
            <x v="14"/>
            <x v="17"/>
          </reference>
        </references>
      </pivotArea>
    </format>
    <format dxfId="8240">
      <pivotArea dataOnly="0" labelOnly="1" grandRow="1" outline="0" fieldPosition="0"/>
    </format>
    <format dxfId="8239">
      <pivotArea dataOnly="0" labelOnly="1" outline="0" fieldPosition="0">
        <references count="1">
          <reference field="12" count="4">
            <x v="0"/>
            <x v="1"/>
            <x v="2"/>
            <x v="4"/>
          </reference>
        </references>
      </pivotArea>
    </format>
    <format dxfId="82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9197">
      <pivotArea outline="0" collapsedLevelsAreSubtotals="1" fieldPosition="0"/>
    </format>
    <format dxfId="9196">
      <pivotArea dataOnly="0" labelOnly="1" grandCol="1" outline="0" fieldPosition="0"/>
    </format>
    <format dxfId="9195">
      <pivotArea outline="0" collapsedLevelsAreSubtotals="1" fieldPosition="0"/>
    </format>
    <format dxfId="9194">
      <pivotArea dataOnly="0" labelOnly="1" grandCol="1" outline="0" fieldPosition="0"/>
    </format>
    <format dxfId="9193">
      <pivotArea dataOnly="0" labelOnly="1" grandRow="1" outline="0" fieldPosition="0"/>
    </format>
    <format dxfId="9192">
      <pivotArea dataOnly="0" labelOnly="1" grandCol="1" outline="0" fieldPosition="0"/>
    </format>
    <format dxfId="9191">
      <pivotArea dataOnly="0" labelOnly="1" grandCol="1" outline="0" fieldPosition="0"/>
    </format>
    <format dxfId="9190">
      <pivotArea dataOnly="0" labelOnly="1" outline="0" fieldPosition="0">
        <references count="1">
          <reference field="12" count="0"/>
        </references>
      </pivotArea>
    </format>
    <format dxfId="9189">
      <pivotArea dataOnly="0" labelOnly="1" grandCol="1" outline="0" fieldPosition="0"/>
    </format>
    <format dxfId="9188">
      <pivotArea dataOnly="0" labelOnly="1" outline="0" fieldPosition="0">
        <references count="1">
          <reference field="12" count="0"/>
        </references>
      </pivotArea>
    </format>
    <format dxfId="9187">
      <pivotArea dataOnly="0" labelOnly="1" grandCol="1" outline="0" fieldPosition="0"/>
    </format>
    <format dxfId="9186">
      <pivotArea grandRow="1" outline="0" collapsedLevelsAreSubtotals="1" fieldPosition="0"/>
    </format>
    <format dxfId="9185">
      <pivotArea dataOnly="0" labelOnly="1" grandRow="1" outline="0" fieldPosition="0"/>
    </format>
    <format dxfId="9184">
      <pivotArea dataOnly="0" labelOnly="1" grandRow="1" outline="0" fieldPosition="0"/>
    </format>
    <format dxfId="9183">
      <pivotArea grandRow="1" outline="0" collapsedLevelsAreSubtotals="1" fieldPosition="0"/>
    </format>
    <format dxfId="9182">
      <pivotArea dataOnly="0" labelOnly="1" grandRow="1" outline="0" fieldPosition="0"/>
    </format>
    <format dxfId="9181">
      <pivotArea grandRow="1" outline="0" collapsedLevelsAreSubtotals="1" fieldPosition="0"/>
    </format>
    <format dxfId="9180">
      <pivotArea dataOnly="0" labelOnly="1" grandRow="1" outline="0" fieldPosition="0"/>
    </format>
    <format dxfId="9179">
      <pivotArea grandRow="1" outline="0" collapsedLevelsAreSubtotals="1" fieldPosition="0"/>
    </format>
    <format dxfId="9178">
      <pivotArea grandRow="1" outline="0" collapsedLevelsAreSubtotals="1" fieldPosition="0"/>
    </format>
    <format dxfId="9177">
      <pivotArea dataOnly="0" labelOnly="1" grandRow="1" outline="0" fieldPosition="0"/>
    </format>
    <format dxfId="9176">
      <pivotArea dataOnly="0" labelOnly="1" grandRow="1" outline="0" fieldPosition="0"/>
    </format>
    <format dxfId="9175">
      <pivotArea dataOnly="0" labelOnly="1" grandRow="1" outline="0" fieldPosition="0"/>
    </format>
    <format dxfId="9174">
      <pivotArea dataOnly="0" labelOnly="1" grandRow="1" outline="0" fieldPosition="0"/>
    </format>
    <format dxfId="9173">
      <pivotArea grandRow="1" outline="0" collapsedLevelsAreSubtotals="1" fieldPosition="0"/>
    </format>
    <format dxfId="9172">
      <pivotArea dataOnly="0" labelOnly="1" grandRow="1" outline="0" fieldPosition="0"/>
    </format>
    <format dxfId="9171">
      <pivotArea dataOnly="0" labelOnly="1" outline="0" fieldPosition="0">
        <references count="1">
          <reference field="12" count="0"/>
        </references>
      </pivotArea>
    </format>
    <format dxfId="9170">
      <pivotArea dataOnly="0" labelOnly="1" grandCol="1" outline="0" fieldPosition="0"/>
    </format>
    <format dxfId="9169">
      <pivotArea grandRow="1" outline="0" collapsedLevelsAreSubtotals="1" fieldPosition="0"/>
    </format>
    <format dxfId="9168">
      <pivotArea dataOnly="0" labelOnly="1" grandRow="1" outline="0" fieldPosition="0"/>
    </format>
    <format dxfId="9167">
      <pivotArea grandRow="1" outline="0" collapsedLevelsAreSubtotals="1" fieldPosition="0"/>
    </format>
    <format dxfId="9166">
      <pivotArea dataOnly="0" labelOnly="1" grandRow="1" outline="0" fieldPosition="0"/>
    </format>
    <format dxfId="9165">
      <pivotArea dataOnly="0" labelOnly="1" outline="0" fieldPosition="0">
        <references count="1">
          <reference field="12" count="0"/>
        </references>
      </pivotArea>
    </format>
    <format dxfId="9164">
      <pivotArea dataOnly="0" labelOnly="1" grandCol="1" outline="0" fieldPosition="0"/>
    </format>
    <format dxfId="9163">
      <pivotArea dataOnly="0" labelOnly="1" grandCol="1" outline="0" fieldPosition="0"/>
    </format>
    <format dxfId="9162">
      <pivotArea grandRow="1" grandCol="1" outline="0" collapsedLevelsAreSubtotals="1" fieldPosition="0"/>
    </format>
    <format dxfId="9161">
      <pivotArea dataOnly="0" labelOnly="1" outline="0" fieldPosition="0">
        <references count="1">
          <reference field="12" count="0"/>
        </references>
      </pivotArea>
    </format>
    <format dxfId="9160">
      <pivotArea dataOnly="0" labelOnly="1" grandCol="1" outline="0" fieldPosition="0"/>
    </format>
    <format dxfId="9159">
      <pivotArea dataOnly="0" labelOnly="1" outline="0" fieldPosition="0">
        <references count="1">
          <reference field="12" count="0"/>
        </references>
      </pivotArea>
    </format>
    <format dxfId="9158">
      <pivotArea dataOnly="0" labelOnly="1" grandCol="1" outline="0" fieldPosition="0"/>
    </format>
    <format dxfId="9157">
      <pivotArea grandRow="1" outline="0" collapsedLevelsAreSubtotals="1" fieldPosition="0"/>
    </format>
    <format dxfId="9156">
      <pivotArea grandRow="1" outline="0" collapsedLevelsAreSubtotals="1" fieldPosition="0"/>
    </format>
    <format dxfId="9155">
      <pivotArea type="origin" dataOnly="0" labelOnly="1" outline="0" fieldPosition="0"/>
    </format>
    <format dxfId="9154">
      <pivotArea type="origin" dataOnly="0" labelOnly="1" outline="0" fieldPosition="0"/>
    </format>
    <format dxfId="9153">
      <pivotArea type="origin" dataOnly="0" labelOnly="1" outline="0" fieldPosition="0"/>
    </format>
    <format dxfId="9152">
      <pivotArea dataOnly="0" labelOnly="1" outline="0" fieldPosition="0">
        <references count="1">
          <reference field="12" count="0"/>
        </references>
      </pivotArea>
    </format>
    <format dxfId="9151">
      <pivotArea type="topRight" dataOnly="0" labelOnly="1" outline="0" fieldPosition="0"/>
    </format>
    <format dxfId="9150">
      <pivotArea outline="0" collapsedLevelsAreSubtotals="1" fieldPosition="0"/>
    </format>
    <format dxfId="9149">
      <pivotArea dataOnly="0" labelOnly="1" grandRow="1" outline="0" fieldPosition="0"/>
    </format>
    <format dxfId="9148">
      <pivotArea dataOnly="0" labelOnly="1" outline="0" fieldPosition="0">
        <references count="1">
          <reference field="12" count="0"/>
        </references>
      </pivotArea>
    </format>
    <format dxfId="9147">
      <pivotArea dataOnly="0" labelOnly="1" grandCol="1" outline="0" fieldPosition="0"/>
    </format>
    <format dxfId="9146">
      <pivotArea dataOnly="0" labelOnly="1" outline="0" fieldPosition="0">
        <references count="1">
          <reference field="12" count="0"/>
        </references>
      </pivotArea>
    </format>
    <format dxfId="9145">
      <pivotArea dataOnly="0" labelOnly="1" grandCol="1" outline="0" fieldPosition="0"/>
    </format>
    <format dxfId="9144">
      <pivotArea grandRow="1" outline="0" collapsedLevelsAreSubtotals="1" fieldPosition="0"/>
    </format>
    <format dxfId="9143">
      <pivotArea dataOnly="0" labelOnly="1" grandRow="1" outline="0" fieldPosition="0"/>
    </format>
    <format dxfId="9142">
      <pivotArea outline="0" collapsedLevelsAreSubtotals="1" fieldPosition="0"/>
    </format>
    <format dxfId="9141">
      <pivotArea dataOnly="0" labelOnly="1" grandRow="1" outline="0" fieldPosition="0"/>
    </format>
    <format dxfId="9140">
      <pivotArea dataOnly="0" labelOnly="1" outline="0" fieldPosition="0">
        <references count="1">
          <reference field="12" count="0"/>
        </references>
      </pivotArea>
    </format>
    <format dxfId="9139">
      <pivotArea dataOnly="0" labelOnly="1" grandCol="1" outline="0" fieldPosition="0"/>
    </format>
    <format dxfId="9138">
      <pivotArea grandRow="1" outline="0" collapsedLevelsAreSubtotals="1" fieldPosition="0"/>
    </format>
    <format dxfId="9137">
      <pivotArea dataOnly="0" labelOnly="1" grandRow="1" outline="0" fieldPosition="0"/>
    </format>
    <format dxfId="9136">
      <pivotArea grandRow="1" outline="0" collapsedLevelsAreSubtotals="1" fieldPosition="0"/>
    </format>
    <format dxfId="9135">
      <pivotArea dataOnly="0" labelOnly="1" grandRow="1" outline="0" fieldPosition="0"/>
    </format>
    <format dxfId="9134">
      <pivotArea dataOnly="0" labelOnly="1" outline="0" fieldPosition="0">
        <references count="1">
          <reference field="12" count="0"/>
        </references>
      </pivotArea>
    </format>
    <format dxfId="9133">
      <pivotArea dataOnly="0" labelOnly="1" grandCol="1" outline="0" fieldPosition="0"/>
    </format>
    <format dxfId="9132">
      <pivotArea grandRow="1" outline="0" collapsedLevelsAreSubtotals="1" fieldPosition="0"/>
    </format>
    <format dxfId="9131">
      <pivotArea dataOnly="0" labelOnly="1" grandRow="1" outline="0" fieldPosition="0"/>
    </format>
    <format dxfId="9130">
      <pivotArea dataOnly="0" labelOnly="1" outline="0" fieldPosition="0">
        <references count="1">
          <reference field="12" count="0"/>
        </references>
      </pivotArea>
    </format>
    <format dxfId="9129">
      <pivotArea dataOnly="0" labelOnly="1" grandCol="1" outline="0" fieldPosition="0"/>
    </format>
    <format dxfId="9128">
      <pivotArea grandRow="1" outline="0" collapsedLevelsAreSubtotals="1" fieldPosition="0"/>
    </format>
    <format dxfId="9127">
      <pivotArea dataOnly="0" labelOnly="1" grandRow="1" outline="0" fieldPosition="0"/>
    </format>
    <format dxfId="9126">
      <pivotArea outline="0" collapsedLevelsAreSubtotals="1" fieldPosition="0"/>
    </format>
    <format dxfId="9125">
      <pivotArea dataOnly="0" labelOnly="1" grandRow="1" outline="0" fieldPosition="0"/>
    </format>
    <format dxfId="9124">
      <pivotArea dataOnly="0" labelOnly="1" outline="0" fieldPosition="0">
        <references count="1">
          <reference field="12" count="0"/>
        </references>
      </pivotArea>
    </format>
    <format dxfId="9123">
      <pivotArea dataOnly="0" labelOnly="1" grandCol="1" outline="0" fieldPosition="0"/>
    </format>
    <format dxfId="9122">
      <pivotArea field="10" type="button" dataOnly="0" labelOnly="1" outline="0" axis="axisPage" fieldPosition="0"/>
    </format>
    <format dxfId="9121">
      <pivotArea type="origin" dataOnly="0" labelOnly="1" outline="0" fieldPosition="0"/>
    </format>
    <format dxfId="9120">
      <pivotArea dataOnly="0" labelOnly="1" grandRow="1" outline="0" fieldPosition="0"/>
    </format>
    <format dxfId="9119">
      <pivotArea field="10" type="button" dataOnly="0" labelOnly="1" outline="0" axis="axisPage" fieldPosition="0"/>
    </format>
    <format dxfId="9118">
      <pivotArea type="origin" dataOnly="0" labelOnly="1" outline="0" fieldPosition="0"/>
    </format>
    <format dxfId="9117">
      <pivotArea dataOnly="0" labelOnly="1" grandRow="1" outline="0" fieldPosition="0"/>
    </format>
    <format dxfId="9116">
      <pivotArea field="10" type="button" dataOnly="0" labelOnly="1" outline="0" axis="axisPage" fieldPosition="0"/>
    </format>
    <format dxfId="9115">
      <pivotArea type="origin" dataOnly="0" labelOnly="1" outline="0" fieldPosition="0"/>
    </format>
    <format dxfId="9114">
      <pivotArea dataOnly="0" labelOnly="1" grandRow="1" outline="0" fieldPosition="0"/>
    </format>
    <format dxfId="9113">
      <pivotArea field="10" type="button" dataOnly="0" labelOnly="1" outline="0" axis="axisPage" fieldPosition="0"/>
    </format>
    <format dxfId="9112">
      <pivotArea type="origin" dataOnly="0" labelOnly="1" outline="0" fieldPosition="0"/>
    </format>
    <format dxfId="9111">
      <pivotArea dataOnly="0" labelOnly="1" grandRow="1" outline="0" fieldPosition="0"/>
    </format>
    <format dxfId="9110">
      <pivotArea grandRow="1" outline="0" collapsedLevelsAreSubtotals="1" fieldPosition="0"/>
    </format>
    <format dxfId="9109">
      <pivotArea dataOnly="0" labelOnly="1" grandRow="1" outline="0" fieldPosition="0"/>
    </format>
    <format dxfId="9108">
      <pivotArea grandRow="1" outline="0" collapsedLevelsAreSubtotals="1" fieldPosition="0"/>
    </format>
    <format dxfId="9107">
      <pivotArea dataOnly="0" labelOnly="1" grandRow="1" outline="0" fieldPosition="0"/>
    </format>
    <format dxfId="9106">
      <pivotArea outline="0" collapsedLevelsAreSubtotals="1" fieldPosition="0"/>
    </format>
    <format dxfId="9105">
      <pivotArea dataOnly="0" labelOnly="1" grandRow="1" outline="0" fieldPosition="0"/>
    </format>
    <format dxfId="9104">
      <pivotArea outline="0" collapsedLevelsAreSubtotals="1" fieldPosition="0"/>
    </format>
    <format dxfId="9103">
      <pivotArea dataOnly="0" labelOnly="1" grandRow="1" outline="0" fieldPosition="0"/>
    </format>
    <format dxfId="9102">
      <pivotArea dataOnly="0" labelOnly="1" outline="0" fieldPosition="0">
        <references count="1">
          <reference field="12" count="0"/>
        </references>
      </pivotArea>
    </format>
    <format dxfId="9101">
      <pivotArea dataOnly="0" labelOnly="1" grandCol="1" outline="0" fieldPosition="0"/>
    </format>
    <format dxfId="9100">
      <pivotArea dataOnly="0" labelOnly="1" outline="0" fieldPosition="0">
        <references count="1">
          <reference field="12" count="0"/>
        </references>
      </pivotArea>
    </format>
    <format dxfId="9099">
      <pivotArea dataOnly="0" labelOnly="1" grandCol="1" outline="0" fieldPosition="0"/>
    </format>
    <format dxfId="9098">
      <pivotArea outline="0" fieldPosition="0">
        <references count="1">
          <reference field="12" count="0" selected="0"/>
        </references>
      </pivotArea>
    </format>
    <format dxfId="9097">
      <pivotArea dataOnly="0" labelOnly="1" grandRow="1" outline="0" fieldPosition="0"/>
    </format>
    <format dxfId="9096">
      <pivotArea dataOnly="0" labelOnly="1" outline="0" fieldPosition="0">
        <references count="1">
          <reference field="12" count="0"/>
        </references>
      </pivotArea>
    </format>
    <format dxfId="9095">
      <pivotArea grandRow="1" outline="0" collapsedLevelsAreSubtotals="1" fieldPosition="0"/>
    </format>
    <format dxfId="9094">
      <pivotArea dataOnly="0" labelOnly="1" grandRow="1" outline="0" fieldPosition="0"/>
    </format>
    <format dxfId="9093">
      <pivotArea outline="0" collapsedLevelsAreSubtotals="1" fieldPosition="0"/>
    </format>
    <format dxfId="9092">
      <pivotArea dataOnly="0" labelOnly="1" grandRow="1" outline="0" fieldPosition="0"/>
    </format>
    <format dxfId="9091">
      <pivotArea dataOnly="0" labelOnly="1" outline="0" fieldPosition="0">
        <references count="1">
          <reference field="12" count="0"/>
        </references>
      </pivotArea>
    </format>
    <format dxfId="9090">
      <pivotArea dataOnly="0" labelOnly="1" grandCol="1" outline="0" fieldPosition="0"/>
    </format>
    <format dxfId="9089">
      <pivotArea outline="0" collapsedLevelsAreSubtotals="1" fieldPosition="0"/>
    </format>
    <format dxfId="9088">
      <pivotArea dataOnly="0" labelOnly="1" grandRow="1" outline="0" fieldPosition="0"/>
    </format>
    <format dxfId="9087">
      <pivotArea dataOnly="0" labelOnly="1" outline="0" fieldPosition="0">
        <references count="1">
          <reference field="12" count="0"/>
        </references>
      </pivotArea>
    </format>
    <format dxfId="9086">
      <pivotArea dataOnly="0" labelOnly="1" grandCol="1" outline="0" fieldPosition="0"/>
    </format>
    <format dxfId="9085">
      <pivotArea outline="0" collapsedLevelsAreSubtotals="1" fieldPosition="0"/>
    </format>
    <format dxfId="9084">
      <pivotArea dataOnly="0" labelOnly="1" grandRow="1" outline="0" fieldPosition="0"/>
    </format>
    <format dxfId="9083">
      <pivotArea dataOnly="0" labelOnly="1" outline="0" fieldPosition="0">
        <references count="1">
          <reference field="12" count="0"/>
        </references>
      </pivotArea>
    </format>
    <format dxfId="9082">
      <pivotArea dataOnly="0" labelOnly="1" grandCol="1" outline="0" fieldPosition="0"/>
    </format>
    <format dxfId="9081">
      <pivotArea dataOnly="0" labelOnly="1" outline="0" fieldPosition="0">
        <references count="1">
          <reference field="12" count="0"/>
        </references>
      </pivotArea>
    </format>
    <format dxfId="9080">
      <pivotArea dataOnly="0" labelOnly="1" grandCol="1" outline="0" fieldPosition="0"/>
    </format>
    <format dxfId="9079">
      <pivotArea grandRow="1" outline="0" collapsedLevelsAreSubtotals="1" fieldPosition="0"/>
    </format>
    <format dxfId="9078">
      <pivotArea dataOnly="0" labelOnly="1" grandRow="1" outline="0" fieldPosition="0"/>
    </format>
    <format dxfId="9077">
      <pivotArea outline="0" collapsedLevelsAreSubtotals="1" fieldPosition="0"/>
    </format>
    <format dxfId="9076">
      <pivotArea dataOnly="0" labelOnly="1" grandRow="1" outline="0" fieldPosition="0"/>
    </format>
    <format dxfId="9075">
      <pivotArea dataOnly="0" labelOnly="1" outline="0" fieldPosition="0">
        <references count="1">
          <reference field="12" count="0"/>
        </references>
      </pivotArea>
    </format>
    <format dxfId="9074">
      <pivotArea dataOnly="0" labelOnly="1" grandCol="1" outline="0" fieldPosition="0"/>
    </format>
    <format dxfId="9073">
      <pivotArea outline="0" collapsedLevelsAreSubtotals="1" fieldPosition="0"/>
    </format>
    <format dxfId="9072">
      <pivotArea field="13" type="button" dataOnly="0" labelOnly="1" outline="0" axis="axisRow" fieldPosition="0"/>
    </format>
    <format dxfId="9071">
      <pivotArea dataOnly="0" labelOnly="1" outline="0" fieldPosition="0">
        <references count="1">
          <reference field="13" count="0"/>
        </references>
      </pivotArea>
    </format>
    <format dxfId="9070">
      <pivotArea dataOnly="0" labelOnly="1" grandRow="1" outline="0" fieldPosition="0"/>
    </format>
    <format dxfId="9069">
      <pivotArea dataOnly="0" labelOnly="1" outline="0" fieldPosition="0">
        <references count="1">
          <reference field="12" count="0"/>
        </references>
      </pivotArea>
    </format>
    <format dxfId="9068">
      <pivotArea dataOnly="0" labelOnly="1" grandCol="1" outline="0" fieldPosition="0"/>
    </format>
    <format dxfId="9067">
      <pivotArea outline="0" collapsedLevelsAreSubtotals="1" fieldPosition="0"/>
    </format>
    <format dxfId="9066">
      <pivotArea field="13" type="button" dataOnly="0" labelOnly="1" outline="0" axis="axisRow" fieldPosition="0"/>
    </format>
    <format dxfId="9065">
      <pivotArea dataOnly="0" labelOnly="1" outline="0" fieldPosition="0">
        <references count="1">
          <reference field="13" count="0"/>
        </references>
      </pivotArea>
    </format>
    <format dxfId="9064">
      <pivotArea dataOnly="0" labelOnly="1" grandRow="1" outline="0" fieldPosition="0"/>
    </format>
    <format dxfId="9063">
      <pivotArea dataOnly="0" labelOnly="1" outline="0" fieldPosition="0">
        <references count="1">
          <reference field="12" count="0"/>
        </references>
      </pivotArea>
    </format>
    <format dxfId="9062">
      <pivotArea dataOnly="0" labelOnly="1" grandCol="1" outline="0" fieldPosition="0"/>
    </format>
    <format dxfId="9061">
      <pivotArea outline="0" collapsedLevelsAreSubtotals="1" fieldPosition="0"/>
    </format>
    <format dxfId="9060">
      <pivotArea field="13" type="button" dataOnly="0" labelOnly="1" outline="0" axis="axisRow" fieldPosition="0"/>
    </format>
    <format dxfId="9059">
      <pivotArea dataOnly="0" labelOnly="1" outline="0" fieldPosition="0">
        <references count="1">
          <reference field="13" count="0"/>
        </references>
      </pivotArea>
    </format>
    <format dxfId="9058">
      <pivotArea dataOnly="0" labelOnly="1" grandRow="1" outline="0" fieldPosition="0"/>
    </format>
    <format dxfId="9057">
      <pivotArea dataOnly="0" labelOnly="1" outline="0" fieldPosition="0">
        <references count="1">
          <reference field="12" count="0"/>
        </references>
      </pivotArea>
    </format>
    <format dxfId="9056">
      <pivotArea dataOnly="0" labelOnly="1" grandCol="1" outline="0" fieldPosition="0"/>
    </format>
    <format dxfId="9055">
      <pivotArea outline="0" collapsedLevelsAreSubtotals="1" fieldPosition="0"/>
    </format>
    <format dxfId="9054">
      <pivotArea field="13" type="button" dataOnly="0" labelOnly="1" outline="0" axis="axisRow" fieldPosition="0"/>
    </format>
    <format dxfId="9053">
      <pivotArea dataOnly="0" labelOnly="1" outline="0" fieldPosition="0">
        <references count="1">
          <reference field="13" count="0"/>
        </references>
      </pivotArea>
    </format>
    <format dxfId="9052">
      <pivotArea dataOnly="0" labelOnly="1" grandRow="1" outline="0" fieldPosition="0"/>
    </format>
    <format dxfId="9051">
      <pivotArea dataOnly="0" labelOnly="1" outline="0" fieldPosition="0">
        <references count="1">
          <reference field="12" count="0"/>
        </references>
      </pivotArea>
    </format>
    <format dxfId="9050">
      <pivotArea dataOnly="0" labelOnly="1" grandCol="1" outline="0" fieldPosition="0"/>
    </format>
    <format dxfId="9049">
      <pivotArea grandRow="1" outline="0" collapsedLevelsAreSubtotals="1" fieldPosition="0"/>
    </format>
    <format dxfId="9048">
      <pivotArea dataOnly="0" labelOnly="1" grandRow="1" outline="0" fieldPosition="0"/>
    </format>
    <format dxfId="9047">
      <pivotArea grandRow="1" outline="0" collapsedLevelsAreSubtotals="1" fieldPosition="0"/>
    </format>
    <format dxfId="9046">
      <pivotArea dataOnly="0" labelOnly="1" grandRow="1" outline="0" fieldPosition="0"/>
    </format>
    <format dxfId="9045">
      <pivotArea outline="0" collapsedLevelsAreSubtotals="1" fieldPosition="0"/>
    </format>
    <format dxfId="9044">
      <pivotArea field="13" type="button" dataOnly="0" labelOnly="1" outline="0" axis="axisRow" fieldPosition="0"/>
    </format>
    <format dxfId="9043">
      <pivotArea dataOnly="0" labelOnly="1" outline="0" fieldPosition="0">
        <references count="1">
          <reference field="13" count="17">
            <x v="0"/>
            <x v="1"/>
            <x v="2"/>
            <x v="3"/>
            <x v="4"/>
            <x v="5"/>
            <x v="6"/>
            <x v="7"/>
            <x v="8"/>
            <x v="9"/>
            <x v="10"/>
            <x v="11"/>
            <x v="13"/>
            <x v="14"/>
            <x v="15"/>
            <x v="16"/>
            <x v="17"/>
          </reference>
        </references>
      </pivotArea>
    </format>
    <format dxfId="9042">
      <pivotArea dataOnly="0" labelOnly="1" grandRow="1" outline="0" fieldPosition="0"/>
    </format>
    <format dxfId="9041">
      <pivotArea dataOnly="0" labelOnly="1" outline="0" fieldPosition="0">
        <references count="1">
          <reference field="12" count="0"/>
        </references>
      </pivotArea>
    </format>
    <format dxfId="9040">
      <pivotArea dataOnly="0" labelOnly="1" grandCol="1" outline="0" fieldPosition="0"/>
    </format>
    <format dxfId="9039">
      <pivotArea outline="0" collapsedLevelsAreSubtotals="1" fieldPosition="0"/>
    </format>
    <format dxfId="9038">
      <pivotArea field="13" type="button" dataOnly="0" labelOnly="1" outline="0" axis="axisRow" fieldPosition="0"/>
    </format>
    <format dxfId="9037">
      <pivotArea dataOnly="0" labelOnly="1" outline="0" fieldPosition="0">
        <references count="1">
          <reference field="13" count="17">
            <x v="0"/>
            <x v="1"/>
            <x v="2"/>
            <x v="3"/>
            <x v="4"/>
            <x v="5"/>
            <x v="6"/>
            <x v="7"/>
            <x v="8"/>
            <x v="9"/>
            <x v="10"/>
            <x v="11"/>
            <x v="13"/>
            <x v="14"/>
            <x v="15"/>
            <x v="16"/>
            <x v="17"/>
          </reference>
        </references>
      </pivotArea>
    </format>
    <format dxfId="9036">
      <pivotArea dataOnly="0" labelOnly="1" grandRow="1" outline="0" fieldPosition="0"/>
    </format>
    <format dxfId="9035">
      <pivotArea dataOnly="0" labelOnly="1" outline="0" fieldPosition="0">
        <references count="1">
          <reference field="12" count="0"/>
        </references>
      </pivotArea>
    </format>
    <format dxfId="9034">
      <pivotArea dataOnly="0" labelOnly="1" grandCol="1" outline="0" fieldPosition="0"/>
    </format>
    <format dxfId="9033">
      <pivotArea outline="0" collapsedLevelsAreSubtotals="1" fieldPosition="0"/>
    </format>
    <format dxfId="9032">
      <pivotArea field="13" type="button" dataOnly="0" labelOnly="1" outline="0" axis="axisRow" fieldPosition="0"/>
    </format>
    <format dxfId="9031">
      <pivotArea dataOnly="0" labelOnly="1" outline="0" fieldPosition="0">
        <references count="1">
          <reference field="13" count="17">
            <x v="0"/>
            <x v="1"/>
            <x v="2"/>
            <x v="3"/>
            <x v="4"/>
            <x v="5"/>
            <x v="6"/>
            <x v="7"/>
            <x v="8"/>
            <x v="9"/>
            <x v="10"/>
            <x v="11"/>
            <x v="13"/>
            <x v="14"/>
            <x v="15"/>
            <x v="16"/>
            <x v="17"/>
          </reference>
        </references>
      </pivotArea>
    </format>
    <format dxfId="9030">
      <pivotArea dataOnly="0" labelOnly="1" grandRow="1" outline="0" fieldPosition="0"/>
    </format>
    <format dxfId="9029">
      <pivotArea dataOnly="0" labelOnly="1" outline="0" fieldPosition="0">
        <references count="1">
          <reference field="12" count="0"/>
        </references>
      </pivotArea>
    </format>
    <format dxfId="9028">
      <pivotArea dataOnly="0" labelOnly="1" grandCol="1" outline="0" fieldPosition="0"/>
    </format>
    <format dxfId="9027">
      <pivotArea grandRow="1" outline="0" collapsedLevelsAreSubtotals="1" fieldPosition="0"/>
    </format>
    <format dxfId="9026">
      <pivotArea dataOnly="0" labelOnly="1" grandRow="1" outline="0" fieldPosition="0"/>
    </format>
    <format dxfId="9025">
      <pivotArea field="13" type="button" dataOnly="0" labelOnly="1" outline="0" axis="axisRow" fieldPosition="0"/>
    </format>
    <format dxfId="9024">
      <pivotArea dataOnly="0" labelOnly="1" outline="0" fieldPosition="0">
        <references count="1">
          <reference field="12" count="0"/>
        </references>
      </pivotArea>
    </format>
    <format dxfId="9023">
      <pivotArea dataOnly="0" labelOnly="1" grandCol="1" outline="0" fieldPosition="0"/>
    </format>
    <format dxfId="9022">
      <pivotArea outline="0" fieldPosition="0">
        <references count="1">
          <reference field="4294967294" count="1">
            <x v="0"/>
          </reference>
        </references>
      </pivotArea>
    </format>
    <format dxfId="9021">
      <pivotArea outline="0" collapsedLevelsAreSubtotals="1" fieldPosition="0"/>
    </format>
    <format dxfId="9020">
      <pivotArea field="13" type="button" dataOnly="0" labelOnly="1" outline="0" axis="axisRow" fieldPosition="0"/>
    </format>
    <format dxfId="9019">
      <pivotArea dataOnly="0" labelOnly="1" outline="0" fieldPosition="0">
        <references count="1">
          <reference field="13" count="8">
            <x v="1"/>
            <x v="2"/>
            <x v="3"/>
            <x v="4"/>
            <x v="5"/>
            <x v="8"/>
            <x v="9"/>
            <x v="11"/>
          </reference>
        </references>
      </pivotArea>
    </format>
    <format dxfId="9018">
      <pivotArea dataOnly="0" labelOnly="1" grandRow="1" outline="0" fieldPosition="0"/>
    </format>
    <format dxfId="9017">
      <pivotArea dataOnly="0" labelOnly="1" outline="0" fieldPosition="0">
        <references count="1">
          <reference field="12" count="0"/>
        </references>
      </pivotArea>
    </format>
    <format dxfId="9016">
      <pivotArea dataOnly="0" labelOnly="1" grandCol="1" outline="0" fieldPosition="0"/>
    </format>
    <format dxfId="9015">
      <pivotArea outline="0" collapsedLevelsAreSubtotals="1" fieldPosition="0"/>
    </format>
    <format dxfId="9014">
      <pivotArea field="13" type="button" dataOnly="0" labelOnly="1" outline="0" axis="axisRow" fieldPosition="0"/>
    </format>
    <format dxfId="9013">
      <pivotArea dataOnly="0" labelOnly="1" outline="0" fieldPosition="0">
        <references count="1">
          <reference field="13" count="10">
            <x v="1"/>
            <x v="2"/>
            <x v="3"/>
            <x v="4"/>
            <x v="5"/>
            <x v="6"/>
            <x v="8"/>
            <x v="9"/>
            <x v="11"/>
            <x v="16"/>
          </reference>
        </references>
      </pivotArea>
    </format>
    <format dxfId="9012">
      <pivotArea dataOnly="0" labelOnly="1" grandRow="1" outline="0" fieldPosition="0"/>
    </format>
    <format dxfId="9011">
      <pivotArea dataOnly="0" labelOnly="1" outline="0" fieldPosition="0">
        <references count="1">
          <reference field="12" count="0"/>
        </references>
      </pivotArea>
    </format>
    <format dxfId="9010">
      <pivotArea dataOnly="0" labelOnly="1" grandCol="1" outline="0" fieldPosition="0"/>
    </format>
    <format dxfId="9009">
      <pivotArea outline="0" collapsedLevelsAreSubtotals="1" fieldPosition="0"/>
    </format>
    <format dxfId="9008">
      <pivotArea field="13" type="button" dataOnly="0" labelOnly="1" outline="0" axis="axisRow" fieldPosition="0"/>
    </format>
    <format dxfId="9007">
      <pivotArea dataOnly="0" labelOnly="1" outline="0" fieldPosition="0">
        <references count="1">
          <reference field="13" count="10">
            <x v="1"/>
            <x v="2"/>
            <x v="3"/>
            <x v="4"/>
            <x v="5"/>
            <x v="6"/>
            <x v="8"/>
            <x v="9"/>
            <x v="11"/>
            <x v="16"/>
          </reference>
        </references>
      </pivotArea>
    </format>
    <format dxfId="9006">
      <pivotArea dataOnly="0" labelOnly="1" grandRow="1" outline="0" fieldPosition="0"/>
    </format>
    <format dxfId="9005">
      <pivotArea dataOnly="0" labelOnly="1" outline="0" fieldPosition="0">
        <references count="1">
          <reference field="12" count="0"/>
        </references>
      </pivotArea>
    </format>
    <format dxfId="9004">
      <pivotArea dataOnly="0" labelOnly="1" grandCol="1" outline="0" fieldPosition="0"/>
    </format>
    <format dxfId="9003">
      <pivotArea field="13" type="button" dataOnly="0" labelOnly="1" outline="0" axis="axisRow" fieldPosition="0"/>
    </format>
    <format dxfId="9002">
      <pivotArea dataOnly="0" labelOnly="1" outline="0" fieldPosition="0">
        <references count="1">
          <reference field="12" count="0"/>
        </references>
      </pivotArea>
    </format>
    <format dxfId="9001">
      <pivotArea dataOnly="0" labelOnly="1" grandCol="1" outline="0" fieldPosition="0"/>
    </format>
    <format dxfId="9000">
      <pivotArea grandRow="1" outline="0" collapsedLevelsAreSubtotals="1" fieldPosition="0"/>
    </format>
    <format dxfId="8999">
      <pivotArea dataOnly="0" labelOnly="1" grandRow="1" outline="0" fieldPosition="0"/>
    </format>
    <format dxfId="8998">
      <pivotArea outline="0" collapsedLevelsAreSubtotals="1" fieldPosition="0"/>
    </format>
    <format dxfId="8997">
      <pivotArea field="13" type="button" dataOnly="0" labelOnly="1" outline="0" axis="axisRow" fieldPosition="0"/>
    </format>
    <format dxfId="8996">
      <pivotArea dataOnly="0" labelOnly="1" outline="0" fieldPosition="0">
        <references count="1">
          <reference field="13" count="10">
            <x v="1"/>
            <x v="2"/>
            <x v="3"/>
            <x v="4"/>
            <x v="5"/>
            <x v="6"/>
            <x v="8"/>
            <x v="9"/>
            <x v="11"/>
            <x v="16"/>
          </reference>
        </references>
      </pivotArea>
    </format>
    <format dxfId="8995">
      <pivotArea dataOnly="0" labelOnly="1" grandRow="1" outline="0" fieldPosition="0"/>
    </format>
    <format dxfId="8994">
      <pivotArea dataOnly="0" labelOnly="1" outline="0" fieldPosition="0">
        <references count="1">
          <reference field="12" count="0"/>
        </references>
      </pivotArea>
    </format>
    <format dxfId="8993">
      <pivotArea dataOnly="0" labelOnly="1" grandCol="1" outline="0" fieldPosition="0"/>
    </format>
    <format dxfId="8992">
      <pivotArea outline="0" collapsedLevelsAreSubtotals="1" fieldPosition="0"/>
    </format>
    <format dxfId="8991">
      <pivotArea field="13" type="button" dataOnly="0" labelOnly="1" outline="0" axis="axisRow" fieldPosition="0"/>
    </format>
    <format dxfId="8990">
      <pivotArea dataOnly="0" labelOnly="1" outline="0" fieldPosition="0">
        <references count="1">
          <reference field="13" count="10">
            <x v="1"/>
            <x v="2"/>
            <x v="3"/>
            <x v="4"/>
            <x v="5"/>
            <x v="6"/>
            <x v="8"/>
            <x v="9"/>
            <x v="11"/>
            <x v="16"/>
          </reference>
        </references>
      </pivotArea>
    </format>
    <format dxfId="8989">
      <pivotArea dataOnly="0" labelOnly="1" grandRow="1" outline="0" fieldPosition="0"/>
    </format>
    <format dxfId="8988">
      <pivotArea dataOnly="0" labelOnly="1" outline="0" fieldPosition="0">
        <references count="1">
          <reference field="12" count="0"/>
        </references>
      </pivotArea>
    </format>
    <format dxfId="8987">
      <pivotArea dataOnly="0" labelOnly="1" grandCol="1" outline="0" fieldPosition="0"/>
    </format>
    <format dxfId="8986">
      <pivotArea outline="0" collapsedLevelsAreSubtotals="1" fieldPosition="0"/>
    </format>
    <format dxfId="8985">
      <pivotArea field="13" type="button" dataOnly="0" labelOnly="1" outline="0" axis="axisRow" fieldPosition="0"/>
    </format>
    <format dxfId="8984">
      <pivotArea dataOnly="0" labelOnly="1" outline="0" fieldPosition="0">
        <references count="1">
          <reference field="13" count="11">
            <x v="1"/>
            <x v="2"/>
            <x v="3"/>
            <x v="4"/>
            <x v="5"/>
            <x v="6"/>
            <x v="8"/>
            <x v="9"/>
            <x v="11"/>
            <x v="15"/>
            <x v="16"/>
          </reference>
        </references>
      </pivotArea>
    </format>
    <format dxfId="8983">
      <pivotArea dataOnly="0" labelOnly="1" grandRow="1" outline="0" fieldPosition="0"/>
    </format>
    <format dxfId="8982">
      <pivotArea dataOnly="0" labelOnly="1" outline="0" fieldPosition="0">
        <references count="1">
          <reference field="12" count="0"/>
        </references>
      </pivotArea>
    </format>
    <format dxfId="8981">
      <pivotArea dataOnly="0" labelOnly="1" grandCol="1" outline="0" fieldPosition="0"/>
    </format>
    <format dxfId="8980">
      <pivotArea field="13" type="button" dataOnly="0" labelOnly="1" outline="0" axis="axisRow" fieldPosition="0"/>
    </format>
    <format dxfId="8979">
      <pivotArea dataOnly="0" labelOnly="1" outline="0" fieldPosition="0">
        <references count="1">
          <reference field="12" count="0"/>
        </references>
      </pivotArea>
    </format>
    <format dxfId="8978">
      <pivotArea dataOnly="0" labelOnly="1" grandCol="1" outline="0" fieldPosition="0"/>
    </format>
    <format dxfId="8977">
      <pivotArea dataOnly="0" labelOnly="1" grandRow="1" outline="0" fieldPosition="0"/>
    </format>
    <format dxfId="8976">
      <pivotArea outline="0" collapsedLevelsAreSubtotals="1" fieldPosition="0"/>
    </format>
    <format dxfId="8975">
      <pivotArea field="13" type="button" dataOnly="0" labelOnly="1" outline="0" axis="axisRow" fieldPosition="0"/>
    </format>
    <format dxfId="8974">
      <pivotArea dataOnly="0" labelOnly="1" outline="0" fieldPosition="0">
        <references count="1">
          <reference field="13" count="11">
            <x v="1"/>
            <x v="2"/>
            <x v="3"/>
            <x v="4"/>
            <x v="5"/>
            <x v="6"/>
            <x v="8"/>
            <x v="9"/>
            <x v="11"/>
            <x v="15"/>
            <x v="16"/>
          </reference>
        </references>
      </pivotArea>
    </format>
    <format dxfId="8973">
      <pivotArea dataOnly="0" labelOnly="1" grandRow="1" outline="0" fieldPosition="0"/>
    </format>
    <format dxfId="8972">
      <pivotArea dataOnly="0" labelOnly="1" outline="0" fieldPosition="0">
        <references count="1">
          <reference field="12" count="0"/>
        </references>
      </pivotArea>
    </format>
    <format dxfId="8971">
      <pivotArea dataOnly="0" labelOnly="1" grandCol="1" outline="0" fieldPosition="0"/>
    </format>
    <format dxfId="8970">
      <pivotArea dataOnly="0" labelOnly="1" outline="0" fieldPosition="0">
        <references count="1">
          <reference field="13" count="11">
            <x v="1"/>
            <x v="2"/>
            <x v="3"/>
            <x v="4"/>
            <x v="5"/>
            <x v="6"/>
            <x v="8"/>
            <x v="9"/>
            <x v="11"/>
            <x v="15"/>
            <x v="16"/>
          </reference>
        </references>
      </pivotArea>
    </format>
    <format dxfId="8969">
      <pivotArea outline="0" collapsedLevelsAreSubtotals="1" fieldPosition="0"/>
    </format>
    <format dxfId="8968">
      <pivotArea field="13" type="button" dataOnly="0" labelOnly="1" outline="0" axis="axisRow" fieldPosition="0"/>
    </format>
    <format dxfId="8967">
      <pivotArea dataOnly="0" labelOnly="1" outline="0" fieldPosition="0">
        <references count="1">
          <reference field="13" count="11">
            <x v="1"/>
            <x v="2"/>
            <x v="3"/>
            <x v="4"/>
            <x v="5"/>
            <x v="7"/>
            <x v="8"/>
            <x v="9"/>
            <x v="11"/>
            <x v="15"/>
            <x v="16"/>
          </reference>
        </references>
      </pivotArea>
    </format>
    <format dxfId="8966">
      <pivotArea dataOnly="0" labelOnly="1" grandRow="1" outline="0" fieldPosition="0"/>
    </format>
    <format dxfId="8965">
      <pivotArea dataOnly="0" labelOnly="1" outline="0" fieldPosition="0">
        <references count="1">
          <reference field="12" count="0"/>
        </references>
      </pivotArea>
    </format>
    <format dxfId="8964">
      <pivotArea dataOnly="0" labelOnly="1" grandCol="1" outline="0" fieldPosition="0"/>
    </format>
    <format dxfId="8963">
      <pivotArea outline="0" collapsedLevelsAreSubtotals="1" fieldPosition="0"/>
    </format>
    <format dxfId="8962">
      <pivotArea dataOnly="0" labelOnly="1" outline="0" fieldPosition="0">
        <references count="1">
          <reference field="13" count="15">
            <x v="1"/>
            <x v="2"/>
            <x v="3"/>
            <x v="4"/>
            <x v="5"/>
            <x v="6"/>
            <x v="7"/>
            <x v="8"/>
            <x v="9"/>
            <x v="10"/>
            <x v="11"/>
            <x v="12"/>
            <x v="13"/>
            <x v="15"/>
            <x v="16"/>
          </reference>
        </references>
      </pivotArea>
    </format>
    <format dxfId="8961">
      <pivotArea dataOnly="0" labelOnly="1" grandRow="1" outline="0" fieldPosition="0"/>
    </format>
    <format dxfId="8960">
      <pivotArea outline="0" collapsedLevelsAreSubtotals="1" fieldPosition="0"/>
    </format>
    <format dxfId="8959">
      <pivotArea dataOnly="0" labelOnly="1" outline="0" fieldPosition="0">
        <references count="1">
          <reference field="13" count="14">
            <x v="1"/>
            <x v="2"/>
            <x v="3"/>
            <x v="4"/>
            <x v="5"/>
            <x v="6"/>
            <x v="8"/>
            <x v="9"/>
            <x v="10"/>
            <x v="11"/>
            <x v="12"/>
            <x v="13"/>
            <x v="15"/>
            <x v="16"/>
          </reference>
        </references>
      </pivotArea>
    </format>
    <format dxfId="8958">
      <pivotArea dataOnly="0" labelOnly="1" grandRow="1" outline="0" fieldPosition="0"/>
    </format>
    <format dxfId="8957">
      <pivotArea field="13" type="button" dataOnly="0" labelOnly="1" outline="0" axis="axisRow" fieldPosition="0"/>
    </format>
    <format dxfId="8956">
      <pivotArea dataOnly="0" labelOnly="1" outline="0" fieldPosition="0">
        <references count="1">
          <reference field="12" count="0"/>
        </references>
      </pivotArea>
    </format>
    <format dxfId="8955">
      <pivotArea dataOnly="0" labelOnly="1" grandCol="1" outline="0" fieldPosition="0"/>
    </format>
    <format dxfId="8954">
      <pivotArea field="13" type="button" dataOnly="0" labelOnly="1" outline="0" axis="axisRow" fieldPosition="0"/>
    </format>
    <format dxfId="8953">
      <pivotArea dataOnly="0" labelOnly="1" outline="0" fieldPosition="0">
        <references count="1">
          <reference field="12" count="0"/>
        </references>
      </pivotArea>
    </format>
    <format dxfId="8952">
      <pivotArea dataOnly="0" labelOnly="1" grandCol="1" outline="0" fieldPosition="0"/>
    </format>
    <format dxfId="8951">
      <pivotArea field="13" type="button" dataOnly="0" labelOnly="1" outline="0" axis="axisRow" fieldPosition="0"/>
    </format>
    <format dxfId="8950">
      <pivotArea dataOnly="0" labelOnly="1" outline="0" fieldPosition="0">
        <references count="1">
          <reference field="12" count="0"/>
        </references>
      </pivotArea>
    </format>
    <format dxfId="8949">
      <pivotArea dataOnly="0" labelOnly="1" grandCol="1" outline="0" fieldPosition="0"/>
    </format>
    <format dxfId="8948">
      <pivotArea outline="0" fieldPosition="0">
        <references count="1">
          <reference field="13" count="14" selected="0">
            <x v="1"/>
            <x v="2"/>
            <x v="3"/>
            <x v="4"/>
            <x v="5"/>
            <x v="6"/>
            <x v="8"/>
            <x v="9"/>
            <x v="10"/>
            <x v="11"/>
            <x v="12"/>
            <x v="13"/>
            <x v="15"/>
            <x v="16"/>
          </reference>
        </references>
      </pivotArea>
    </format>
    <format dxfId="8947">
      <pivotArea dataOnly="0" labelOnly="1" outline="0" fieldPosition="0">
        <references count="1">
          <reference field="13" count="14">
            <x v="1"/>
            <x v="2"/>
            <x v="3"/>
            <x v="4"/>
            <x v="5"/>
            <x v="6"/>
            <x v="8"/>
            <x v="9"/>
            <x v="10"/>
            <x v="11"/>
            <x v="12"/>
            <x v="13"/>
            <x v="15"/>
            <x v="16"/>
          </reference>
        </references>
      </pivotArea>
    </format>
    <format dxfId="8946">
      <pivotArea dataOnly="0" labelOnly="1" outline="0" fieldPosition="0">
        <references count="1">
          <reference field="13" count="10">
            <x v="0"/>
            <x v="1"/>
            <x v="3"/>
            <x v="4"/>
            <x v="5"/>
            <x v="7"/>
            <x v="8"/>
            <x v="9"/>
            <x v="11"/>
            <x v="15"/>
          </reference>
        </references>
      </pivotArea>
    </format>
    <format dxfId="8945">
      <pivotArea dataOnly="0" labelOnly="1" outline="0" fieldPosition="0">
        <references count="1">
          <reference field="13" count="10">
            <x v="0"/>
            <x v="1"/>
            <x v="3"/>
            <x v="4"/>
            <x v="5"/>
            <x v="7"/>
            <x v="8"/>
            <x v="9"/>
            <x v="11"/>
            <x v="15"/>
          </reference>
        </references>
      </pivotArea>
    </format>
    <format dxfId="8944">
      <pivotArea dataOnly="0" labelOnly="1" outline="0" fieldPosition="0">
        <references count="1">
          <reference field="13" count="10">
            <x v="0"/>
            <x v="1"/>
            <x v="3"/>
            <x v="4"/>
            <x v="5"/>
            <x v="7"/>
            <x v="8"/>
            <x v="9"/>
            <x v="11"/>
            <x v="15"/>
          </reference>
        </references>
      </pivotArea>
    </format>
    <format dxfId="8943">
      <pivotArea type="all" dataOnly="0" outline="0" fieldPosition="0"/>
    </format>
    <format dxfId="8942">
      <pivotArea type="origin" dataOnly="0" labelOnly="1" outline="0" fieldPosition="0"/>
    </format>
    <format dxfId="8941">
      <pivotArea field="12" type="button" dataOnly="0" labelOnly="1" outline="0" axis="axisCol" fieldPosition="0"/>
    </format>
    <format dxfId="8940">
      <pivotArea type="topRight" dataOnly="0" labelOnly="1" outline="0" fieldPosition="0"/>
    </format>
    <format dxfId="8939">
      <pivotArea type="all" dataOnly="0" outline="0" fieldPosition="0"/>
    </format>
    <format dxfId="8938">
      <pivotArea type="origin" dataOnly="0" labelOnly="1" outline="0" fieldPosition="0"/>
    </format>
    <format dxfId="8937">
      <pivotArea field="12" type="button" dataOnly="0" labelOnly="1" outline="0" axis="axisCol" fieldPosition="0"/>
    </format>
    <format dxfId="8936">
      <pivotArea type="topRight" dataOnly="0" labelOnly="1" outline="0" fieldPosition="0"/>
    </format>
    <format dxfId="8935">
      <pivotArea outline="0" collapsedLevelsAreSubtotals="1" fieldPosition="0"/>
    </format>
    <format dxfId="8934">
      <pivotArea dataOnly="0" labelOnly="1" outline="0" fieldPosition="0">
        <references count="1">
          <reference field="13" count="10">
            <x v="0"/>
            <x v="1"/>
            <x v="3"/>
            <x v="4"/>
            <x v="5"/>
            <x v="7"/>
            <x v="8"/>
            <x v="9"/>
            <x v="11"/>
            <x v="15"/>
          </reference>
        </references>
      </pivotArea>
    </format>
    <format dxfId="8933">
      <pivotArea field="13" type="button" dataOnly="0" labelOnly="1" outline="0" axis="axisRow" fieldPosition="0"/>
    </format>
    <format dxfId="8932">
      <pivotArea dataOnly="0" labelOnly="1" outline="0" fieldPosition="0">
        <references count="1">
          <reference field="12" count="0"/>
        </references>
      </pivotArea>
    </format>
    <format dxfId="8931">
      <pivotArea dataOnly="0" labelOnly="1" grandCol="1" outline="0" fieldPosition="0"/>
    </format>
    <format dxfId="8930">
      <pivotArea grandRow="1" outline="0" collapsedLevelsAreSubtotals="1" fieldPosition="0"/>
    </format>
    <format dxfId="8929">
      <pivotArea dataOnly="0" labelOnly="1" grandRow="1" outline="0" fieldPosition="0"/>
    </format>
    <format dxfId="8928">
      <pivotArea outline="0" fieldPosition="0">
        <references count="1">
          <reference field="13" count="10" selected="0">
            <x v="0"/>
            <x v="1"/>
            <x v="3"/>
            <x v="4"/>
            <x v="5"/>
            <x v="7"/>
            <x v="8"/>
            <x v="9"/>
            <x v="11"/>
            <x v="15"/>
          </reference>
        </references>
      </pivotArea>
    </format>
    <format dxfId="8927">
      <pivotArea outline="0" fieldPosition="0">
        <references count="1">
          <reference field="13" count="10" selected="0">
            <x v="0"/>
            <x v="1"/>
            <x v="3"/>
            <x v="4"/>
            <x v="5"/>
            <x v="7"/>
            <x v="8"/>
            <x v="9"/>
            <x v="11"/>
            <x v="15"/>
          </reference>
        </references>
      </pivotArea>
    </format>
    <format dxfId="892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9365">
      <pivotArea dataOnly="0" labelOnly="1" outline="0" fieldPosition="0">
        <references count="1">
          <reference field="13" count="0"/>
        </references>
      </pivotArea>
    </format>
    <format dxfId="9364">
      <pivotArea dataOnly="0" labelOnly="1" grandCol="1" outline="0" fieldPosition="0"/>
    </format>
    <format dxfId="9363">
      <pivotArea dataOnly="0" labelOnly="1" outline="0" fieldPosition="0">
        <references count="1">
          <reference field="13" count="0"/>
        </references>
      </pivotArea>
    </format>
    <format dxfId="9362">
      <pivotArea dataOnly="0" labelOnly="1" grandCol="1" outline="0" fieldPosition="0"/>
    </format>
    <format dxfId="9361">
      <pivotArea dataOnly="0" labelOnly="1" outline="0" fieldPosition="0">
        <references count="1">
          <reference field="13" count="0"/>
        </references>
      </pivotArea>
    </format>
    <format dxfId="9360">
      <pivotArea dataOnly="0" labelOnly="1" grandCol="1" outline="0" fieldPosition="0"/>
    </format>
    <format dxfId="9359">
      <pivotArea outline="0" collapsedLevelsAreSubtotals="1" fieldPosition="0"/>
    </format>
    <format dxfId="9358">
      <pivotArea dataOnly="0" labelOnly="1" grandRow="1" outline="0" fieldPosition="0"/>
    </format>
    <format dxfId="9357">
      <pivotArea outline="0" collapsedLevelsAreSubtotals="1" fieldPosition="0"/>
    </format>
    <format dxfId="9356">
      <pivotArea dataOnly="0" labelOnly="1" grandRow="1" outline="0" fieldPosition="0"/>
    </format>
    <format dxfId="9355">
      <pivotArea type="all" dataOnly="0" outline="0" fieldPosition="0"/>
    </format>
    <format dxfId="9354">
      <pivotArea dataOnly="0" labelOnly="1" outline="0" fieldPosition="0">
        <references count="1">
          <reference field="12" count="0"/>
        </references>
      </pivotArea>
    </format>
    <format dxfId="9353">
      <pivotArea dataOnly="0" labelOnly="1" outline="0" fieldPosition="0">
        <references count="1">
          <reference field="12" count="0"/>
        </references>
      </pivotArea>
    </format>
    <format dxfId="9352">
      <pivotArea type="all" dataOnly="0" outline="0" fieldPosition="0"/>
    </format>
    <format dxfId="9351">
      <pivotArea grandCol="1" outline="0" collapsedLevelsAreSubtotals="1" fieldPosition="0"/>
    </format>
    <format dxfId="9350">
      <pivotArea grandRow="1" grandCol="1" outline="0" collapsedLevelsAreSubtotals="1" fieldPosition="0"/>
    </format>
    <format dxfId="9349">
      <pivotArea dataOnly="0" labelOnly="1" grandRow="1" outline="0" fieldPosition="0"/>
    </format>
    <format dxfId="9348">
      <pivotArea dataOnly="0" labelOnly="1" grandRow="1" outline="0" fieldPosition="0"/>
    </format>
    <format dxfId="9347">
      <pivotArea field="13" grandRow="1" outline="0" collapsedLevelsAreSubtotals="1" axis="axisCol" fieldPosition="0">
        <references count="1">
          <reference field="13" count="1" selected="0">
            <x v="1"/>
          </reference>
        </references>
      </pivotArea>
    </format>
    <format dxfId="9346">
      <pivotArea dataOnly="0" labelOnly="1" grandRow="1" outline="0" fieldPosition="0"/>
    </format>
    <format dxfId="9345">
      <pivotArea dataOnly="0" labelOnly="1" grandRow="1" outline="0" fieldPosition="0"/>
    </format>
    <format dxfId="9344">
      <pivotArea dataOnly="0" labelOnly="1" grandRow="1" outline="0" fieldPosition="0"/>
    </format>
    <format dxfId="9343">
      <pivotArea dataOnly="0" labelOnly="1" grandRow="1" outline="0" fieldPosition="0"/>
    </format>
    <format dxfId="9342">
      <pivotArea dataOnly="0" labelOnly="1" grandRow="1" outline="0" fieldPosition="0"/>
    </format>
    <format dxfId="9341">
      <pivotArea dataOnly="0" labelOnly="1" grandRow="1" outline="0" fieldPosition="0"/>
    </format>
    <format dxfId="9340">
      <pivotArea outline="0" collapsedLevelsAreSubtotals="1" fieldPosition="0"/>
    </format>
    <format dxfId="9339">
      <pivotArea grandRow="1" outline="0" collapsedLevelsAreSubtotals="1" fieldPosition="0"/>
    </format>
    <format dxfId="9338">
      <pivotArea outline="0" collapsedLevelsAreSubtotals="1" fieldPosition="0"/>
    </format>
    <format dxfId="9337">
      <pivotArea outline="0" collapsedLevelsAreSubtotals="1" fieldPosition="0"/>
    </format>
    <format dxfId="9336">
      <pivotArea grandRow="1" grandCol="1" outline="0" collapsedLevelsAreSubtotals="1" fieldPosition="0"/>
    </format>
    <format dxfId="9335">
      <pivotArea dataOnly="0" labelOnly="1" outline="0" fieldPosition="0">
        <references count="1">
          <reference field="13" count="0"/>
        </references>
      </pivotArea>
    </format>
    <format dxfId="9334">
      <pivotArea dataOnly="0" labelOnly="1" grandCol="1" outline="0" fieldPosition="0"/>
    </format>
    <format dxfId="9333">
      <pivotArea dataOnly="0" labelOnly="1" outline="0" fieldPosition="0">
        <references count="1">
          <reference field="13" count="0"/>
        </references>
      </pivotArea>
    </format>
    <format dxfId="9332">
      <pivotArea dataOnly="0" labelOnly="1" grandCol="1" outline="0" fieldPosition="0"/>
    </format>
    <format dxfId="9331">
      <pivotArea dataOnly="0" labelOnly="1" outline="0" fieldPosition="0">
        <references count="1">
          <reference field="13" count="0"/>
        </references>
      </pivotArea>
    </format>
    <format dxfId="9330">
      <pivotArea dataOnly="0" labelOnly="1" grandCol="1" outline="0" fieldPosition="0"/>
    </format>
    <format dxfId="9329">
      <pivotArea outline="0" collapsedLevelsAreSubtotals="1" fieldPosition="0"/>
    </format>
    <format dxfId="9328">
      <pivotArea dataOnly="0" labelOnly="1" grandRow="1" outline="0" fieldPosition="0"/>
    </format>
    <format dxfId="9327">
      <pivotArea dataOnly="0" labelOnly="1" outline="0" fieldPosition="0">
        <references count="1">
          <reference field="13" count="0"/>
        </references>
      </pivotArea>
    </format>
    <format dxfId="9326">
      <pivotArea dataOnly="0" labelOnly="1" grandCol="1" outline="0" fieldPosition="0"/>
    </format>
    <format dxfId="9325">
      <pivotArea dataOnly="0" labelOnly="1" grandRow="1" outline="0" fieldPosition="0"/>
    </format>
    <format dxfId="9324">
      <pivotArea grandRow="1" outline="0" collapsedLevelsAreSubtotals="1" fieldPosition="0"/>
    </format>
    <format dxfId="9323">
      <pivotArea dataOnly="0" labelOnly="1" grandRow="1" outline="0" fieldPosition="0"/>
    </format>
    <format dxfId="9322">
      <pivotArea type="all" dataOnly="0" outline="0" fieldPosition="0"/>
    </format>
    <format dxfId="9321">
      <pivotArea outline="0" collapsedLevelsAreSubtotals="1" fieldPosition="0"/>
    </format>
    <format dxfId="9320">
      <pivotArea dataOnly="0" labelOnly="1" grandRow="1" outline="0" fieldPosition="0"/>
    </format>
    <format dxfId="9319">
      <pivotArea dataOnly="0" labelOnly="1" outline="0" fieldPosition="0">
        <references count="1">
          <reference field="13" count="0"/>
        </references>
      </pivotArea>
    </format>
    <format dxfId="9318">
      <pivotArea dataOnly="0" labelOnly="1" grandCol="1" outline="0" fieldPosition="0"/>
    </format>
    <format dxfId="9317">
      <pivotArea dataOnly="0" labelOnly="1" grandRow="1" outline="0" fieldPosition="0"/>
    </format>
    <format dxfId="9316">
      <pivotArea dataOnly="0" labelOnly="1" outline="0" fieldPosition="0">
        <references count="1">
          <reference field="13" count="0"/>
        </references>
      </pivotArea>
    </format>
    <format dxfId="9315">
      <pivotArea dataOnly="0" labelOnly="1" grandCol="1" outline="0" fieldPosition="0"/>
    </format>
    <format dxfId="9314">
      <pivotArea dataOnly="0" labelOnly="1" grandRow="1" outline="0" fieldPosition="0"/>
    </format>
    <format dxfId="9313">
      <pivotArea dataOnly="0" labelOnly="1" outline="0" fieldPosition="0">
        <references count="1">
          <reference field="13" count="0"/>
        </references>
      </pivotArea>
    </format>
    <format dxfId="9312">
      <pivotArea dataOnly="0" labelOnly="1" grandCol="1" outline="0" fieldPosition="0"/>
    </format>
    <format dxfId="9311">
      <pivotArea dataOnly="0" labelOnly="1" grandRow="1" outline="0" fieldPosition="0"/>
    </format>
    <format dxfId="9310">
      <pivotArea dataOnly="0" labelOnly="1" outline="0" fieldPosition="0">
        <references count="1">
          <reference field="13" count="0"/>
        </references>
      </pivotArea>
    </format>
    <format dxfId="9309">
      <pivotArea dataOnly="0" labelOnly="1" grandCol="1" outline="0" fieldPosition="0"/>
    </format>
    <format dxfId="9308">
      <pivotArea dataOnly="0" labelOnly="1" outline="0" fieldPosition="0">
        <references count="1">
          <reference field="13" count="0"/>
        </references>
      </pivotArea>
    </format>
    <format dxfId="9307">
      <pivotArea dataOnly="0" labelOnly="1" grandCol="1" outline="0" fieldPosition="0"/>
    </format>
    <format dxfId="9306">
      <pivotArea dataOnly="0" labelOnly="1" grandRow="1" outline="0" fieldPosition="0"/>
    </format>
    <format dxfId="9305">
      <pivotArea grandRow="1" outline="0" collapsedLevelsAreSubtotals="1" fieldPosition="0"/>
    </format>
    <format dxfId="9304">
      <pivotArea dataOnly="0" labelOnly="1" grandRow="1" outline="0" fieldPosition="0"/>
    </format>
    <format dxfId="9303">
      <pivotArea dataOnly="0" labelOnly="1" outline="0" fieldPosition="0">
        <references count="1">
          <reference field="13" count="0"/>
        </references>
      </pivotArea>
    </format>
    <format dxfId="9302">
      <pivotArea dataOnly="0" labelOnly="1" grandCol="1" outline="0" fieldPosition="0"/>
    </format>
    <format dxfId="9301">
      <pivotArea dataOnly="0" labelOnly="1" outline="0" fieldPosition="0">
        <references count="1">
          <reference field="13" count="0"/>
        </references>
      </pivotArea>
    </format>
    <format dxfId="9300">
      <pivotArea dataOnly="0" labelOnly="1" grandCol="1" outline="0" fieldPosition="0"/>
    </format>
    <format dxfId="9299">
      <pivotArea dataOnly="0" labelOnly="1" outline="0" fieldPosition="0">
        <references count="1">
          <reference field="13" count="0"/>
        </references>
      </pivotArea>
    </format>
    <format dxfId="9298">
      <pivotArea dataOnly="0" labelOnly="1" grandCol="1" outline="0" fieldPosition="0"/>
    </format>
    <format dxfId="9297">
      <pivotArea dataOnly="0" labelOnly="1" outline="0" fieldPosition="0">
        <references count="1">
          <reference field="13" count="0"/>
        </references>
      </pivotArea>
    </format>
    <format dxfId="9296">
      <pivotArea dataOnly="0" labelOnly="1" grandCol="1" outline="0" fieldPosition="0"/>
    </format>
    <format dxfId="9295">
      <pivotArea dataOnly="0" labelOnly="1" outline="0" fieldPosition="0">
        <references count="1">
          <reference field="13" count="0"/>
        </references>
      </pivotArea>
    </format>
    <format dxfId="9294">
      <pivotArea dataOnly="0" labelOnly="1" grandCol="1" outline="0" fieldPosition="0"/>
    </format>
    <format dxfId="9293">
      <pivotArea dataOnly="0" labelOnly="1" grandRow="1" outline="0" fieldPosition="0"/>
    </format>
    <format dxfId="9292">
      <pivotArea dataOnly="0" labelOnly="1" outline="0" fieldPosition="0">
        <references count="1">
          <reference field="13" count="0"/>
        </references>
      </pivotArea>
    </format>
    <format dxfId="9291">
      <pivotArea dataOnly="0" labelOnly="1" grandCol="1" outline="0" fieldPosition="0"/>
    </format>
    <format dxfId="9290">
      <pivotArea dataOnly="0" labelOnly="1" outline="0" fieldPosition="0">
        <references count="1">
          <reference field="13" count="0"/>
        </references>
      </pivotArea>
    </format>
    <format dxfId="9289">
      <pivotArea dataOnly="0" labelOnly="1" grandCol="1" outline="0" fieldPosition="0"/>
    </format>
    <format dxfId="9288">
      <pivotArea grandRow="1" outline="0" collapsedLevelsAreSubtotals="1" fieldPosition="0"/>
    </format>
    <format dxfId="9287">
      <pivotArea dataOnly="0" labelOnly="1" grandRow="1" outline="0" fieldPosition="0"/>
    </format>
    <format dxfId="9286">
      <pivotArea dataOnly="0" labelOnly="1" grandRow="1" outline="0" fieldPosition="0"/>
    </format>
    <format dxfId="9285">
      <pivotArea type="origin" dataOnly="0" labelOnly="1" outline="0" fieldPosition="0"/>
    </format>
    <format dxfId="9284">
      <pivotArea dataOnly="0" labelOnly="1" grandRow="1" outline="0" fieldPosition="0"/>
    </format>
    <format dxfId="9283">
      <pivotArea type="origin" dataOnly="0" labelOnly="1" outline="0" fieldPosition="0"/>
    </format>
    <format dxfId="9282">
      <pivotArea dataOnly="0" labelOnly="1" grandRow="1" outline="0" fieldPosition="0"/>
    </format>
    <format dxfId="9281">
      <pivotArea type="origin" dataOnly="0" labelOnly="1" outline="0" fieldPosition="0"/>
    </format>
    <format dxfId="9280">
      <pivotArea dataOnly="0" labelOnly="1" grandRow="1" outline="0" fieldPosition="0"/>
    </format>
    <format dxfId="9279">
      <pivotArea type="origin" dataOnly="0" labelOnly="1" outline="0" fieldPosition="0"/>
    </format>
    <format dxfId="9278">
      <pivotArea dataOnly="0" labelOnly="1" grandRow="1" outline="0" fieldPosition="0"/>
    </format>
    <format dxfId="9277">
      <pivotArea dataOnly="0" labelOnly="1" grandRow="1" outline="0" fieldPosition="0"/>
    </format>
    <format dxfId="9276">
      <pivotArea grandRow="1" outline="0" collapsedLevelsAreSubtotals="1" fieldPosition="0"/>
    </format>
    <format dxfId="9275">
      <pivotArea grandRow="1" outline="0" collapsedLevelsAreSubtotals="1" fieldPosition="0"/>
    </format>
    <format dxfId="9274">
      <pivotArea grandRow="1" outline="0" collapsedLevelsAreSubtotals="1" fieldPosition="0"/>
    </format>
    <format dxfId="9273">
      <pivotArea grandRow="1" outline="0" collapsedLevelsAreSubtotals="1" fieldPosition="0"/>
    </format>
    <format dxfId="9272">
      <pivotArea dataOnly="0" labelOnly="1" outline="0" fieldPosition="0">
        <references count="1">
          <reference field="13" count="0"/>
        </references>
      </pivotArea>
    </format>
    <format dxfId="9271">
      <pivotArea dataOnly="0" labelOnly="1" grandCol="1" outline="0" fieldPosition="0"/>
    </format>
    <format dxfId="9270">
      <pivotArea dataOnly="0" labelOnly="1" outline="0" fieldPosition="0">
        <references count="1">
          <reference field="13" count="0"/>
        </references>
      </pivotArea>
    </format>
    <format dxfId="9269">
      <pivotArea dataOnly="0" labelOnly="1" grandCol="1" outline="0" fieldPosition="0"/>
    </format>
    <format dxfId="9268">
      <pivotArea dataOnly="0" labelOnly="1" outline="0" fieldPosition="0">
        <references count="1">
          <reference field="13" count="0"/>
        </references>
      </pivotArea>
    </format>
    <format dxfId="9267">
      <pivotArea dataOnly="0" labelOnly="1" grandCol="1" outline="0" fieldPosition="0"/>
    </format>
    <format dxfId="9266">
      <pivotArea dataOnly="0" labelOnly="1" outline="0" fieldPosition="0">
        <references count="1">
          <reference field="13" count="0"/>
        </references>
      </pivotArea>
    </format>
    <format dxfId="9265">
      <pivotArea dataOnly="0" labelOnly="1" grandCol="1" outline="0" fieldPosition="0"/>
    </format>
    <format dxfId="9264">
      <pivotArea dataOnly="0" labelOnly="1" outline="0" fieldPosition="0">
        <references count="1">
          <reference field="13" count="0"/>
        </references>
      </pivotArea>
    </format>
    <format dxfId="9263">
      <pivotArea dataOnly="0" labelOnly="1" grandCol="1" outline="0" fieldPosition="0"/>
    </format>
    <format dxfId="9262">
      <pivotArea dataOnly="0" labelOnly="1" outline="0" fieldPosition="0">
        <references count="1">
          <reference field="13" count="0"/>
        </references>
      </pivotArea>
    </format>
    <format dxfId="9261">
      <pivotArea dataOnly="0" labelOnly="1" grandCol="1" outline="0" fieldPosition="0"/>
    </format>
    <format dxfId="9260">
      <pivotArea grandRow="1" outline="0" collapsedLevelsAreSubtotals="1" fieldPosition="0"/>
    </format>
    <format dxfId="9259">
      <pivotArea grandRow="1" outline="0" collapsedLevelsAreSubtotals="1" fieldPosition="0"/>
    </format>
    <format dxfId="9258">
      <pivotArea dataOnly="0" labelOnly="1" outline="0" fieldPosition="0">
        <references count="1">
          <reference field="13" count="0"/>
        </references>
      </pivotArea>
    </format>
    <format dxfId="9257">
      <pivotArea dataOnly="0" labelOnly="1" grandCol="1" outline="0" fieldPosition="0"/>
    </format>
    <format dxfId="9256">
      <pivotArea dataOnly="0" labelOnly="1" outline="0" fieldPosition="0">
        <references count="1">
          <reference field="13" count="0"/>
        </references>
      </pivotArea>
    </format>
    <format dxfId="9255">
      <pivotArea dataOnly="0" labelOnly="1" grandCol="1" outline="0" fieldPosition="0"/>
    </format>
    <format dxfId="9254">
      <pivotArea dataOnly="0" labelOnly="1" outline="0" fieldPosition="0">
        <references count="1">
          <reference field="13" count="0"/>
        </references>
      </pivotArea>
    </format>
    <format dxfId="9253">
      <pivotArea dataOnly="0" labelOnly="1" grandCol="1" outline="0" fieldPosition="0"/>
    </format>
    <format dxfId="9252">
      <pivotArea dataOnly="0" labelOnly="1" outline="0" fieldPosition="0">
        <references count="1">
          <reference field="13" count="0"/>
        </references>
      </pivotArea>
    </format>
    <format dxfId="9251">
      <pivotArea dataOnly="0" labelOnly="1" grandCol="1" outline="0" fieldPosition="0"/>
    </format>
    <format dxfId="9250">
      <pivotArea dataOnly="0" labelOnly="1" outline="0" fieldPosition="0">
        <references count="1">
          <reference field="13" count="0"/>
        </references>
      </pivotArea>
    </format>
    <format dxfId="9249">
      <pivotArea dataOnly="0" labelOnly="1" grandCol="1" outline="0" fieldPosition="0"/>
    </format>
    <format dxfId="9248">
      <pivotArea grandRow="1" outline="0" collapsedLevelsAreSubtotals="1" fieldPosition="0"/>
    </format>
    <format dxfId="9247">
      <pivotArea dataOnly="0" labelOnly="1" outline="0" fieldPosition="0">
        <references count="1">
          <reference field="13" count="0"/>
        </references>
      </pivotArea>
    </format>
    <format dxfId="9246">
      <pivotArea dataOnly="0" labelOnly="1" grandCol="1" outline="0" fieldPosition="0"/>
    </format>
    <format dxfId="9245">
      <pivotArea dataOnly="0" labelOnly="1" outline="0" fieldPosition="0">
        <references count="1">
          <reference field="13" count="0"/>
        </references>
      </pivotArea>
    </format>
    <format dxfId="9244">
      <pivotArea dataOnly="0" labelOnly="1" grandCol="1" outline="0" fieldPosition="0"/>
    </format>
    <format dxfId="9243">
      <pivotArea dataOnly="0" labelOnly="1" outline="0" fieldPosition="0">
        <references count="1">
          <reference field="13" count="0"/>
        </references>
      </pivotArea>
    </format>
    <format dxfId="9242">
      <pivotArea dataOnly="0" labelOnly="1" grandCol="1" outline="0" fieldPosition="0"/>
    </format>
    <format dxfId="9241">
      <pivotArea dataOnly="0" labelOnly="1" outline="0" fieldPosition="0">
        <references count="1">
          <reference field="13" count="0"/>
        </references>
      </pivotArea>
    </format>
    <format dxfId="9240">
      <pivotArea dataOnly="0" labelOnly="1" grandCol="1" outline="0" fieldPosition="0"/>
    </format>
    <format dxfId="9239">
      <pivotArea dataOnly="0" labelOnly="1" outline="0" fieldPosition="0">
        <references count="1">
          <reference field="13" count="0"/>
        </references>
      </pivotArea>
    </format>
    <format dxfId="9238">
      <pivotArea dataOnly="0" labelOnly="1" grandCol="1" outline="0" fieldPosition="0"/>
    </format>
    <format dxfId="9237">
      <pivotArea dataOnly="0" labelOnly="1" outline="0" fieldPosition="0">
        <references count="1">
          <reference field="13" count="0"/>
        </references>
      </pivotArea>
    </format>
    <format dxfId="9236">
      <pivotArea dataOnly="0" labelOnly="1" grandCol="1" outline="0" fieldPosition="0"/>
    </format>
    <format dxfId="9235">
      <pivotArea dataOnly="0" labelOnly="1" outline="0" fieldPosition="0">
        <references count="1">
          <reference field="13" count="0"/>
        </references>
      </pivotArea>
    </format>
    <format dxfId="9234">
      <pivotArea dataOnly="0" labelOnly="1" grandCol="1" outline="0" fieldPosition="0"/>
    </format>
    <format dxfId="9233">
      <pivotArea dataOnly="0" labelOnly="1" outline="0" fieldPosition="0">
        <references count="1">
          <reference field="13" count="0"/>
        </references>
      </pivotArea>
    </format>
    <format dxfId="9232">
      <pivotArea dataOnly="0" labelOnly="1" grandCol="1" outline="0" fieldPosition="0"/>
    </format>
    <format dxfId="9231">
      <pivotArea dataOnly="0" labelOnly="1" outline="0" fieldPosition="0">
        <references count="1">
          <reference field="13" count="0"/>
        </references>
      </pivotArea>
    </format>
    <format dxfId="9230">
      <pivotArea dataOnly="0" labelOnly="1" grandCol="1" outline="0" fieldPosition="0"/>
    </format>
    <format dxfId="9229">
      <pivotArea dataOnly="0" labelOnly="1" outline="0" fieldPosition="0">
        <references count="1">
          <reference field="13" count="0"/>
        </references>
      </pivotArea>
    </format>
    <format dxfId="9228">
      <pivotArea dataOnly="0" labelOnly="1" grandCol="1" outline="0" fieldPosition="0"/>
    </format>
    <format dxfId="9227">
      <pivotArea dataOnly="0" labelOnly="1" outline="0" fieldPosition="0">
        <references count="1">
          <reference field="13" count="0"/>
        </references>
      </pivotArea>
    </format>
    <format dxfId="9226">
      <pivotArea dataOnly="0" labelOnly="1" grandCol="1" outline="0" fieldPosition="0"/>
    </format>
    <format dxfId="9225">
      <pivotArea dataOnly="0" labelOnly="1" outline="0" fieldPosition="0">
        <references count="1">
          <reference field="13" count="0"/>
        </references>
      </pivotArea>
    </format>
    <format dxfId="9224">
      <pivotArea dataOnly="0" labelOnly="1" grandCol="1" outline="0" fieldPosition="0"/>
    </format>
    <format dxfId="9223">
      <pivotArea dataOnly="0" labelOnly="1" outline="0" fieldPosition="0">
        <references count="1">
          <reference field="13" count="0"/>
        </references>
      </pivotArea>
    </format>
    <format dxfId="9222">
      <pivotArea dataOnly="0" labelOnly="1" grandCol="1" outline="0" fieldPosition="0"/>
    </format>
    <format dxfId="9221">
      <pivotArea dataOnly="0" labelOnly="1" outline="0" fieldPosition="0">
        <references count="1">
          <reference field="13" count="0"/>
        </references>
      </pivotArea>
    </format>
    <format dxfId="9220">
      <pivotArea dataOnly="0" labelOnly="1" grandCol="1" outline="0" fieldPosition="0"/>
    </format>
    <format dxfId="9219">
      <pivotArea dataOnly="0" labelOnly="1" outline="0" fieldPosition="0">
        <references count="1">
          <reference field="13" count="0"/>
        </references>
      </pivotArea>
    </format>
    <format dxfId="9218">
      <pivotArea dataOnly="0" labelOnly="1" grandCol="1" outline="0" fieldPosition="0"/>
    </format>
    <format dxfId="9217">
      <pivotArea field="13" type="button" dataOnly="0" labelOnly="1" outline="0" axis="axisCol" fieldPosition="0"/>
    </format>
    <format dxfId="9216">
      <pivotArea type="topRight" dataOnly="0" labelOnly="1" outline="0" fieldPosition="0"/>
    </format>
    <format dxfId="9215">
      <pivotArea grandRow="1" outline="0" collapsedLevelsAreSubtotals="1" fieldPosition="0"/>
    </format>
    <format dxfId="9214">
      <pivotArea grandRow="1" outline="0" collapsedLevelsAreSubtotals="1" fieldPosition="0"/>
    </format>
    <format dxfId="9213">
      <pivotArea grandRow="1" outline="0" collapsedLevelsAreSubtotals="1" fieldPosition="0"/>
    </format>
    <format dxfId="9212">
      <pivotArea grandRow="1" outline="0" collapsedLevelsAreSubtotals="1" fieldPosition="0"/>
    </format>
    <format dxfId="9211">
      <pivotArea outline="0" collapsedLevelsAreSubtotals="1" fieldPosition="0"/>
    </format>
    <format dxfId="9210">
      <pivotArea field="15" type="button" dataOnly="0" labelOnly="1" outline="0" axis="axisRow" fieldPosition="0"/>
    </format>
    <format dxfId="9209">
      <pivotArea dataOnly="0" labelOnly="1" outline="0" fieldPosition="0">
        <references count="1">
          <reference field="15" count="0"/>
        </references>
      </pivotArea>
    </format>
    <format dxfId="9208">
      <pivotArea dataOnly="0" labelOnly="1" grandRow="1" outline="0" fieldPosition="0"/>
    </format>
    <format dxfId="9207">
      <pivotArea dataOnly="0" labelOnly="1" outline="0" fieldPosition="0">
        <references count="1">
          <reference field="13" count="0"/>
        </references>
      </pivotArea>
    </format>
    <format dxfId="9206">
      <pivotArea dataOnly="0" labelOnly="1" grandCol="1" outline="0" fieldPosition="0"/>
    </format>
    <format dxfId="9205">
      <pivotArea outline="0" collapsedLevelsAreSubtotals="1" fieldPosition="0"/>
    </format>
    <format dxfId="9204">
      <pivotArea dataOnly="0" labelOnly="1" outline="0" fieldPosition="0">
        <references count="1">
          <reference field="15" count="0"/>
        </references>
      </pivotArea>
    </format>
    <format dxfId="9203">
      <pivotArea dataOnly="0" labelOnly="1" grandRow="1" outline="0" fieldPosition="0"/>
    </format>
    <format dxfId="9202">
      <pivotArea grandRow="1" outline="0" collapsedLevelsAreSubtotals="1" fieldPosition="0"/>
    </format>
    <format dxfId="9201">
      <pivotArea dataOnly="0" labelOnly="1" grandRow="1" outline="0" fieldPosition="0"/>
    </format>
    <format dxfId="9200">
      <pivotArea field="15" type="button" dataOnly="0" labelOnly="1" outline="0" axis="axisRow" fieldPosition="0"/>
    </format>
    <format dxfId="9199">
      <pivotArea dataOnly="0" labelOnly="1" outline="0" fieldPosition="0">
        <references count="1">
          <reference field="13" count="0"/>
        </references>
      </pivotArea>
    </format>
    <format dxfId="919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9487">
      <pivotArea dataOnly="0" labelOnly="1" grandCol="1" outline="0" fieldPosition="0"/>
    </format>
    <format dxfId="9486">
      <pivotArea dataOnly="0" labelOnly="1" grandCol="1" outline="0" fieldPosition="0"/>
    </format>
    <format dxfId="9485">
      <pivotArea dataOnly="0" labelOnly="1" grandCol="1" outline="0" fieldPosition="0"/>
    </format>
    <format dxfId="9484">
      <pivotArea outline="0" collapsedLevelsAreSubtotals="1" fieldPosition="0"/>
    </format>
    <format dxfId="9483">
      <pivotArea dataOnly="0" labelOnly="1" grandRow="1" outline="0" fieldPosition="0"/>
    </format>
    <format dxfId="9482">
      <pivotArea outline="0" collapsedLevelsAreSubtotals="1" fieldPosition="0"/>
    </format>
    <format dxfId="9481">
      <pivotArea dataOnly="0" labelOnly="1" grandRow="1" outline="0" fieldPosition="0"/>
    </format>
    <format dxfId="9480">
      <pivotArea type="all" dataOnly="0" outline="0" fieldPosition="0"/>
    </format>
    <format dxfId="9479">
      <pivotArea dataOnly="0" labelOnly="1" outline="0" fieldPosition="0">
        <references count="1">
          <reference field="12" count="0"/>
        </references>
      </pivotArea>
    </format>
    <format dxfId="9478">
      <pivotArea dataOnly="0" labelOnly="1" outline="0" fieldPosition="0">
        <references count="1">
          <reference field="12" count="0"/>
        </references>
      </pivotArea>
    </format>
    <format dxfId="9477">
      <pivotArea type="all" dataOnly="0" outline="0" fieldPosition="0"/>
    </format>
    <format dxfId="9476">
      <pivotArea grandCol="1" outline="0" collapsedLevelsAreSubtotals="1" fieldPosition="0"/>
    </format>
    <format dxfId="9475">
      <pivotArea grandRow="1" grandCol="1" outline="0" collapsedLevelsAreSubtotals="1" fieldPosition="0"/>
    </format>
    <format dxfId="9474">
      <pivotArea dataOnly="0" labelOnly="1" grandRow="1" outline="0" fieldPosition="0"/>
    </format>
    <format dxfId="9473">
      <pivotArea dataOnly="0" labelOnly="1" grandRow="1" outline="0" fieldPosition="0"/>
    </format>
    <format dxfId="9472">
      <pivotArea dataOnly="0" labelOnly="1" grandRow="1" outline="0" fieldPosition="0"/>
    </format>
    <format dxfId="9471">
      <pivotArea dataOnly="0" labelOnly="1" grandRow="1" outline="0" fieldPosition="0"/>
    </format>
    <format dxfId="9470">
      <pivotArea dataOnly="0" labelOnly="1" grandRow="1" outline="0" fieldPosition="0"/>
    </format>
    <format dxfId="9469">
      <pivotArea dataOnly="0" labelOnly="1" grandRow="1" outline="0" fieldPosition="0"/>
    </format>
    <format dxfId="9468">
      <pivotArea dataOnly="0" labelOnly="1" grandRow="1" outline="0" fieldPosition="0"/>
    </format>
    <format dxfId="9467">
      <pivotArea dataOnly="0" labelOnly="1" grandRow="1" outline="0" fieldPosition="0"/>
    </format>
    <format dxfId="9466">
      <pivotArea dataOnly="0" labelOnly="1" grandCol="1" outline="0" fieldPosition="0"/>
    </format>
    <format dxfId="9465">
      <pivotArea dataOnly="0" labelOnly="1" grandCol="1" outline="0" fieldPosition="0"/>
    </format>
    <format dxfId="9464">
      <pivotArea dataOnly="0" labelOnly="1" outline="0" fieldPosition="0">
        <references count="1">
          <reference field="23" count="0"/>
        </references>
      </pivotArea>
    </format>
    <format dxfId="9463">
      <pivotArea dataOnly="0" labelOnly="1" grandCol="1" outline="0" fieldPosition="0"/>
    </format>
    <format dxfId="9462">
      <pivotArea dataOnly="0" labelOnly="1" outline="0" fieldPosition="0">
        <references count="1">
          <reference field="23" count="0"/>
        </references>
      </pivotArea>
    </format>
    <format dxfId="9461">
      <pivotArea dataOnly="0" labelOnly="1" grandCol="1" outline="0" fieldPosition="0"/>
    </format>
    <format dxfId="9460">
      <pivotArea field="23" grandRow="1" outline="0" axis="axisCol" fieldPosition="0">
        <references count="1">
          <reference field="23" count="0" selected="0"/>
        </references>
      </pivotArea>
    </format>
    <format dxfId="9459">
      <pivotArea grandCol="1" outline="0" collapsedLevelsAreSubtotals="1" fieldPosition="0"/>
    </format>
    <format dxfId="9458">
      <pivotArea dataOnly="0" labelOnly="1" outline="0" fieldPosition="0">
        <references count="1">
          <reference field="23" count="0"/>
        </references>
      </pivotArea>
    </format>
    <format dxfId="9457">
      <pivotArea dataOnly="0" labelOnly="1" grandCol="1" outline="0" fieldPosition="0"/>
    </format>
    <format dxfId="9456">
      <pivotArea dataOnly="0" labelOnly="1" outline="0" fieldPosition="0">
        <references count="1">
          <reference field="23" count="0"/>
        </references>
      </pivotArea>
    </format>
    <format dxfId="9455">
      <pivotArea dataOnly="0" labelOnly="1" grandCol="1" outline="0" fieldPosition="0"/>
    </format>
    <format dxfId="9454">
      <pivotArea dataOnly="0" labelOnly="1" outline="0" fieldPosition="0">
        <references count="1">
          <reference field="23" count="0"/>
        </references>
      </pivotArea>
    </format>
    <format dxfId="9453">
      <pivotArea dataOnly="0" labelOnly="1" grandCol="1" outline="0" fieldPosition="0"/>
    </format>
    <format dxfId="9452">
      <pivotArea dataOnly="0" labelOnly="1" outline="0" fieldPosition="0">
        <references count="1">
          <reference field="23" count="0"/>
        </references>
      </pivotArea>
    </format>
    <format dxfId="9451">
      <pivotArea dataOnly="0" labelOnly="1" grandCol="1" outline="0" fieldPosition="0"/>
    </format>
    <format dxfId="9450">
      <pivotArea outline="0" collapsedLevelsAreSubtotals="1" fieldPosition="0"/>
    </format>
    <format dxfId="9449">
      <pivotArea dataOnly="0" labelOnly="1" grandRow="1" outline="0" fieldPosition="0"/>
    </format>
    <format dxfId="9448">
      <pivotArea dataOnly="0" labelOnly="1" outline="0" fieldPosition="0">
        <references count="1">
          <reference field="23" count="0"/>
        </references>
      </pivotArea>
    </format>
    <format dxfId="9447">
      <pivotArea dataOnly="0" labelOnly="1" grandCol="1" outline="0" fieldPosition="0"/>
    </format>
    <format dxfId="9446">
      <pivotArea outline="0" collapsedLevelsAreSubtotals="1" fieldPosition="0"/>
    </format>
    <format dxfId="9445">
      <pivotArea dataOnly="0" labelOnly="1" grandRow="1" outline="0" fieldPosition="0"/>
    </format>
    <format dxfId="9444">
      <pivotArea dataOnly="0" labelOnly="1" outline="0" fieldPosition="0">
        <references count="1">
          <reference field="23" count="0"/>
        </references>
      </pivotArea>
    </format>
    <format dxfId="9443">
      <pivotArea dataOnly="0" labelOnly="1" grandCol="1" outline="0" fieldPosition="0"/>
    </format>
    <format dxfId="9442">
      <pivotArea outline="0" collapsedLevelsAreSubtotals="1" fieldPosition="0"/>
    </format>
    <format dxfId="9441">
      <pivotArea dataOnly="0" labelOnly="1" grandRow="1" outline="0" fieldPosition="0"/>
    </format>
    <format dxfId="9440">
      <pivotArea dataOnly="0" labelOnly="1" outline="0" fieldPosition="0">
        <references count="1">
          <reference field="23" count="0"/>
        </references>
      </pivotArea>
    </format>
    <format dxfId="9439">
      <pivotArea dataOnly="0" labelOnly="1" grandCol="1" outline="0" fieldPosition="0"/>
    </format>
    <format dxfId="9438">
      <pivotArea outline="0" collapsedLevelsAreSubtotals="1" fieldPosition="0"/>
    </format>
    <format dxfId="9437">
      <pivotArea dataOnly="0" labelOnly="1" outline="0" fieldPosition="0">
        <references count="1">
          <reference field="23" count="0"/>
        </references>
      </pivotArea>
    </format>
    <format dxfId="9436">
      <pivotArea dataOnly="0" labelOnly="1" grandCol="1" outline="0" fieldPosition="0"/>
    </format>
    <format dxfId="9435">
      <pivotArea dataOnly="0" labelOnly="1" grandRow="1" outline="0" fieldPosition="0"/>
    </format>
    <format dxfId="9434">
      <pivotArea outline="0" collapsedLevelsAreSubtotals="1" fieldPosition="0"/>
    </format>
    <format dxfId="9433">
      <pivotArea dataOnly="0" labelOnly="1" grandRow="1" outline="0" fieldPosition="0"/>
    </format>
    <format dxfId="9432">
      <pivotArea dataOnly="0" labelOnly="1" outline="0" fieldPosition="0">
        <references count="1">
          <reference field="23" count="0"/>
        </references>
      </pivotArea>
    </format>
    <format dxfId="9431">
      <pivotArea dataOnly="0" labelOnly="1" grandCol="1" outline="0" fieldPosition="0"/>
    </format>
    <format dxfId="9430">
      <pivotArea dataOnly="0" labelOnly="1" outline="0" fieldPosition="0">
        <references count="1">
          <reference field="23" count="0"/>
        </references>
      </pivotArea>
    </format>
    <format dxfId="9429">
      <pivotArea dataOnly="0" labelOnly="1" grandCol="1" outline="0" fieldPosition="0"/>
    </format>
    <format dxfId="9428">
      <pivotArea dataOnly="0" labelOnly="1" grandRow="1" outline="0" fieldPosition="0"/>
    </format>
    <format dxfId="9427">
      <pivotArea outline="0" collapsedLevelsAreSubtotals="1" fieldPosition="0"/>
    </format>
    <format dxfId="9426">
      <pivotArea dataOnly="0" labelOnly="1" grandRow="1" outline="0" fieldPosition="0"/>
    </format>
    <format dxfId="9425">
      <pivotArea dataOnly="0" labelOnly="1" outline="0" fieldPosition="0">
        <references count="1">
          <reference field="23" count="0"/>
        </references>
      </pivotArea>
    </format>
    <format dxfId="9424">
      <pivotArea dataOnly="0" labelOnly="1" grandCol="1" outline="0" fieldPosition="0"/>
    </format>
    <format dxfId="9423">
      <pivotArea dataOnly="0" labelOnly="1" grandRow="1" outline="0" fieldPosition="0"/>
    </format>
    <format dxfId="9422">
      <pivotArea type="origin" dataOnly="0" labelOnly="1" outline="0" fieldPosition="0"/>
    </format>
    <format dxfId="9421">
      <pivotArea dataOnly="0" labelOnly="1" grandRow="1" outline="0" fieldPosition="0"/>
    </format>
    <format dxfId="9420">
      <pivotArea type="origin" dataOnly="0" labelOnly="1" outline="0" fieldPosition="0"/>
    </format>
    <format dxfId="9419">
      <pivotArea dataOnly="0" labelOnly="1" grandRow="1" outline="0" fieldPosition="0"/>
    </format>
    <format dxfId="9418">
      <pivotArea type="origin" dataOnly="0" labelOnly="1" outline="0" fieldPosition="0"/>
    </format>
    <format dxfId="9417">
      <pivotArea dataOnly="0" labelOnly="1" grandRow="1" outline="0" fieldPosition="0"/>
    </format>
    <format dxfId="9416">
      <pivotArea type="origin" dataOnly="0" labelOnly="1" outline="0" fieldPosition="0"/>
    </format>
    <format dxfId="9415">
      <pivotArea dataOnly="0" labelOnly="1" grandRow="1" outline="0" fieldPosition="0"/>
    </format>
    <format dxfId="9414">
      <pivotArea outline="0" collapsedLevelsAreSubtotals="1" fieldPosition="0"/>
    </format>
    <format dxfId="9413">
      <pivotArea dataOnly="0" labelOnly="1" grandRow="1" outline="0" fieldPosition="0"/>
    </format>
    <format dxfId="9412">
      <pivotArea dataOnly="0" labelOnly="1" outline="0" fieldPosition="0">
        <references count="1">
          <reference field="23" count="0"/>
        </references>
      </pivotArea>
    </format>
    <format dxfId="9411">
      <pivotArea dataOnly="0" labelOnly="1" grandCol="1" outline="0" fieldPosition="0"/>
    </format>
    <format dxfId="9410">
      <pivotArea outline="0" collapsedLevelsAreSubtotals="1" fieldPosition="0"/>
    </format>
    <format dxfId="9409">
      <pivotArea dataOnly="0" labelOnly="1" grandRow="1" outline="0" fieldPosition="0"/>
    </format>
    <format dxfId="9408">
      <pivotArea dataOnly="0" labelOnly="1" outline="0" fieldPosition="0">
        <references count="1">
          <reference field="23" count="0"/>
        </references>
      </pivotArea>
    </format>
    <format dxfId="9407">
      <pivotArea dataOnly="0" labelOnly="1" grandCol="1" outline="0" fieldPosition="0"/>
    </format>
    <format dxfId="9406">
      <pivotArea outline="0" collapsedLevelsAreSubtotals="1" fieldPosition="0"/>
    </format>
    <format dxfId="9405">
      <pivotArea dataOnly="0" labelOnly="1" grandRow="1" outline="0" fieldPosition="0"/>
    </format>
    <format dxfId="9404">
      <pivotArea dataOnly="0" labelOnly="1" outline="0" fieldPosition="0">
        <references count="1">
          <reference field="23" count="0"/>
        </references>
      </pivotArea>
    </format>
    <format dxfId="9403">
      <pivotArea dataOnly="0" labelOnly="1" grandCol="1" outline="0" fieldPosition="0"/>
    </format>
    <format dxfId="9402">
      <pivotArea dataOnly="0" labelOnly="1" outline="0" fieldPosition="0">
        <references count="1">
          <reference field="23" count="0"/>
        </references>
      </pivotArea>
    </format>
    <format dxfId="9401">
      <pivotArea dataOnly="0" labelOnly="1" grandCol="1" outline="0" fieldPosition="0"/>
    </format>
    <format dxfId="9400">
      <pivotArea outline="0" collapsedLevelsAreSubtotals="1" fieldPosition="0"/>
    </format>
    <format dxfId="9399">
      <pivotArea dataOnly="0" labelOnly="1" grandRow="1" outline="0" fieldPosition="0"/>
    </format>
    <format dxfId="9398">
      <pivotArea dataOnly="0" labelOnly="1" outline="0" fieldPosition="0">
        <references count="1">
          <reference field="23" count="0"/>
        </references>
      </pivotArea>
    </format>
    <format dxfId="9397">
      <pivotArea dataOnly="0" labelOnly="1" grandCol="1" outline="0" fieldPosition="0"/>
    </format>
    <format dxfId="9396">
      <pivotArea outline="0" collapsedLevelsAreSubtotals="1" fieldPosition="0"/>
    </format>
    <format dxfId="9395">
      <pivotArea dataOnly="0" labelOnly="1" grandRow="1" outline="0" fieldPosition="0"/>
    </format>
    <format dxfId="9394">
      <pivotArea dataOnly="0" labelOnly="1" outline="0" fieldPosition="0">
        <references count="1">
          <reference field="23" count="0"/>
        </references>
      </pivotArea>
    </format>
    <format dxfId="9393">
      <pivotArea dataOnly="0" labelOnly="1" grandCol="1" outline="0" fieldPosition="0"/>
    </format>
    <format dxfId="9392">
      <pivotArea dataOnly="0" labelOnly="1" outline="0" fieldPosition="0">
        <references count="1">
          <reference field="23" count="0"/>
        </references>
      </pivotArea>
    </format>
    <format dxfId="9391">
      <pivotArea dataOnly="0" labelOnly="1" grandCol="1" outline="0" fieldPosition="0"/>
    </format>
    <format dxfId="9390">
      <pivotArea type="all" dataOnly="0" outline="0" fieldPosition="0"/>
    </format>
    <format dxfId="9389">
      <pivotArea outline="0" collapsedLevelsAreSubtotals="1" fieldPosition="0"/>
    </format>
    <format dxfId="9388">
      <pivotArea type="origin" dataOnly="0" labelOnly="1" outline="0" fieldPosition="0"/>
    </format>
    <format dxfId="9387">
      <pivotArea field="23" type="button" dataOnly="0" labelOnly="1" outline="0" axis="axisCol" fieldPosition="0"/>
    </format>
    <format dxfId="9386">
      <pivotArea type="topRight" dataOnly="0" labelOnly="1" outline="0" fieldPosition="0"/>
    </format>
    <format dxfId="9385">
      <pivotArea dataOnly="0" labelOnly="1" grandRow="1" outline="0" fieldPosition="0"/>
    </format>
    <format dxfId="9384">
      <pivotArea dataOnly="0" labelOnly="1" outline="0" fieldPosition="0">
        <references count="1">
          <reference field="23" count="0"/>
        </references>
      </pivotArea>
    </format>
    <format dxfId="9383">
      <pivotArea dataOnly="0" labelOnly="1" grandCol="1" outline="0" fieldPosition="0"/>
    </format>
    <format dxfId="9382">
      <pivotArea type="all" dataOnly="0" outline="0" fieldPosition="0"/>
    </format>
    <format dxfId="9381">
      <pivotArea outline="0" collapsedLevelsAreSubtotals="1" fieldPosition="0"/>
    </format>
    <format dxfId="9380">
      <pivotArea type="origin" dataOnly="0" labelOnly="1" outline="0" fieldPosition="0"/>
    </format>
    <format dxfId="9379">
      <pivotArea field="23" type="button" dataOnly="0" labelOnly="1" outline="0" axis="axisCol" fieldPosition="0"/>
    </format>
    <format dxfId="9378">
      <pivotArea type="topRight" dataOnly="0" labelOnly="1" outline="0" fieldPosition="0"/>
    </format>
    <format dxfId="9377">
      <pivotArea dataOnly="0" labelOnly="1" grandRow="1" outline="0" fieldPosition="0"/>
    </format>
    <format dxfId="9376">
      <pivotArea dataOnly="0" labelOnly="1" outline="0" fieldPosition="0">
        <references count="1">
          <reference field="23" count="0"/>
        </references>
      </pivotArea>
    </format>
    <format dxfId="9375">
      <pivotArea dataOnly="0" labelOnly="1" grandCol="1" outline="0" fieldPosition="0"/>
    </format>
    <format dxfId="9374">
      <pivotArea field="23" type="button" dataOnly="0" labelOnly="1" outline="0" axis="axisCol" fieldPosition="0"/>
    </format>
    <format dxfId="9373">
      <pivotArea type="topRight" dataOnly="0" labelOnly="1" outline="0" fieldPosition="0"/>
    </format>
    <format dxfId="9372">
      <pivotArea grandRow="1" outline="0" collapsedLevelsAreSubtotals="1" fieldPosition="0"/>
    </format>
    <format dxfId="9371">
      <pivotArea outline="0" collapsedLevelsAreSubtotals="1" fieldPosition="0"/>
    </format>
    <format dxfId="9370">
      <pivotArea field="15" type="button" dataOnly="0" labelOnly="1" outline="0" axis="axisRow" fieldPosition="0"/>
    </format>
    <format dxfId="9369">
      <pivotArea dataOnly="0" labelOnly="1" outline="0" fieldPosition="0">
        <references count="1">
          <reference field="15" count="0"/>
        </references>
      </pivotArea>
    </format>
    <format dxfId="9368">
      <pivotArea dataOnly="0" labelOnly="1" grandRow="1" outline="0" fieldPosition="0"/>
    </format>
    <format dxfId="9367">
      <pivotArea dataOnly="0" labelOnly="1" outline="0" fieldPosition="0">
        <references count="1">
          <reference field="23" count="0"/>
        </references>
      </pivotArea>
    </format>
    <format dxfId="936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20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9813">
      <pivotArea dataOnly="0" labelOnly="1" outline="0" fieldPosition="0">
        <references count="1">
          <reference field="13" count="0"/>
        </references>
      </pivotArea>
    </format>
    <format dxfId="9812">
      <pivotArea dataOnly="0" labelOnly="1" grandCol="1" outline="0" fieldPosition="0"/>
    </format>
    <format dxfId="9811">
      <pivotArea dataOnly="0" labelOnly="1" outline="0" fieldPosition="0">
        <references count="1">
          <reference field="13" count="0"/>
        </references>
      </pivotArea>
    </format>
    <format dxfId="9810">
      <pivotArea dataOnly="0" labelOnly="1" grandCol="1" outline="0" fieldPosition="0"/>
    </format>
    <format dxfId="9809">
      <pivotArea dataOnly="0" labelOnly="1" outline="0" fieldPosition="0">
        <references count="1">
          <reference field="13" count="0"/>
        </references>
      </pivotArea>
    </format>
    <format dxfId="9808">
      <pivotArea dataOnly="0" labelOnly="1" grandCol="1" outline="0" fieldPosition="0"/>
    </format>
    <format dxfId="9807">
      <pivotArea outline="0" collapsedLevelsAreSubtotals="1" fieldPosition="0"/>
    </format>
    <format dxfId="9806">
      <pivotArea dataOnly="0" labelOnly="1" grandRow="1" outline="0" fieldPosition="0"/>
    </format>
    <format dxfId="9805">
      <pivotArea outline="0" collapsedLevelsAreSubtotals="1" fieldPosition="0"/>
    </format>
    <format dxfId="9804">
      <pivotArea dataOnly="0" labelOnly="1" grandRow="1" outline="0" fieldPosition="0"/>
    </format>
    <format dxfId="9803">
      <pivotArea type="all" dataOnly="0" outline="0" fieldPosition="0"/>
    </format>
    <format dxfId="9802">
      <pivotArea dataOnly="0" labelOnly="1" outline="0" fieldPosition="0">
        <references count="1">
          <reference field="12" count="0"/>
        </references>
      </pivotArea>
    </format>
    <format dxfId="9801">
      <pivotArea dataOnly="0" labelOnly="1" outline="0" fieldPosition="0">
        <references count="1">
          <reference field="12" count="0"/>
        </references>
      </pivotArea>
    </format>
    <format dxfId="9800">
      <pivotArea type="all" dataOnly="0" outline="0" fieldPosition="0"/>
    </format>
    <format dxfId="9799">
      <pivotArea grandCol="1" outline="0" collapsedLevelsAreSubtotals="1" fieldPosition="0"/>
    </format>
    <format dxfId="9798">
      <pivotArea grandRow="1" grandCol="1" outline="0" collapsedLevelsAreSubtotals="1" fieldPosition="0"/>
    </format>
    <format dxfId="9797">
      <pivotArea dataOnly="0" labelOnly="1" grandRow="1" outline="0" fieldPosition="0"/>
    </format>
    <format dxfId="9796">
      <pivotArea dataOnly="0" labelOnly="1" grandRow="1" outline="0" fieldPosition="0"/>
    </format>
    <format dxfId="9795">
      <pivotArea field="13" grandRow="1" outline="0" collapsedLevelsAreSubtotals="1" axis="axisCol" fieldPosition="0">
        <references count="1">
          <reference field="13" count="1" selected="0">
            <x v="1"/>
          </reference>
        </references>
      </pivotArea>
    </format>
    <format dxfId="9794">
      <pivotArea dataOnly="0" labelOnly="1" grandRow="1" outline="0" fieldPosition="0"/>
    </format>
    <format dxfId="9793">
      <pivotArea dataOnly="0" labelOnly="1" grandRow="1" outline="0" fieldPosition="0"/>
    </format>
    <format dxfId="9792">
      <pivotArea dataOnly="0" labelOnly="1" grandRow="1" outline="0" fieldPosition="0"/>
    </format>
    <format dxfId="9791">
      <pivotArea dataOnly="0" labelOnly="1" grandRow="1" outline="0" fieldPosition="0"/>
    </format>
    <format dxfId="9790">
      <pivotArea dataOnly="0" labelOnly="1" grandRow="1" outline="0" fieldPosition="0"/>
    </format>
    <format dxfId="9789">
      <pivotArea dataOnly="0" labelOnly="1" grandRow="1" outline="0" fieldPosition="0"/>
    </format>
    <format dxfId="9788">
      <pivotArea outline="0" collapsedLevelsAreSubtotals="1" fieldPosition="0"/>
    </format>
    <format dxfId="9787">
      <pivotArea grandRow="1" outline="0" collapsedLevelsAreSubtotals="1" fieldPosition="0"/>
    </format>
    <format dxfId="9786">
      <pivotArea outline="0" collapsedLevelsAreSubtotals="1" fieldPosition="0"/>
    </format>
    <format dxfId="9785">
      <pivotArea outline="0" collapsedLevelsAreSubtotals="1" fieldPosition="0"/>
    </format>
    <format dxfId="9784">
      <pivotArea grandRow="1" grandCol="1" outline="0" collapsedLevelsAreSubtotals="1" fieldPosition="0"/>
    </format>
    <format dxfId="9783">
      <pivotArea dataOnly="0" labelOnly="1" outline="0" fieldPosition="0">
        <references count="1">
          <reference field="13" count="0"/>
        </references>
      </pivotArea>
    </format>
    <format dxfId="9782">
      <pivotArea dataOnly="0" labelOnly="1" grandCol="1" outline="0" fieldPosition="0"/>
    </format>
    <format dxfId="9781">
      <pivotArea dataOnly="0" labelOnly="1" outline="0" fieldPosition="0">
        <references count="1">
          <reference field="13" count="0"/>
        </references>
      </pivotArea>
    </format>
    <format dxfId="9780">
      <pivotArea dataOnly="0" labelOnly="1" grandCol="1" outline="0" fieldPosition="0"/>
    </format>
    <format dxfId="9779">
      <pivotArea dataOnly="0" labelOnly="1" outline="0" fieldPosition="0">
        <references count="1">
          <reference field="13" count="0"/>
        </references>
      </pivotArea>
    </format>
    <format dxfId="9778">
      <pivotArea dataOnly="0" labelOnly="1" grandCol="1" outline="0" fieldPosition="0"/>
    </format>
    <format dxfId="9777">
      <pivotArea outline="0" collapsedLevelsAreSubtotals="1" fieldPosition="0"/>
    </format>
    <format dxfId="9776">
      <pivotArea dataOnly="0" labelOnly="1" grandRow="1" outline="0" fieldPosition="0"/>
    </format>
    <format dxfId="9775">
      <pivotArea dataOnly="0" labelOnly="1" outline="0" fieldPosition="0">
        <references count="1">
          <reference field="13" count="0"/>
        </references>
      </pivotArea>
    </format>
    <format dxfId="9774">
      <pivotArea dataOnly="0" labelOnly="1" grandCol="1" outline="0" fieldPosition="0"/>
    </format>
    <format dxfId="9773">
      <pivotArea dataOnly="0" labelOnly="1" grandRow="1" outline="0" fieldPosition="0"/>
    </format>
    <format dxfId="9772">
      <pivotArea grandRow="1" outline="0" collapsedLevelsAreSubtotals="1" fieldPosition="0"/>
    </format>
    <format dxfId="9771">
      <pivotArea dataOnly="0" labelOnly="1" grandRow="1" outline="0" fieldPosition="0"/>
    </format>
    <format dxfId="9770">
      <pivotArea type="all" dataOnly="0" outline="0" fieldPosition="0"/>
    </format>
    <format dxfId="9769">
      <pivotArea outline="0" collapsedLevelsAreSubtotals="1" fieldPosition="0"/>
    </format>
    <format dxfId="9768">
      <pivotArea dataOnly="0" labelOnly="1" grandRow="1" outline="0" fieldPosition="0"/>
    </format>
    <format dxfId="9767">
      <pivotArea dataOnly="0" labelOnly="1" outline="0" fieldPosition="0">
        <references count="1">
          <reference field="13" count="0"/>
        </references>
      </pivotArea>
    </format>
    <format dxfId="9766">
      <pivotArea dataOnly="0" labelOnly="1" grandCol="1" outline="0" fieldPosition="0"/>
    </format>
    <format dxfId="9765">
      <pivotArea outline="0" collapsedLevelsAreSubtotals="1" fieldPosition="0"/>
    </format>
    <format dxfId="9764">
      <pivotArea dataOnly="0" labelOnly="1" grandRow="1" outline="0" fieldPosition="0"/>
    </format>
    <format dxfId="9763">
      <pivotArea dataOnly="0" labelOnly="1" outline="0" fieldPosition="0">
        <references count="1">
          <reference field="13" count="0"/>
        </references>
      </pivotArea>
    </format>
    <format dxfId="9762">
      <pivotArea dataOnly="0" labelOnly="1" grandCol="1" outline="0" fieldPosition="0"/>
    </format>
    <format dxfId="9761">
      <pivotArea outline="0" collapsedLevelsAreSubtotals="1" fieldPosition="0"/>
    </format>
    <format dxfId="9760">
      <pivotArea dataOnly="0" labelOnly="1" grandRow="1" outline="0" fieldPosition="0"/>
    </format>
    <format dxfId="9759">
      <pivotArea dataOnly="0" labelOnly="1" outline="0" fieldPosition="0">
        <references count="1">
          <reference field="13" count="0"/>
        </references>
      </pivotArea>
    </format>
    <format dxfId="9758">
      <pivotArea dataOnly="0" labelOnly="1" grandCol="1" outline="0" fieldPosition="0"/>
    </format>
    <format dxfId="9757">
      <pivotArea outline="0" collapsedLevelsAreSubtotals="1" fieldPosition="0"/>
    </format>
    <format dxfId="9756">
      <pivotArea dataOnly="0" labelOnly="1" grandRow="1" outline="0" fieldPosition="0"/>
    </format>
    <format dxfId="9755">
      <pivotArea dataOnly="0" labelOnly="1" outline="0" fieldPosition="0">
        <references count="1">
          <reference field="13" count="0"/>
        </references>
      </pivotArea>
    </format>
    <format dxfId="9754">
      <pivotArea dataOnly="0" labelOnly="1" grandCol="1" outline="0" fieldPosition="0"/>
    </format>
    <format dxfId="9753">
      <pivotArea dataOnly="0" labelOnly="1" outline="0" fieldPosition="0">
        <references count="1">
          <reference field="13" count="0"/>
        </references>
      </pivotArea>
    </format>
    <format dxfId="9752">
      <pivotArea dataOnly="0" labelOnly="1" grandCol="1" outline="0" fieldPosition="0"/>
    </format>
    <format dxfId="9751">
      <pivotArea dataOnly="0" labelOnly="1" outline="0" fieldPosition="0">
        <references count="1">
          <reference field="13" count="0"/>
        </references>
      </pivotArea>
    </format>
    <format dxfId="9750">
      <pivotArea dataOnly="0" labelOnly="1" grandCol="1" outline="0" fieldPosition="0"/>
    </format>
    <format dxfId="9749">
      <pivotArea dataOnly="0" labelOnly="1" outline="0" fieldPosition="0">
        <references count="1">
          <reference field="13" count="0"/>
        </references>
      </pivotArea>
    </format>
    <format dxfId="9748">
      <pivotArea dataOnly="0" labelOnly="1" grandCol="1" outline="0" fieldPosition="0"/>
    </format>
    <format dxfId="9747">
      <pivotArea dataOnly="0" labelOnly="1" outline="0" fieldPosition="0">
        <references count="1">
          <reference field="13" count="0"/>
        </references>
      </pivotArea>
    </format>
    <format dxfId="9746">
      <pivotArea dataOnly="0" labelOnly="1" grandCol="1" outline="0" fieldPosition="0"/>
    </format>
    <format dxfId="9745">
      <pivotArea grandRow="1" outline="0" collapsedLevelsAreSubtotals="1" fieldPosition="0"/>
    </format>
    <format dxfId="9744">
      <pivotArea dataOnly="0" labelOnly="1" grandRow="1" outline="0" fieldPosition="0"/>
    </format>
    <format dxfId="9743">
      <pivotArea dataOnly="0" labelOnly="1" outline="0" fieldPosition="0">
        <references count="1">
          <reference field="13" count="0"/>
        </references>
      </pivotArea>
    </format>
    <format dxfId="9742">
      <pivotArea dataOnly="0" labelOnly="1" grandCol="1" outline="0" fieldPosition="0"/>
    </format>
    <format dxfId="9741">
      <pivotArea dataOnly="0" labelOnly="1" outline="0" fieldPosition="0">
        <references count="1">
          <reference field="13" count="0"/>
        </references>
      </pivotArea>
    </format>
    <format dxfId="9740">
      <pivotArea dataOnly="0" labelOnly="1" grandCol="1" outline="0" fieldPosition="0"/>
    </format>
    <format dxfId="9739">
      <pivotArea grandRow="1" outline="0" collapsedLevelsAreSubtotals="1" fieldPosition="0"/>
    </format>
    <format dxfId="9738">
      <pivotArea dataOnly="0" labelOnly="1" grandRow="1" outline="0" fieldPosition="0"/>
    </format>
    <format dxfId="9737">
      <pivotArea grandRow="1" outline="0" collapsedLevelsAreSubtotals="1" fieldPosition="0"/>
    </format>
    <format dxfId="9736">
      <pivotArea dataOnly="0" labelOnly="1" grandRow="1" outline="0" fieldPosition="0"/>
    </format>
    <format dxfId="9735">
      <pivotArea dataOnly="0" labelOnly="1" outline="0" fieldPosition="0">
        <references count="1">
          <reference field="13" count="0"/>
        </references>
      </pivotArea>
    </format>
    <format dxfId="9734">
      <pivotArea dataOnly="0" labelOnly="1" grandCol="1" outline="0" fieldPosition="0"/>
    </format>
    <format dxfId="9733">
      <pivotArea dataOnly="0" labelOnly="1" outline="0" fieldPosition="0">
        <references count="1">
          <reference field="13" count="0"/>
        </references>
      </pivotArea>
    </format>
    <format dxfId="9732">
      <pivotArea dataOnly="0" labelOnly="1" grandCol="1" outline="0" fieldPosition="0"/>
    </format>
    <format dxfId="9731">
      <pivotArea dataOnly="0" labelOnly="1" outline="0" fieldPosition="0">
        <references count="1">
          <reference field="13" count="0"/>
        </references>
      </pivotArea>
    </format>
    <format dxfId="9730">
      <pivotArea dataOnly="0" labelOnly="1" grandCol="1" outline="0" fieldPosition="0"/>
    </format>
    <format dxfId="9729">
      <pivotArea grandRow="1" outline="0" collapsedLevelsAreSubtotals="1" fieldPosition="0"/>
    </format>
    <format dxfId="9728">
      <pivotArea dataOnly="0" labelOnly="1" grandRow="1" outline="0" fieldPosition="0"/>
    </format>
    <format dxfId="9727">
      <pivotArea dataOnly="0" labelOnly="1" outline="0" fieldPosition="0">
        <references count="1">
          <reference field="13" count="0"/>
        </references>
      </pivotArea>
    </format>
    <format dxfId="9726">
      <pivotArea dataOnly="0" labelOnly="1" grandCol="1" outline="0" fieldPosition="0"/>
    </format>
    <format dxfId="9725">
      <pivotArea grandRow="1" outline="0" collapsedLevelsAreSubtotals="1" fieldPosition="0"/>
    </format>
    <format dxfId="9724">
      <pivotArea dataOnly="0" labelOnly="1" grandRow="1" outline="0" fieldPosition="0"/>
    </format>
    <format dxfId="9723">
      <pivotArea type="origin" dataOnly="0" labelOnly="1" outline="0" fieldPosition="0"/>
    </format>
    <format dxfId="9722">
      <pivotArea dataOnly="0" labelOnly="1" grandRow="1" outline="0" fieldPosition="0"/>
    </format>
    <format dxfId="9721">
      <pivotArea type="origin" dataOnly="0" labelOnly="1" outline="0" fieldPosition="0"/>
    </format>
    <format dxfId="9720">
      <pivotArea dataOnly="0" labelOnly="1" grandRow="1" outline="0" fieldPosition="0"/>
    </format>
    <format dxfId="9719">
      <pivotArea type="origin" dataOnly="0" labelOnly="1" outline="0" fieldPosition="0"/>
    </format>
    <format dxfId="9718">
      <pivotArea dataOnly="0" labelOnly="1" grandRow="1" outline="0" fieldPosition="0"/>
    </format>
    <format dxfId="9717">
      <pivotArea type="origin" dataOnly="0" labelOnly="1" outline="0" fieldPosition="0"/>
    </format>
    <format dxfId="9716">
      <pivotArea dataOnly="0" labelOnly="1" grandRow="1" outline="0" fieldPosition="0"/>
    </format>
    <format dxfId="9715">
      <pivotArea type="all" dataOnly="0" outline="0" fieldPosition="0"/>
    </format>
    <format dxfId="9714">
      <pivotArea outline="0" collapsedLevelsAreSubtotals="1" fieldPosition="0"/>
    </format>
    <format dxfId="9713">
      <pivotArea field="13" type="button" dataOnly="0" labelOnly="1" outline="0" axis="axisCol" fieldPosition="0"/>
    </format>
    <format dxfId="9712">
      <pivotArea type="topRight" dataOnly="0" labelOnly="1" outline="0" fieldPosition="0"/>
    </format>
    <format dxfId="9711">
      <pivotArea dataOnly="0" labelOnly="1" grandRow="1" outline="0" fieldPosition="0"/>
    </format>
    <format dxfId="9710">
      <pivotArea dataOnly="0" labelOnly="1" outline="0" fieldPosition="0">
        <references count="1">
          <reference field="13" count="0"/>
        </references>
      </pivotArea>
    </format>
    <format dxfId="9709">
      <pivotArea dataOnly="0" labelOnly="1" grandCol="1" outline="0" fieldPosition="0"/>
    </format>
    <format dxfId="9708">
      <pivotArea type="all" dataOnly="0" outline="0" fieldPosition="0"/>
    </format>
    <format dxfId="9707">
      <pivotArea outline="0" collapsedLevelsAreSubtotals="1" fieldPosition="0"/>
    </format>
    <format dxfId="9706">
      <pivotArea field="13" type="button" dataOnly="0" labelOnly="1" outline="0" axis="axisCol" fieldPosition="0"/>
    </format>
    <format dxfId="9705">
      <pivotArea type="topRight" dataOnly="0" labelOnly="1" outline="0" fieldPosition="0"/>
    </format>
    <format dxfId="9704">
      <pivotArea dataOnly="0" labelOnly="1" grandRow="1" outline="0" fieldPosition="0"/>
    </format>
    <format dxfId="9703">
      <pivotArea dataOnly="0" labelOnly="1" outline="0" fieldPosition="0">
        <references count="1">
          <reference field="13" count="0"/>
        </references>
      </pivotArea>
    </format>
    <format dxfId="9702">
      <pivotArea dataOnly="0" labelOnly="1" grandCol="1" outline="0" fieldPosition="0"/>
    </format>
    <format dxfId="9701">
      <pivotArea outline="0" collapsedLevelsAreSubtotals="1" fieldPosition="0"/>
    </format>
    <format dxfId="9700">
      <pivotArea dataOnly="0" labelOnly="1" grandRow="1" outline="0" fieldPosition="0"/>
    </format>
    <format dxfId="9699">
      <pivotArea dataOnly="0" labelOnly="1" outline="0" fieldPosition="0">
        <references count="1">
          <reference field="13" count="0"/>
        </references>
      </pivotArea>
    </format>
    <format dxfId="9698">
      <pivotArea dataOnly="0" labelOnly="1" grandCol="1" outline="0" fieldPosition="0"/>
    </format>
    <format dxfId="9697">
      <pivotArea outline="0" collapsedLevelsAreSubtotals="1" fieldPosition="0"/>
    </format>
    <format dxfId="9696">
      <pivotArea dataOnly="0" labelOnly="1" grandRow="1" outline="0" fieldPosition="0"/>
    </format>
    <format dxfId="9695">
      <pivotArea dataOnly="0" labelOnly="1" outline="0" fieldPosition="0">
        <references count="1">
          <reference field="13" count="0"/>
        </references>
      </pivotArea>
    </format>
    <format dxfId="9694">
      <pivotArea dataOnly="0" labelOnly="1" grandCol="1" outline="0" fieldPosition="0"/>
    </format>
    <format dxfId="9693">
      <pivotArea grandRow="1" outline="0" collapsedLevelsAreSubtotals="1" fieldPosition="0"/>
    </format>
    <format dxfId="9692">
      <pivotArea dataOnly="0" labelOnly="1" grandRow="1" outline="0" fieldPosition="0"/>
    </format>
    <format dxfId="9691">
      <pivotArea outline="0" collapsedLevelsAreSubtotals="1" fieldPosition="0"/>
    </format>
    <format dxfId="9690">
      <pivotArea dataOnly="0" labelOnly="1" grandRow="1" outline="0" fieldPosition="0"/>
    </format>
    <format dxfId="9689">
      <pivotArea grandRow="1" outline="0" collapsedLevelsAreSubtotals="1" fieldPosition="0"/>
    </format>
    <format dxfId="9688">
      <pivotArea dataOnly="0" labelOnly="1" grandRow="1" outline="0" fieldPosition="0"/>
    </format>
    <format dxfId="9687">
      <pivotArea dataOnly="0" labelOnly="1" grandRow="1" outline="0" fieldPosition="0"/>
    </format>
    <format dxfId="9686">
      <pivotArea dataOnly="0" labelOnly="1" grandRow="1" outline="0" fieldPosition="0"/>
    </format>
    <format dxfId="9685">
      <pivotArea grandRow="1" outline="0" collapsedLevelsAreSubtotals="1" fieldPosition="0"/>
    </format>
    <format dxfId="9684">
      <pivotArea dataOnly="0" labelOnly="1" grandRow="1" outline="0" fieldPosition="0"/>
    </format>
    <format dxfId="9683">
      <pivotArea outline="0" collapsedLevelsAreSubtotals="1" fieldPosition="0"/>
    </format>
    <format dxfId="9682">
      <pivotArea dataOnly="0" labelOnly="1" grandRow="1" outline="0" fieldPosition="0"/>
    </format>
    <format dxfId="9681">
      <pivotArea type="all" dataOnly="0" outline="0" fieldPosition="0"/>
    </format>
    <format dxfId="9680">
      <pivotArea outline="0" collapsedLevelsAreSubtotals="1" fieldPosition="0"/>
    </format>
    <format dxfId="9679">
      <pivotArea field="13" type="button" dataOnly="0" labelOnly="1" outline="0" axis="axisCol" fieldPosition="0"/>
    </format>
    <format dxfId="9678">
      <pivotArea type="topRight" dataOnly="0" labelOnly="1" outline="0" fieldPosition="0"/>
    </format>
    <format dxfId="9677">
      <pivotArea dataOnly="0" labelOnly="1" grandRow="1" outline="0" fieldPosition="0"/>
    </format>
    <format dxfId="9676">
      <pivotArea dataOnly="0" labelOnly="1" outline="0" fieldPosition="0">
        <references count="1">
          <reference field="13" count="0"/>
        </references>
      </pivotArea>
    </format>
    <format dxfId="9675">
      <pivotArea dataOnly="0" labelOnly="1" grandCol="1" outline="0" fieldPosition="0"/>
    </format>
    <format dxfId="9674">
      <pivotArea type="all" dataOnly="0" outline="0" fieldPosition="0"/>
    </format>
    <format dxfId="9673">
      <pivotArea outline="0" collapsedLevelsAreSubtotals="1" fieldPosition="0"/>
    </format>
    <format dxfId="9672">
      <pivotArea field="13" type="button" dataOnly="0" labelOnly="1" outline="0" axis="axisCol" fieldPosition="0"/>
    </format>
    <format dxfId="9671">
      <pivotArea type="topRight" dataOnly="0" labelOnly="1" outline="0" fieldPosition="0"/>
    </format>
    <format dxfId="9670">
      <pivotArea dataOnly="0" labelOnly="1" grandRow="1" outline="0" fieldPosition="0"/>
    </format>
    <format dxfId="9669">
      <pivotArea dataOnly="0" labelOnly="1" outline="0" fieldPosition="0">
        <references count="1">
          <reference field="13" count="0"/>
        </references>
      </pivotArea>
    </format>
    <format dxfId="9668">
      <pivotArea dataOnly="0" labelOnly="1" grandCol="1" outline="0" fieldPosition="0"/>
    </format>
    <format dxfId="9667">
      <pivotArea outline="0" collapsedLevelsAreSubtotals="1" fieldPosition="0"/>
    </format>
    <format dxfId="9666">
      <pivotArea dataOnly="0" labelOnly="1" grandRow="1" outline="0" fieldPosition="0"/>
    </format>
    <format dxfId="9665">
      <pivotArea outline="0" collapsedLevelsAreSubtotals="1" fieldPosition="0"/>
    </format>
    <format dxfId="9664">
      <pivotArea outline="0" collapsedLevelsAreSubtotals="1" fieldPosition="0"/>
    </format>
    <format dxfId="9663">
      <pivotArea outline="0" collapsedLevelsAreSubtotals="1" fieldPosition="0"/>
    </format>
    <format dxfId="9662">
      <pivotArea outline="0" fieldPosition="0">
        <references count="1">
          <reference field="13" count="1" selected="0">
            <x v="1"/>
          </reference>
        </references>
      </pivotArea>
    </format>
    <format dxfId="9661">
      <pivotArea outline="0" fieldPosition="0">
        <references count="1">
          <reference field="13" count="1" selected="0">
            <x v="2"/>
          </reference>
        </references>
      </pivotArea>
    </format>
    <format dxfId="9660">
      <pivotArea grandCol="1" outline="0" collapsedLevelsAreSubtotals="1" fieldPosition="0"/>
    </format>
    <format dxfId="9659">
      <pivotArea field="13" grandRow="1" outline="0" axis="axisCol" fieldPosition="0">
        <references count="1">
          <reference field="13" count="1" selected="0">
            <x v="0"/>
          </reference>
        </references>
      </pivotArea>
    </format>
    <format dxfId="9658">
      <pivotArea field="13" type="button" dataOnly="0" labelOnly="1" outline="0" axis="axisCol" fieldPosition="0"/>
    </format>
    <format dxfId="9657">
      <pivotArea field="13" type="button" dataOnly="0" labelOnly="1" outline="0" axis="axisCol" fieldPosition="0"/>
    </format>
    <format dxfId="9656">
      <pivotArea dataOnly="0" labelOnly="1" outline="0" fieldPosition="0">
        <references count="1">
          <reference field="51" count="0"/>
        </references>
      </pivotArea>
    </format>
    <format dxfId="9655">
      <pivotArea dataOnly="0" labelOnly="1" outline="0" fieldPosition="0">
        <references count="1">
          <reference field="13" count="0"/>
        </references>
      </pivotArea>
    </format>
    <format dxfId="9654">
      <pivotArea dataOnly="0" labelOnly="1" grandCol="1" outline="0" fieldPosition="0"/>
    </format>
    <format dxfId="9653">
      <pivotArea outline="0" collapsedLevelsAreSubtotals="1" fieldPosition="0"/>
    </format>
    <format dxfId="9652">
      <pivotArea field="13" type="button" dataOnly="0" labelOnly="1" outline="0" axis="axisCol" fieldPosition="0"/>
    </format>
    <format dxfId="9651">
      <pivotArea type="topRight" dataOnly="0" labelOnly="1" outline="0" fieldPosition="0"/>
    </format>
    <format dxfId="9650">
      <pivotArea dataOnly="0" labelOnly="1" outline="0" fieldPosition="0">
        <references count="1">
          <reference field="13" count="0"/>
        </references>
      </pivotArea>
    </format>
    <format dxfId="9649">
      <pivotArea dataOnly="0" labelOnly="1" grandCol="1" outline="0" fieldPosition="0"/>
    </format>
    <format dxfId="9648">
      <pivotArea outline="0" collapsedLevelsAreSubtotals="1" fieldPosition="0"/>
    </format>
    <format dxfId="9647">
      <pivotArea dataOnly="0" labelOnly="1" grandRow="1" outline="0" fieldPosition="0"/>
    </format>
    <format dxfId="9646">
      <pivotArea dataOnly="0" labelOnly="1" outline="0" fieldPosition="0">
        <references count="1">
          <reference field="13" count="0"/>
        </references>
      </pivotArea>
    </format>
    <format dxfId="9645">
      <pivotArea dataOnly="0" labelOnly="1" grandCol="1" outline="0" fieldPosition="0"/>
    </format>
    <format dxfId="9644">
      <pivotArea outline="0" collapsedLevelsAreSubtotals="1" fieldPosition="0"/>
    </format>
    <format dxfId="9643">
      <pivotArea dataOnly="0" labelOnly="1" grandRow="1" outline="0" fieldPosition="0"/>
    </format>
    <format dxfId="9642">
      <pivotArea dataOnly="0" labelOnly="1" outline="0" fieldPosition="0">
        <references count="1">
          <reference field="13" count="0"/>
        </references>
      </pivotArea>
    </format>
    <format dxfId="9641">
      <pivotArea dataOnly="0" labelOnly="1" grandCol="1" outline="0" fieldPosition="0"/>
    </format>
    <format dxfId="9640">
      <pivotArea dataOnly="0" labelOnly="1" outline="0" fieldPosition="0">
        <references count="1">
          <reference field="13" count="0"/>
        </references>
      </pivotArea>
    </format>
    <format dxfId="9639">
      <pivotArea dataOnly="0" labelOnly="1" grandCol="1" outline="0" fieldPosition="0"/>
    </format>
    <format dxfId="9638">
      <pivotArea grandRow="1" outline="0" collapsedLevelsAreSubtotals="1" fieldPosition="0"/>
    </format>
    <format dxfId="9637">
      <pivotArea dataOnly="0" labelOnly="1" grandRow="1" outline="0" fieldPosition="0"/>
    </format>
    <format dxfId="9636">
      <pivotArea outline="0" collapsedLevelsAreSubtotals="1" fieldPosition="0"/>
    </format>
    <format dxfId="9635">
      <pivotArea dataOnly="0" labelOnly="1" grandRow="1" outline="0" fieldPosition="0"/>
    </format>
    <format dxfId="9634">
      <pivotArea dataOnly="0" labelOnly="1" outline="0" fieldPosition="0">
        <references count="1">
          <reference field="13" count="0"/>
        </references>
      </pivotArea>
    </format>
    <format dxfId="9633">
      <pivotArea dataOnly="0" labelOnly="1" grandCol="1" outline="0" fieldPosition="0"/>
    </format>
    <format dxfId="9632">
      <pivotArea outline="0" collapsedLevelsAreSubtotals="1" fieldPosition="0"/>
    </format>
    <format dxfId="9631">
      <pivotArea dataOnly="0" labelOnly="1" grandRow="1" outline="0" fieldPosition="0"/>
    </format>
    <format dxfId="9630">
      <pivotArea dataOnly="0" labelOnly="1" outline="0" fieldPosition="0">
        <references count="1">
          <reference field="13" count="0"/>
        </references>
      </pivotArea>
    </format>
    <format dxfId="9629">
      <pivotArea dataOnly="0" labelOnly="1" grandCol="1" outline="0" fieldPosition="0"/>
    </format>
    <format dxfId="9628">
      <pivotArea outline="0" collapsedLevelsAreSubtotals="1" fieldPosition="0"/>
    </format>
    <format dxfId="9627">
      <pivotArea dataOnly="0" labelOnly="1" grandRow="1" outline="0" fieldPosition="0"/>
    </format>
    <format dxfId="9626">
      <pivotArea dataOnly="0" labelOnly="1" outline="0" fieldPosition="0">
        <references count="1">
          <reference field="13" count="0"/>
        </references>
      </pivotArea>
    </format>
    <format dxfId="9625">
      <pivotArea dataOnly="0" labelOnly="1" grandCol="1" outline="0" fieldPosition="0"/>
    </format>
    <format dxfId="9624">
      <pivotArea outline="0" collapsedLevelsAreSubtotals="1" fieldPosition="0"/>
    </format>
    <format dxfId="9623">
      <pivotArea dataOnly="0" labelOnly="1" grandRow="1" outline="0" fieldPosition="0"/>
    </format>
    <format dxfId="9622">
      <pivotArea dataOnly="0" labelOnly="1" outline="0" fieldPosition="0">
        <references count="1">
          <reference field="13" count="0"/>
        </references>
      </pivotArea>
    </format>
    <format dxfId="9621">
      <pivotArea dataOnly="0" labelOnly="1" grandCol="1" outline="0" fieldPosition="0"/>
    </format>
    <format dxfId="9620">
      <pivotArea outline="0" collapsedLevelsAreSubtotals="1" fieldPosition="0"/>
    </format>
    <format dxfId="9619">
      <pivotArea dataOnly="0" labelOnly="1" grandRow="1" outline="0" fieldPosition="0"/>
    </format>
    <format dxfId="9618">
      <pivotArea dataOnly="0" labelOnly="1" outline="0" fieldPosition="0">
        <references count="1">
          <reference field="13" count="0"/>
        </references>
      </pivotArea>
    </format>
    <format dxfId="9617">
      <pivotArea dataOnly="0" labelOnly="1" grandCol="1" outline="0" fieldPosition="0"/>
    </format>
    <format dxfId="9616">
      <pivotArea outline="0" collapsedLevelsAreSubtotals="1" fieldPosition="0"/>
    </format>
    <format dxfId="9615">
      <pivotArea dataOnly="0" labelOnly="1" grandRow="1" outline="0" fieldPosition="0"/>
    </format>
    <format dxfId="9614">
      <pivotArea dataOnly="0" labelOnly="1" outline="0" fieldPosition="0">
        <references count="1">
          <reference field="13" count="0"/>
        </references>
      </pivotArea>
    </format>
    <format dxfId="9613">
      <pivotArea dataOnly="0" labelOnly="1" grandCol="1" outline="0" fieldPosition="0"/>
    </format>
    <format dxfId="9612">
      <pivotArea dataOnly="0" labelOnly="1" outline="0" fieldPosition="0">
        <references count="1">
          <reference field="13" count="0"/>
        </references>
      </pivotArea>
    </format>
    <format dxfId="9611">
      <pivotArea dataOnly="0" labelOnly="1" grandCol="1" outline="0" fieldPosition="0"/>
    </format>
    <format dxfId="9610">
      <pivotArea grandRow="1" outline="0" collapsedLevelsAreSubtotals="1" fieldPosition="0"/>
    </format>
    <format dxfId="9609">
      <pivotArea dataOnly="0" labelOnly="1" grandRow="1" outline="0" fieldPosition="0"/>
    </format>
    <format dxfId="9608">
      <pivotArea outline="0" collapsedLevelsAreSubtotals="1" fieldPosition="0"/>
    </format>
    <format dxfId="9607">
      <pivotArea dataOnly="0" labelOnly="1" grandRow="1" outline="0" fieldPosition="0"/>
    </format>
    <format dxfId="9606">
      <pivotArea dataOnly="0" labelOnly="1" outline="0" fieldPosition="0">
        <references count="1">
          <reference field="13" count="0"/>
        </references>
      </pivotArea>
    </format>
    <format dxfId="9605">
      <pivotArea dataOnly="0" labelOnly="1" grandCol="1" outline="0" fieldPosition="0"/>
    </format>
    <format dxfId="9604">
      <pivotArea outline="0" collapsedLevelsAreSubtotals="1" fieldPosition="0"/>
    </format>
    <format dxfId="9603">
      <pivotArea dataOnly="0" labelOnly="1" grandRow="1" outline="0" fieldPosition="0"/>
    </format>
    <format dxfId="9602">
      <pivotArea dataOnly="0" labelOnly="1" outline="0" fieldPosition="0">
        <references count="1">
          <reference field="13" count="0"/>
        </references>
      </pivotArea>
    </format>
    <format dxfId="9601">
      <pivotArea dataOnly="0" labelOnly="1" grandCol="1" outline="0" fieldPosition="0"/>
    </format>
    <format dxfId="9600">
      <pivotArea dataOnly="0" labelOnly="1" outline="0" fieldPosition="0">
        <references count="1">
          <reference field="13" count="0"/>
        </references>
      </pivotArea>
    </format>
    <format dxfId="9599">
      <pivotArea dataOnly="0" labelOnly="1" grandCol="1" outline="0" fieldPosition="0"/>
    </format>
    <format dxfId="9598">
      <pivotArea grandRow="1" outline="0" collapsedLevelsAreSubtotals="1" fieldPosition="0"/>
    </format>
    <format dxfId="9597">
      <pivotArea dataOnly="0" labelOnly="1" grandRow="1" outline="0" fieldPosition="0"/>
    </format>
    <format dxfId="9596">
      <pivotArea outline="0" collapsedLevelsAreSubtotals="1" fieldPosition="0"/>
    </format>
    <format dxfId="9595">
      <pivotArea dataOnly="0" labelOnly="1" grandRow="1" outline="0" fieldPosition="0"/>
    </format>
    <format dxfId="9594">
      <pivotArea dataOnly="0" labelOnly="1" outline="0" fieldPosition="0">
        <references count="1">
          <reference field="13" count="0"/>
        </references>
      </pivotArea>
    </format>
    <format dxfId="9593">
      <pivotArea dataOnly="0" labelOnly="1" grandCol="1" outline="0" fieldPosition="0"/>
    </format>
    <format dxfId="9592">
      <pivotArea outline="0" collapsedLevelsAreSubtotals="1" fieldPosition="0"/>
    </format>
    <format dxfId="9591">
      <pivotArea dataOnly="0" labelOnly="1" grandRow="1" outline="0" fieldPosition="0"/>
    </format>
    <format dxfId="9590">
      <pivotArea dataOnly="0" labelOnly="1" outline="0" fieldPosition="0">
        <references count="1">
          <reference field="13" count="0"/>
        </references>
      </pivotArea>
    </format>
    <format dxfId="9589">
      <pivotArea dataOnly="0" labelOnly="1" grandCol="1" outline="0" fieldPosition="0"/>
    </format>
    <format dxfId="9588">
      <pivotArea grandRow="1" outline="0" collapsedLevelsAreSubtotals="1" fieldPosition="0"/>
    </format>
    <format dxfId="9587">
      <pivotArea dataOnly="0" labelOnly="1" grandRow="1" outline="0" fieldPosition="0"/>
    </format>
    <format dxfId="9586">
      <pivotArea dataOnly="0" labelOnly="1" outline="0" fieldPosition="0">
        <references count="1">
          <reference field="13" count="0"/>
        </references>
      </pivotArea>
    </format>
    <format dxfId="9585">
      <pivotArea dataOnly="0" labelOnly="1" grandCol="1" outline="0" fieldPosition="0"/>
    </format>
    <format dxfId="9584">
      <pivotArea outline="0" collapsedLevelsAreSubtotals="1" fieldPosition="0"/>
    </format>
    <format dxfId="9583">
      <pivotArea dataOnly="0" labelOnly="1" grandRow="1" outline="0" fieldPosition="0"/>
    </format>
    <format dxfId="9582">
      <pivotArea dataOnly="0" labelOnly="1" outline="0" fieldPosition="0">
        <references count="1">
          <reference field="13" count="0"/>
        </references>
      </pivotArea>
    </format>
    <format dxfId="9581">
      <pivotArea dataOnly="0" labelOnly="1" grandCol="1" outline="0" fieldPosition="0"/>
    </format>
    <format dxfId="9580">
      <pivotArea grandRow="1" outline="0" collapsedLevelsAreSubtotals="1" fieldPosition="0"/>
    </format>
    <format dxfId="9579">
      <pivotArea dataOnly="0" labelOnly="1" grandRow="1" outline="0" fieldPosition="0"/>
    </format>
    <format dxfId="9578">
      <pivotArea grandRow="1" outline="0" collapsedLevelsAreSubtotals="1" fieldPosition="0"/>
    </format>
    <format dxfId="9577">
      <pivotArea dataOnly="0" labelOnly="1" grandRow="1" outline="0" fieldPosition="0"/>
    </format>
    <format dxfId="9576">
      <pivotArea field="15" type="button" dataOnly="0" labelOnly="1" outline="0" axis="axisRow" fieldPosition="0"/>
    </format>
    <format dxfId="9575">
      <pivotArea dataOnly="0" labelOnly="1" outline="0" fieldPosition="0">
        <references count="1">
          <reference field="13" count="0"/>
        </references>
      </pivotArea>
    </format>
    <format dxfId="9574">
      <pivotArea dataOnly="0" labelOnly="1" grandCol="1" outline="0" fieldPosition="0"/>
    </format>
    <format dxfId="9573">
      <pivotArea outline="0" collapsedLevelsAreSubtotals="1" fieldPosition="0"/>
    </format>
    <format dxfId="9572">
      <pivotArea field="15" type="button" dataOnly="0" labelOnly="1" outline="0" axis="axisRow" fieldPosition="0"/>
    </format>
    <format dxfId="9571">
      <pivotArea dataOnly="0" labelOnly="1" outline="0" fieldPosition="0">
        <references count="1">
          <reference field="15" count="0"/>
        </references>
      </pivotArea>
    </format>
    <format dxfId="9570">
      <pivotArea dataOnly="0" labelOnly="1" grandRow="1" outline="0" fieldPosition="0"/>
    </format>
    <format dxfId="9569">
      <pivotArea dataOnly="0" labelOnly="1" outline="0" fieldPosition="0">
        <references count="1">
          <reference field="13" count="0"/>
        </references>
      </pivotArea>
    </format>
    <format dxfId="9568">
      <pivotArea dataOnly="0" labelOnly="1" grandCol="1" outline="0" fieldPosition="0"/>
    </format>
    <format dxfId="9567">
      <pivotArea outline="0" collapsedLevelsAreSubtotals="1" fieldPosition="0"/>
    </format>
    <format dxfId="9566">
      <pivotArea field="15" type="button" dataOnly="0" labelOnly="1" outline="0" axis="axisRow" fieldPosition="0"/>
    </format>
    <format dxfId="9565">
      <pivotArea dataOnly="0" labelOnly="1" outline="0" fieldPosition="0">
        <references count="1">
          <reference field="15" count="0"/>
        </references>
      </pivotArea>
    </format>
    <format dxfId="9564">
      <pivotArea dataOnly="0" labelOnly="1" grandRow="1" outline="0" fieldPosition="0"/>
    </format>
    <format dxfId="9563">
      <pivotArea dataOnly="0" labelOnly="1" outline="0" fieldPosition="0">
        <references count="1">
          <reference field="13" count="0"/>
        </references>
      </pivotArea>
    </format>
    <format dxfId="9562">
      <pivotArea dataOnly="0" labelOnly="1" grandCol="1" outline="0" fieldPosition="0"/>
    </format>
    <format dxfId="9561">
      <pivotArea field="15" type="button" dataOnly="0" labelOnly="1" outline="0" axis="axisRow" fieldPosition="0"/>
    </format>
    <format dxfId="9560">
      <pivotArea dataOnly="0" labelOnly="1" outline="0" fieldPosition="0">
        <references count="1">
          <reference field="13" count="0"/>
        </references>
      </pivotArea>
    </format>
    <format dxfId="9559">
      <pivotArea dataOnly="0" labelOnly="1" grandCol="1" outline="0" fieldPosition="0"/>
    </format>
    <format dxfId="9558">
      <pivotArea dataOnly="0" labelOnly="1" grandRow="1" outline="0" fieldPosition="0"/>
    </format>
    <format dxfId="9557">
      <pivotArea outline="0" collapsedLevelsAreSubtotals="1" fieldPosition="0"/>
    </format>
    <format dxfId="9556">
      <pivotArea field="15" type="button" dataOnly="0" labelOnly="1" outline="0" axis="axisRow" fieldPosition="0"/>
    </format>
    <format dxfId="9555">
      <pivotArea dataOnly="0" labelOnly="1" outline="0" fieldPosition="0">
        <references count="1">
          <reference field="15" count="0"/>
        </references>
      </pivotArea>
    </format>
    <format dxfId="9554">
      <pivotArea dataOnly="0" labelOnly="1" grandRow="1" outline="0" fieldPosition="0"/>
    </format>
    <format dxfId="9553">
      <pivotArea dataOnly="0" labelOnly="1" outline="0" fieldPosition="0">
        <references count="1">
          <reference field="13" count="0"/>
        </references>
      </pivotArea>
    </format>
    <format dxfId="9552">
      <pivotArea dataOnly="0" labelOnly="1" grandCol="1" outline="0" fieldPosition="0"/>
    </format>
    <format dxfId="9551">
      <pivotArea outline="0" collapsedLevelsAreSubtotals="1" fieldPosition="0"/>
    </format>
    <format dxfId="9550">
      <pivotArea field="15" type="button" dataOnly="0" labelOnly="1" outline="0" axis="axisRow" fieldPosition="0"/>
    </format>
    <format dxfId="9549">
      <pivotArea dataOnly="0" labelOnly="1" outline="0" fieldPosition="0">
        <references count="1">
          <reference field="15" count="0"/>
        </references>
      </pivotArea>
    </format>
    <format dxfId="9548">
      <pivotArea dataOnly="0" labelOnly="1" grandRow="1" outline="0" fieldPosition="0"/>
    </format>
    <format dxfId="9547">
      <pivotArea dataOnly="0" labelOnly="1" outline="0" fieldPosition="0">
        <references count="1">
          <reference field="13" count="0"/>
        </references>
      </pivotArea>
    </format>
    <format dxfId="9546">
      <pivotArea dataOnly="0" labelOnly="1" grandCol="1" outline="0" fieldPosition="0"/>
    </format>
    <format dxfId="9545">
      <pivotArea dataOnly="0" labelOnly="1" grandRow="1" outline="0" fieldPosition="0"/>
    </format>
    <format dxfId="9544">
      <pivotArea field="15" type="button" dataOnly="0" labelOnly="1" outline="0" axis="axisRow" fieldPosition="0"/>
    </format>
    <format dxfId="9543">
      <pivotArea dataOnly="0" labelOnly="1" outline="0" fieldPosition="0">
        <references count="1">
          <reference field="13" count="0"/>
        </references>
      </pivotArea>
    </format>
    <format dxfId="9542">
      <pivotArea dataOnly="0" labelOnly="1" grandCol="1" outline="0" fieldPosition="0"/>
    </format>
    <format dxfId="9541">
      <pivotArea type="all" dataOnly="0" outline="0" fieldPosition="0"/>
    </format>
    <format dxfId="9540">
      <pivotArea outline="0" collapsedLevelsAreSubtotals="1" fieldPosition="0"/>
    </format>
    <format dxfId="9539">
      <pivotArea field="15" type="button" dataOnly="0" labelOnly="1" outline="0" axis="axisRow" fieldPosition="0"/>
    </format>
    <format dxfId="9538">
      <pivotArea dataOnly="0" labelOnly="1" outline="0" fieldPosition="0">
        <references count="1">
          <reference field="15" count="0"/>
        </references>
      </pivotArea>
    </format>
    <format dxfId="9537">
      <pivotArea dataOnly="0" labelOnly="1" grandRow="1" outline="0" fieldPosition="0"/>
    </format>
    <format dxfId="9536">
      <pivotArea dataOnly="0" labelOnly="1" outline="0" fieldPosition="0">
        <references count="1">
          <reference field="13" count="0"/>
        </references>
      </pivotArea>
    </format>
    <format dxfId="9535">
      <pivotArea dataOnly="0" labelOnly="1" grandCol="1" outline="0" fieldPosition="0"/>
    </format>
    <format dxfId="9534">
      <pivotArea type="all" dataOnly="0" outline="0" fieldPosition="0"/>
    </format>
    <format dxfId="9533">
      <pivotArea outline="0" collapsedLevelsAreSubtotals="1" fieldPosition="0"/>
    </format>
    <format dxfId="9532">
      <pivotArea field="15" type="button" dataOnly="0" labelOnly="1" outline="0" axis="axisRow" fieldPosition="0"/>
    </format>
    <format dxfId="9531">
      <pivotArea dataOnly="0" labelOnly="1" outline="0" fieldPosition="0">
        <references count="1">
          <reference field="15" count="0"/>
        </references>
      </pivotArea>
    </format>
    <format dxfId="9530">
      <pivotArea dataOnly="0" labelOnly="1" grandRow="1" outline="0" fieldPosition="0"/>
    </format>
    <format dxfId="9529">
      <pivotArea dataOnly="0" labelOnly="1" outline="0" fieldPosition="0">
        <references count="1">
          <reference field="13" count="0"/>
        </references>
      </pivotArea>
    </format>
    <format dxfId="9528">
      <pivotArea dataOnly="0" labelOnly="1" grandCol="1" outline="0" fieldPosition="0"/>
    </format>
    <format dxfId="9527">
      <pivotArea outline="0" collapsedLevelsAreSubtotals="1" fieldPosition="0"/>
    </format>
    <format dxfId="9526">
      <pivotArea field="15" type="button" dataOnly="0" labelOnly="1" outline="0" axis="axisRow" fieldPosition="0"/>
    </format>
    <format dxfId="9525">
      <pivotArea dataOnly="0" labelOnly="1" outline="0" fieldPosition="0">
        <references count="1">
          <reference field="15" count="0"/>
        </references>
      </pivotArea>
    </format>
    <format dxfId="9524">
      <pivotArea dataOnly="0" labelOnly="1" grandRow="1" outline="0" fieldPosition="0"/>
    </format>
    <format dxfId="9523">
      <pivotArea dataOnly="0" labelOnly="1" outline="0" fieldPosition="0">
        <references count="1">
          <reference field="13" count="0"/>
        </references>
      </pivotArea>
    </format>
    <format dxfId="9522">
      <pivotArea dataOnly="0" labelOnly="1" grandCol="1" outline="0" fieldPosition="0"/>
    </format>
    <format dxfId="9521">
      <pivotArea dataOnly="0" labelOnly="1" grandRow="1" outline="0" fieldPosition="0"/>
    </format>
    <format dxfId="9520">
      <pivotArea field="15" type="button" dataOnly="0" labelOnly="1" outline="0" axis="axisRow" fieldPosition="0"/>
    </format>
    <format dxfId="9519">
      <pivotArea dataOnly="0" labelOnly="1" outline="0" fieldPosition="0">
        <references count="1">
          <reference field="13" count="0"/>
        </references>
      </pivotArea>
    </format>
    <format dxfId="9518">
      <pivotArea dataOnly="0" labelOnly="1" grandCol="1" outline="0" fieldPosition="0"/>
    </format>
    <format dxfId="9517">
      <pivotArea field="15" type="button" dataOnly="0" labelOnly="1" outline="0" axis="axisRow" fieldPosition="0"/>
    </format>
    <format dxfId="9516">
      <pivotArea dataOnly="0" labelOnly="1" outline="0" fieldPosition="0">
        <references count="1">
          <reference field="13" count="0"/>
        </references>
      </pivotArea>
    </format>
    <format dxfId="9515">
      <pivotArea dataOnly="0" labelOnly="1" grandCol="1" outline="0" fieldPosition="0"/>
    </format>
    <format dxfId="9514">
      <pivotArea field="15" type="button" dataOnly="0" labelOnly="1" outline="0" axis="axisRow" fieldPosition="0"/>
    </format>
    <format dxfId="9513">
      <pivotArea dataOnly="0" labelOnly="1" outline="0" fieldPosition="0">
        <references count="1">
          <reference field="13" count="0"/>
        </references>
      </pivotArea>
    </format>
    <format dxfId="9512">
      <pivotArea dataOnly="0" labelOnly="1" grandCol="1" outline="0" fieldPosition="0"/>
    </format>
    <format dxfId="9511">
      <pivotArea type="all" dataOnly="0" outline="0" fieldPosition="0"/>
    </format>
    <format dxfId="9510">
      <pivotArea outline="0" collapsedLevelsAreSubtotals="1" fieldPosition="0"/>
    </format>
    <format dxfId="9509">
      <pivotArea type="origin" dataOnly="0" labelOnly="1" outline="0" fieldPosition="0"/>
    </format>
    <format dxfId="9508">
      <pivotArea field="13" type="button" dataOnly="0" labelOnly="1" outline="0" axis="axisCol" fieldPosition="0"/>
    </format>
    <format dxfId="9507">
      <pivotArea type="topRight" dataOnly="0" labelOnly="1" outline="0" fieldPosition="0"/>
    </format>
    <format dxfId="9506">
      <pivotArea field="15" type="button" dataOnly="0" labelOnly="1" outline="0" axis="axisRow" fieldPosition="0"/>
    </format>
    <format dxfId="9505">
      <pivotArea dataOnly="0" labelOnly="1" outline="0" fieldPosition="0">
        <references count="1">
          <reference field="15" count="0"/>
        </references>
      </pivotArea>
    </format>
    <format dxfId="9504">
      <pivotArea dataOnly="0" labelOnly="1" grandRow="1" outline="0" fieldPosition="0"/>
    </format>
    <format dxfId="9503">
      <pivotArea dataOnly="0" labelOnly="1" outline="0" fieldPosition="0">
        <references count="1">
          <reference field="13" count="0"/>
        </references>
      </pivotArea>
    </format>
    <format dxfId="9502">
      <pivotArea dataOnly="0" labelOnly="1" grandCol="1" outline="0" fieldPosition="0"/>
    </format>
    <format dxfId="9501">
      <pivotArea outline="0" collapsedLevelsAreSubtotals="1" fieldPosition="0"/>
    </format>
    <format dxfId="9500">
      <pivotArea field="15" type="button" dataOnly="0" labelOnly="1" outline="0" axis="axisRow" fieldPosition="0"/>
    </format>
    <format dxfId="9499">
      <pivotArea dataOnly="0" labelOnly="1" outline="0" fieldPosition="0">
        <references count="1">
          <reference field="15" count="18">
            <x v="0"/>
            <x v="1"/>
            <x v="2"/>
            <x v="3"/>
            <x v="4"/>
            <x v="5"/>
            <x v="6"/>
            <x v="7"/>
            <x v="8"/>
            <x v="9"/>
            <x v="10"/>
            <x v="11"/>
            <x v="12"/>
            <x v="13"/>
            <x v="14"/>
            <x v="15"/>
            <x v="16"/>
            <x v="17"/>
          </reference>
        </references>
      </pivotArea>
    </format>
    <format dxfId="9498">
      <pivotArea dataOnly="0" labelOnly="1" grandRow="1" outline="0" fieldPosition="0"/>
    </format>
    <format dxfId="9497">
      <pivotArea dataOnly="0" labelOnly="1" outline="0" fieldPosition="0">
        <references count="1">
          <reference field="13" count="0"/>
        </references>
      </pivotArea>
    </format>
    <format dxfId="9496">
      <pivotArea dataOnly="0" labelOnly="1" grandCol="1" outline="0" fieldPosition="0"/>
    </format>
    <format dxfId="9495">
      <pivotArea outline="0" collapsedLevelsAreSubtotals="1" fieldPosition="0"/>
    </format>
    <format dxfId="9494">
      <pivotArea field="15" type="button" dataOnly="0" labelOnly="1" outline="0" axis="axisRow" fieldPosition="0"/>
    </format>
    <format dxfId="9493">
      <pivotArea dataOnly="0" labelOnly="1" outline="0" fieldPosition="0">
        <references count="1">
          <reference field="15" count="0"/>
        </references>
      </pivotArea>
    </format>
    <format dxfId="9492">
      <pivotArea dataOnly="0" labelOnly="1" grandRow="1" outline="0" fieldPosition="0"/>
    </format>
    <format dxfId="9491">
      <pivotArea dataOnly="0" labelOnly="1" outline="0" fieldPosition="0">
        <references count="1">
          <reference field="13" count="0"/>
        </references>
      </pivotArea>
    </format>
    <format dxfId="9490">
      <pivotArea dataOnly="0" labelOnly="1" grandCol="1" outline="0" fieldPosition="0"/>
    </format>
    <format dxfId="9489">
      <pivotArea grandRow="1" outline="0" collapsedLevelsAreSubtotals="1" fieldPosition="0"/>
    </format>
    <format dxfId="948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3559</v>
      </c>
      <c r="E4" s="1" t="s">
        <v>3558</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54" zoomScaleNormal="100" workbookViewId="0">
      <selection activeCell="D206" sqref="D206"/>
    </sheetView>
  </sheetViews>
  <sheetFormatPr defaultRowHeight="15"/>
  <cols>
    <col min="1" max="1" width="23" style="3" bestFit="1" customWidth="1"/>
    <col min="2" max="2" width="16.140625" style="3" bestFit="1" customWidth="1"/>
    <col min="3" max="4" width="16.140625" bestFit="1" customWidth="1"/>
    <col min="5" max="5" width="11.140625" bestFit="1" customWidth="1"/>
    <col min="6" max="6" width="8.28515625" bestFit="1" customWidth="1"/>
    <col min="7" max="8" width="11.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5">
        <v>190</v>
      </c>
      <c r="D6" s="356">
        <v>95</v>
      </c>
      <c r="E6" s="356">
        <v>28</v>
      </c>
      <c r="F6" s="357">
        <v>313</v>
      </c>
      <c r="G6" s="62"/>
      <c r="H6" s="3"/>
      <c r="BU6" t="e">
        <v>#N/A</v>
      </c>
      <c r="CH6" t="e">
        <v>#N/A</v>
      </c>
    </row>
    <row r="7" spans="1:86" ht="23.25" customHeight="1" thickBot="1">
      <c r="A7" s="63"/>
      <c r="B7" s="64" t="s">
        <v>1286</v>
      </c>
      <c r="C7" s="65">
        <v>11106506.760000005</v>
      </c>
      <c r="D7" s="66">
        <v>5783753.0399999991</v>
      </c>
      <c r="E7" s="66">
        <v>1383541.5299999998</v>
      </c>
      <c r="F7" s="67">
        <v>18273801.330000002</v>
      </c>
      <c r="G7" s="68">
        <f>+(D7+E7)*100/F7</f>
        <v>39.221694712383076</v>
      </c>
      <c r="H7" s="69">
        <v>0.91</v>
      </c>
      <c r="I7" s="70"/>
      <c r="BU7" t="e">
        <v>#N/A</v>
      </c>
      <c r="CH7" t="e">
        <v>#N/A</v>
      </c>
    </row>
    <row r="8" spans="1:86" ht="23.25" customHeight="1">
      <c r="A8" s="63">
        <v>2</v>
      </c>
      <c r="B8" s="61" t="s">
        <v>1272</v>
      </c>
      <c r="C8" s="348">
        <v>89</v>
      </c>
      <c r="D8" s="347">
        <v>21</v>
      </c>
      <c r="E8" s="347">
        <v>23</v>
      </c>
      <c r="F8" s="349">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8">
        <v>46</v>
      </c>
      <c r="D10" s="347">
        <v>32</v>
      </c>
      <c r="E10" s="347">
        <v>4</v>
      </c>
      <c r="F10" s="349">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8">
        <v>52</v>
      </c>
      <c r="D12" s="347">
        <v>11</v>
      </c>
      <c r="E12" s="347">
        <v>4</v>
      </c>
      <c r="F12" s="349">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8">
        <v>49</v>
      </c>
      <c r="D14" s="347">
        <v>4</v>
      </c>
      <c r="E14" s="347">
        <v>2</v>
      </c>
      <c r="F14" s="349">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8">
        <v>50</v>
      </c>
      <c r="D16" s="347">
        <v>3</v>
      </c>
      <c r="E16" s="347">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476</v>
      </c>
      <c r="D18" s="347">
        <v>166</v>
      </c>
      <c r="E18" s="347">
        <v>63</v>
      </c>
      <c r="F18" s="349">
        <v>705</v>
      </c>
      <c r="G18" s="79"/>
      <c r="H18" s="3"/>
      <c r="I18" s="56"/>
      <c r="J18" s="3"/>
      <c r="K18" s="3"/>
      <c r="BU18" t="e">
        <v>#N/A</v>
      </c>
      <c r="CH18" t="e">
        <v>#N/A</v>
      </c>
    </row>
    <row r="19" spans="1:86" ht="34.5" customHeight="1" thickBot="1">
      <c r="A19" s="80" t="s">
        <v>1288</v>
      </c>
      <c r="B19" s="81"/>
      <c r="C19" s="362">
        <v>22418076.960000001</v>
      </c>
      <c r="D19" s="361">
        <v>9207393.8900000006</v>
      </c>
      <c r="E19" s="361">
        <v>2384422.83</v>
      </c>
      <c r="F19" s="363">
        <v>34009893.68</v>
      </c>
      <c r="G19" s="82">
        <f>+(D19+E19)*100/F19</f>
        <v>34.083660563798624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5">
        <v>11106506.760000005</v>
      </c>
      <c r="C26" s="356">
        <v>5783753.0399999991</v>
      </c>
      <c r="D26" s="356">
        <v>1383541.5299999998</v>
      </c>
      <c r="E26" s="357">
        <v>18273801.330000006</v>
      </c>
      <c r="F26" s="86">
        <f t="shared" ref="F26:F32" si="0">+C26*100/E26</f>
        <v>31.650519426983379</v>
      </c>
      <c r="G26" s="86">
        <f t="shared" ref="G26:G32" si="1">+D26*100/E26</f>
        <v>7.5711752853996872</v>
      </c>
      <c r="H26" s="87">
        <f t="shared" ref="H26:H32" si="2">F26+G26</f>
        <v>39.221694712383069</v>
      </c>
      <c r="I26" s="88">
        <v>0.91</v>
      </c>
      <c r="J26" s="75">
        <f t="shared" ref="J26:J31" si="3">C26*91%</f>
        <v>5263215.2663999991</v>
      </c>
      <c r="BU26" t="e">
        <v>#N/A</v>
      </c>
      <c r="CH26" t="e">
        <v>#N/A</v>
      </c>
    </row>
    <row r="27" spans="1:86" ht="18" customHeight="1">
      <c r="A27" s="63">
        <v>2</v>
      </c>
      <c r="B27" s="348">
        <v>3099545.38</v>
      </c>
      <c r="C27" s="347">
        <v>908995.15</v>
      </c>
      <c r="D27" s="347">
        <v>507939.1</v>
      </c>
      <c r="E27" s="349">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8">
        <v>1886597.3900000001</v>
      </c>
      <c r="C28" s="347">
        <v>1571704.79</v>
      </c>
      <c r="D28" s="347">
        <v>280568</v>
      </c>
      <c r="E28" s="349">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8">
        <v>2243868.6400000011</v>
      </c>
      <c r="C29" s="347">
        <v>599647.82999999996</v>
      </c>
      <c r="D29" s="347">
        <v>202302.56</v>
      </c>
      <c r="E29" s="349">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8">
        <v>1856728.6999999997</v>
      </c>
      <c r="C30" s="347">
        <v>187705.08000000002</v>
      </c>
      <c r="D30" s="347">
        <v>9943.64</v>
      </c>
      <c r="E30" s="349">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8">
        <v>2224830.09</v>
      </c>
      <c r="C31" s="347">
        <v>155588</v>
      </c>
      <c r="D31" s="347">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8">
        <v>22418076.960000005</v>
      </c>
      <c r="C32" s="359">
        <v>9207393.8899999987</v>
      </c>
      <c r="D32" s="359">
        <v>2384422.83</v>
      </c>
      <c r="E32" s="360">
        <v>34009893.680000007</v>
      </c>
      <c r="F32" s="230">
        <f t="shared" si="0"/>
        <v>27.07269236602917</v>
      </c>
      <c r="G32" s="230">
        <f t="shared" si="1"/>
        <v>7.0109681977694427</v>
      </c>
      <c r="H32" s="231">
        <f t="shared" si="2"/>
        <v>34.08366056379861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7" t="s">
        <v>1137</v>
      </c>
      <c r="B38" s="378">
        <v>1</v>
      </c>
      <c r="BU38" t="e">
        <v>#N/A</v>
      </c>
      <c r="CH38" t="e">
        <v>#N/A</v>
      </c>
    </row>
    <row r="39" spans="1:86" ht="15.75" thickBot="1">
      <c r="A39" s="377" t="s">
        <v>1160</v>
      </c>
      <c r="B39" s="426" t="s">
        <v>1276</v>
      </c>
      <c r="H39" s="97"/>
      <c r="J39" s="388" t="s">
        <v>1160</v>
      </c>
      <c r="K39" s="389" t="s">
        <v>1276</v>
      </c>
      <c r="N39" s="99"/>
      <c r="BU39" t="e">
        <v>#N/A</v>
      </c>
      <c r="CH39" t="e">
        <v>#N/A</v>
      </c>
    </row>
    <row r="40" spans="1:86" s="3" customFormat="1" ht="15.75" thickBot="1">
      <c r="A40" s="377" t="s">
        <v>12</v>
      </c>
      <c r="B40" s="379" t="s">
        <v>1276</v>
      </c>
      <c r="D40"/>
      <c r="E40" s="56"/>
      <c r="H40" s="97"/>
      <c r="I40" s="56"/>
      <c r="J40" s="388" t="s">
        <v>1137</v>
      </c>
      <c r="K40" s="390">
        <v>1</v>
      </c>
      <c r="L40" s="6"/>
      <c r="M40" s="6"/>
      <c r="N40" s="99"/>
      <c r="O40" s="6"/>
      <c r="P40" s="102"/>
      <c r="Q40" s="102"/>
      <c r="R40" s="102"/>
      <c r="AC40"/>
      <c r="BU40" t="e">
        <v>#N/A</v>
      </c>
      <c r="CH40" t="e">
        <v>#N/A</v>
      </c>
    </row>
    <row r="41" spans="1:86" ht="29.25" customHeight="1" thickBot="1">
      <c r="A41" s="103" t="s">
        <v>1294</v>
      </c>
      <c r="B41" s="104">
        <f>GETPIVOTDATA("POS",$A$136,"BUCKET","BKT 1")/GETPIVOTDATA("POS",$A$41)</f>
        <v>5.2048661514040879E-3</v>
      </c>
      <c r="E41" s="55"/>
      <c r="F41" s="3"/>
      <c r="G41" s="3"/>
      <c r="I41" s="56"/>
      <c r="J41"/>
      <c r="K41" s="3"/>
      <c r="N41" s="99"/>
      <c r="O41"/>
      <c r="BU41" t="e">
        <v>#N/A</v>
      </c>
      <c r="CH41" t="e">
        <v>#N/A</v>
      </c>
    </row>
    <row r="42" spans="1:86" s="3" customFormat="1" ht="30" customHeight="1" thickBot="1">
      <c r="A42" s="380" t="s">
        <v>1286</v>
      </c>
      <c r="B42" s="427" t="s">
        <v>1138</v>
      </c>
      <c r="C42" s="382"/>
      <c r="D42" s="382"/>
      <c r="E42" s="382"/>
      <c r="F42" s="3" t="s">
        <v>1277</v>
      </c>
      <c r="G42"/>
      <c r="H42"/>
      <c r="I42" s="56"/>
      <c r="J42" s="391" t="s">
        <v>1295</v>
      </c>
      <c r="K42" s="392" t="s">
        <v>1138</v>
      </c>
      <c r="L42" s="393"/>
      <c r="M42" s="393"/>
      <c r="N42" s="393"/>
      <c r="O42"/>
      <c r="AD42"/>
      <c r="BU42" t="e">
        <v>#N/A</v>
      </c>
      <c r="CH42" t="e">
        <v>#N/A</v>
      </c>
    </row>
    <row r="43" spans="1:86" s="3" customFormat="1" ht="31.5" customHeight="1" thickBot="1">
      <c r="A43" s="412" t="s">
        <v>11</v>
      </c>
      <c r="B43" s="368" t="s">
        <v>1232</v>
      </c>
      <c r="C43" s="369" t="s">
        <v>1281</v>
      </c>
      <c r="D43" s="370" t="s">
        <v>1283</v>
      </c>
      <c r="E43" s="366" t="s">
        <v>1108</v>
      </c>
      <c r="F43" s="106" t="s">
        <v>1290</v>
      </c>
      <c r="G43" s="106" t="s">
        <v>1291</v>
      </c>
      <c r="H43" s="107" t="s">
        <v>1296</v>
      </c>
      <c r="I43" s="56"/>
      <c r="J43" s="387" t="s">
        <v>11</v>
      </c>
      <c r="K43" s="368" t="s">
        <v>1232</v>
      </c>
      <c r="L43" s="369" t="s">
        <v>1281</v>
      </c>
      <c r="M43" s="370" t="s">
        <v>1283</v>
      </c>
      <c r="N43" s="366" t="s">
        <v>1284</v>
      </c>
      <c r="O43" s="2" t="s">
        <v>1297</v>
      </c>
      <c r="AD43"/>
      <c r="BU43" t="e">
        <v>#N/A</v>
      </c>
      <c r="CH43" t="e">
        <v>#N/A</v>
      </c>
    </row>
    <row r="44" spans="1:86" s="3" customFormat="1" ht="21" customHeight="1">
      <c r="A44" s="394" t="s">
        <v>114</v>
      </c>
      <c r="B44" s="414">
        <v>778784.04</v>
      </c>
      <c r="C44" s="422">
        <v>90625</v>
      </c>
      <c r="D44" s="422">
        <v>8285</v>
      </c>
      <c r="E44" s="417">
        <v>877694.04</v>
      </c>
      <c r="F44" s="110">
        <f t="shared" ref="F44:F62" si="4">+C44*100/E44</f>
        <v>10.325352101057904</v>
      </c>
      <c r="G44" s="110">
        <f t="shared" ref="G44:G62" si="5">+D44*100/E44</f>
        <v>0.94395081001119707</v>
      </c>
      <c r="H44" s="111">
        <f t="shared" ref="H44:H62" si="6">F44+G44</f>
        <v>11.269302911069101</v>
      </c>
      <c r="I44" s="56"/>
      <c r="J44" s="394" t="s">
        <v>114</v>
      </c>
      <c r="K44" s="374">
        <v>9</v>
      </c>
      <c r="L44" s="375">
        <v>1</v>
      </c>
      <c r="M44" s="375">
        <v>1</v>
      </c>
      <c r="N44" s="395">
        <v>11</v>
      </c>
      <c r="O44" s="112">
        <f>B44/GETPIVOTDATA("POS",$A$42)</f>
        <v>4.2617517063703356E-2</v>
      </c>
      <c r="AD44"/>
      <c r="BU44" t="e">
        <v>#N/A</v>
      </c>
      <c r="CH44" t="e">
        <v>#N/A</v>
      </c>
    </row>
    <row r="45" spans="1:86" s="3" customFormat="1" ht="22.5" customHeight="1">
      <c r="A45" s="396" t="s">
        <v>204</v>
      </c>
      <c r="B45" s="373">
        <v>480016.1</v>
      </c>
      <c r="C45" s="418">
        <v>235255.66</v>
      </c>
      <c r="D45" s="418">
        <v>4208</v>
      </c>
      <c r="E45" s="424">
        <v>719479.76</v>
      </c>
      <c r="F45" s="114">
        <f t="shared" si="4"/>
        <v>32.698023360657153</v>
      </c>
      <c r="G45" s="114">
        <f t="shared" si="5"/>
        <v>0.58486704337589701</v>
      </c>
      <c r="H45" s="115">
        <f t="shared" si="6"/>
        <v>33.282890404033047</v>
      </c>
      <c r="I45" s="56"/>
      <c r="J45" s="396" t="s">
        <v>204</v>
      </c>
      <c r="K45" s="371">
        <v>7</v>
      </c>
      <c r="L45" s="364">
        <v>6</v>
      </c>
      <c r="M45" s="364">
        <v>1</v>
      </c>
      <c r="N45" s="397">
        <v>14</v>
      </c>
      <c r="O45" s="116">
        <f t="shared" ref="O45:O62" si="7">B45/GETPIVOTDATA("POS",$A$42)</f>
        <v>2.6267993797872816E-2</v>
      </c>
      <c r="AD45"/>
      <c r="BU45" t="e">
        <v>#N/A</v>
      </c>
      <c r="CH45" t="e">
        <v>#N/A</v>
      </c>
    </row>
    <row r="46" spans="1:86" s="3" customFormat="1" ht="22.5" customHeight="1">
      <c r="A46" s="396" t="s">
        <v>43</v>
      </c>
      <c r="B46" s="373">
        <v>735348.5</v>
      </c>
      <c r="C46" s="418">
        <v>870816.35</v>
      </c>
      <c r="D46" s="418"/>
      <c r="E46" s="424">
        <v>1606164.85</v>
      </c>
      <c r="F46" s="114">
        <f t="shared" si="4"/>
        <v>54.217121611147199</v>
      </c>
      <c r="G46" s="114">
        <f t="shared" si="5"/>
        <v>0</v>
      </c>
      <c r="H46" s="115">
        <f t="shared" si="6"/>
        <v>54.217121611147199</v>
      </c>
      <c r="I46" s="56"/>
      <c r="J46" s="396" t="s">
        <v>43</v>
      </c>
      <c r="K46" s="371">
        <v>23</v>
      </c>
      <c r="L46" s="364">
        <v>16</v>
      </c>
      <c r="M46" s="364">
        <v>0</v>
      </c>
      <c r="N46" s="397">
        <v>39</v>
      </c>
      <c r="O46" s="116">
        <f t="shared" si="7"/>
        <v>4.0240587424619882E-2</v>
      </c>
      <c r="AD46"/>
      <c r="BU46" t="e">
        <v>#N/A</v>
      </c>
      <c r="CH46" t="e">
        <v>#N/A</v>
      </c>
    </row>
    <row r="47" spans="1:86" s="3" customFormat="1" ht="22.5" customHeight="1">
      <c r="A47" s="396" t="s">
        <v>23</v>
      </c>
      <c r="B47" s="373">
        <v>574806.32999999996</v>
      </c>
      <c r="C47" s="418">
        <v>68703.399999999994</v>
      </c>
      <c r="D47" s="418">
        <v>20100.489999999998</v>
      </c>
      <c r="E47" s="424">
        <v>663610.22</v>
      </c>
      <c r="F47" s="114">
        <f t="shared" si="4"/>
        <v>10.352974973773007</v>
      </c>
      <c r="G47" s="114">
        <f t="shared" si="5"/>
        <v>3.0289602833422302</v>
      </c>
      <c r="H47" s="115">
        <f t="shared" si="6"/>
        <v>13.381935257115238</v>
      </c>
      <c r="I47" s="56"/>
      <c r="J47" s="396" t="s">
        <v>23</v>
      </c>
      <c r="K47" s="371">
        <v>7</v>
      </c>
      <c r="L47" s="364">
        <v>2</v>
      </c>
      <c r="M47" s="364">
        <v>2</v>
      </c>
      <c r="N47" s="397">
        <v>11</v>
      </c>
      <c r="O47" s="116">
        <f t="shared" si="7"/>
        <v>3.1455213921820609E-2</v>
      </c>
      <c r="AD47"/>
      <c r="BU47" t="e">
        <v>#N/A</v>
      </c>
      <c r="CH47" t="e">
        <v>#N/A</v>
      </c>
    </row>
    <row r="48" spans="1:86" s="3" customFormat="1" ht="22.5" customHeight="1">
      <c r="A48" s="396" t="s">
        <v>35</v>
      </c>
      <c r="B48" s="373">
        <v>1602833.0599999998</v>
      </c>
      <c r="C48" s="418">
        <v>563836.05999999994</v>
      </c>
      <c r="D48" s="418">
        <v>152127</v>
      </c>
      <c r="E48" s="424">
        <v>2318796.1199999996</v>
      </c>
      <c r="F48" s="114">
        <f t="shared" si="4"/>
        <v>24.315896302258778</v>
      </c>
      <c r="G48" s="114">
        <f t="shared" si="5"/>
        <v>6.5606026630750112</v>
      </c>
      <c r="H48" s="115">
        <f t="shared" si="6"/>
        <v>30.876498965333788</v>
      </c>
      <c r="I48" s="56"/>
      <c r="J48" s="396" t="s">
        <v>35</v>
      </c>
      <c r="K48" s="371">
        <v>25</v>
      </c>
      <c r="L48" s="364">
        <v>13</v>
      </c>
      <c r="M48" s="364">
        <v>2</v>
      </c>
      <c r="N48" s="397">
        <v>40</v>
      </c>
      <c r="O48" s="116">
        <f t="shared" si="7"/>
        <v>8.7712076488904236E-2</v>
      </c>
      <c r="AD48"/>
      <c r="BU48" t="e">
        <v>#N/A</v>
      </c>
      <c r="CH48" t="e">
        <v>#N/A</v>
      </c>
    </row>
    <row r="49" spans="1:86" s="3" customFormat="1" ht="22.5" customHeight="1">
      <c r="A49" s="396" t="s">
        <v>66</v>
      </c>
      <c r="B49" s="373">
        <v>721927.54</v>
      </c>
      <c r="C49" s="418">
        <v>123395.53</v>
      </c>
      <c r="D49" s="418">
        <v>167112</v>
      </c>
      <c r="E49" s="424">
        <v>1012435.0700000001</v>
      </c>
      <c r="F49" s="114">
        <f t="shared" si="4"/>
        <v>12.187994436028376</v>
      </c>
      <c r="G49" s="114">
        <f t="shared" si="5"/>
        <v>16.505947388803904</v>
      </c>
      <c r="H49" s="115">
        <f t="shared" si="6"/>
        <v>28.69394182483228</v>
      </c>
      <c r="I49" s="56"/>
      <c r="J49" s="396" t="s">
        <v>66</v>
      </c>
      <c r="K49" s="371">
        <v>8</v>
      </c>
      <c r="L49" s="364">
        <v>4</v>
      </c>
      <c r="M49" s="364">
        <v>1</v>
      </c>
      <c r="N49" s="397">
        <v>13</v>
      </c>
      <c r="O49" s="116">
        <f t="shared" si="7"/>
        <v>3.9506150196282126E-2</v>
      </c>
      <c r="AD49"/>
      <c r="BU49" t="e">
        <v>#N/A</v>
      </c>
      <c r="CH49" t="e">
        <v>#N/A</v>
      </c>
    </row>
    <row r="50" spans="1:86" s="3" customFormat="1" ht="22.5" customHeight="1">
      <c r="A50" s="396" t="s">
        <v>98</v>
      </c>
      <c r="B50" s="373">
        <v>372924.32</v>
      </c>
      <c r="C50" s="418">
        <v>308200</v>
      </c>
      <c r="D50" s="418"/>
      <c r="E50" s="424">
        <v>681124.32000000007</v>
      </c>
      <c r="F50" s="114">
        <f t="shared" si="4"/>
        <v>45.24871465461694</v>
      </c>
      <c r="G50" s="114">
        <f t="shared" si="5"/>
        <v>0</v>
      </c>
      <c r="H50" s="115">
        <f t="shared" si="6"/>
        <v>45.24871465461694</v>
      </c>
      <c r="I50" s="56"/>
      <c r="J50" s="396" t="s">
        <v>98</v>
      </c>
      <c r="K50" s="371">
        <v>8</v>
      </c>
      <c r="L50" s="364">
        <v>5</v>
      </c>
      <c r="M50" s="364">
        <v>0</v>
      </c>
      <c r="N50" s="397">
        <v>13</v>
      </c>
      <c r="O50" s="116">
        <f t="shared" si="7"/>
        <v>2.0407594088689814E-2</v>
      </c>
      <c r="AD50"/>
      <c r="BU50" t="e">
        <v>#N/A</v>
      </c>
      <c r="CH50" t="e">
        <v>#N/A</v>
      </c>
    </row>
    <row r="51" spans="1:86" s="3" customFormat="1" ht="22.5" customHeight="1">
      <c r="A51" s="396" t="s">
        <v>19</v>
      </c>
      <c r="B51" s="373">
        <v>1338761.3400000001</v>
      </c>
      <c r="C51" s="418">
        <v>672280</v>
      </c>
      <c r="D51" s="418">
        <v>453311.07</v>
      </c>
      <c r="E51" s="424">
        <v>2464352.41</v>
      </c>
      <c r="F51" s="114">
        <f t="shared" si="4"/>
        <v>27.280189199888014</v>
      </c>
      <c r="G51" s="114">
        <f t="shared" si="5"/>
        <v>18.394733973944902</v>
      </c>
      <c r="H51" s="115">
        <f t="shared" si="6"/>
        <v>45.674923173832916</v>
      </c>
      <c r="I51" s="56"/>
      <c r="J51" s="396" t="s">
        <v>19</v>
      </c>
      <c r="K51" s="371">
        <v>14</v>
      </c>
      <c r="L51" s="364">
        <v>7</v>
      </c>
      <c r="M51" s="364">
        <v>6</v>
      </c>
      <c r="N51" s="397">
        <v>27</v>
      </c>
      <c r="O51" s="116">
        <f t="shared" si="7"/>
        <v>7.3261239729150551E-2</v>
      </c>
      <c r="AD51"/>
      <c r="BU51" t="e">
        <v>#N/A</v>
      </c>
      <c r="CH51" t="e">
        <v>#N/A</v>
      </c>
    </row>
    <row r="52" spans="1:86" s="3" customFormat="1" ht="22.5" customHeight="1">
      <c r="A52" s="396" t="s">
        <v>316</v>
      </c>
      <c r="B52" s="373">
        <v>403037.35</v>
      </c>
      <c r="C52" s="418">
        <v>248971</v>
      </c>
      <c r="D52" s="418"/>
      <c r="E52" s="424">
        <v>652008.35</v>
      </c>
      <c r="F52" s="114">
        <f t="shared" si="4"/>
        <v>38.185247167463423</v>
      </c>
      <c r="G52" s="114">
        <f t="shared" si="5"/>
        <v>0</v>
      </c>
      <c r="H52" s="115">
        <f t="shared" si="6"/>
        <v>38.185247167463423</v>
      </c>
      <c r="I52" s="56"/>
      <c r="J52" s="396" t="s">
        <v>316</v>
      </c>
      <c r="K52" s="371">
        <v>8</v>
      </c>
      <c r="L52" s="364">
        <v>3</v>
      </c>
      <c r="M52" s="364">
        <v>0</v>
      </c>
      <c r="N52" s="397">
        <v>11</v>
      </c>
      <c r="O52" s="116">
        <f t="shared" si="7"/>
        <v>2.205547399370791E-2</v>
      </c>
      <c r="AD52"/>
      <c r="BU52" t="e">
        <v>#N/A</v>
      </c>
      <c r="CH52" t="e">
        <v>#N/A</v>
      </c>
    </row>
    <row r="53" spans="1:86" s="3" customFormat="1" ht="22.5" customHeight="1">
      <c r="A53" s="396" t="s">
        <v>231</v>
      </c>
      <c r="B53" s="373">
        <v>617097.37</v>
      </c>
      <c r="C53" s="418">
        <v>225838.02</v>
      </c>
      <c r="D53" s="418">
        <v>67590.149999999994</v>
      </c>
      <c r="E53" s="424">
        <v>910525.54</v>
      </c>
      <c r="F53" s="114">
        <f t="shared" si="4"/>
        <v>24.803040670336387</v>
      </c>
      <c r="G53" s="114">
        <f t="shared" si="5"/>
        <v>7.4232019894796126</v>
      </c>
      <c r="H53" s="115">
        <f t="shared" si="6"/>
        <v>32.226242659816002</v>
      </c>
      <c r="I53" s="56"/>
      <c r="J53" s="396" t="s">
        <v>231</v>
      </c>
      <c r="K53" s="371">
        <v>10</v>
      </c>
      <c r="L53" s="364">
        <v>2</v>
      </c>
      <c r="M53" s="364">
        <v>2</v>
      </c>
      <c r="N53" s="397">
        <v>14</v>
      </c>
      <c r="O53" s="116">
        <f t="shared" si="7"/>
        <v>3.3769512913928566E-2</v>
      </c>
      <c r="AD53"/>
      <c r="BU53" t="e">
        <v>#N/A</v>
      </c>
      <c r="CH53" t="e">
        <v>#N/A</v>
      </c>
    </row>
    <row r="54" spans="1:86" s="3" customFormat="1" ht="22.5" customHeight="1">
      <c r="A54" s="396" t="s">
        <v>325</v>
      </c>
      <c r="B54" s="373">
        <v>184886.88999999998</v>
      </c>
      <c r="C54" s="418">
        <v>392893.06000000006</v>
      </c>
      <c r="D54" s="418">
        <v>17954</v>
      </c>
      <c r="E54" s="424">
        <v>595733.95000000007</v>
      </c>
      <c r="F54" s="114">
        <f t="shared" si="4"/>
        <v>65.951094444088682</v>
      </c>
      <c r="G54" s="114">
        <f t="shared" si="5"/>
        <v>3.0137614282348686</v>
      </c>
      <c r="H54" s="115">
        <f t="shared" si="6"/>
        <v>68.964855872323554</v>
      </c>
      <c r="I54" s="56"/>
      <c r="J54" s="396" t="s">
        <v>325</v>
      </c>
      <c r="K54" s="371">
        <v>6</v>
      </c>
      <c r="L54" s="364">
        <v>10</v>
      </c>
      <c r="M54" s="364">
        <v>1</v>
      </c>
      <c r="N54" s="397">
        <v>17</v>
      </c>
      <c r="O54" s="116">
        <f t="shared" si="7"/>
        <v>1.0117593305366202E-2</v>
      </c>
      <c r="AD54"/>
      <c r="BU54" t="e">
        <v>#N/A</v>
      </c>
      <c r="CH54" t="e">
        <v>#N/A</v>
      </c>
    </row>
    <row r="55" spans="1:86" s="3" customFormat="1" ht="22.5" customHeight="1">
      <c r="A55" s="396" t="s">
        <v>15</v>
      </c>
      <c r="B55" s="373">
        <v>89116.4</v>
      </c>
      <c r="C55" s="418"/>
      <c r="D55" s="418">
        <v>4350</v>
      </c>
      <c r="E55" s="424">
        <v>93466.4</v>
      </c>
      <c r="F55" s="114">
        <f t="shared" si="4"/>
        <v>0</v>
      </c>
      <c r="G55" s="114">
        <f t="shared" si="5"/>
        <v>4.6540788989412238</v>
      </c>
      <c r="H55" s="115">
        <f>F55+G55</f>
        <v>4.6540788989412238</v>
      </c>
      <c r="I55" s="56"/>
      <c r="J55" s="396" t="s">
        <v>15</v>
      </c>
      <c r="K55" s="371">
        <v>3</v>
      </c>
      <c r="L55" s="364">
        <v>0</v>
      </c>
      <c r="M55" s="364">
        <v>1</v>
      </c>
      <c r="N55" s="397">
        <v>4</v>
      </c>
      <c r="O55" s="116">
        <f t="shared" si="7"/>
        <v>4.8767302648572682E-3</v>
      </c>
      <c r="AD55"/>
      <c r="BU55" t="e">
        <v>#N/A</v>
      </c>
      <c r="CH55" t="e">
        <v>#N/A</v>
      </c>
    </row>
    <row r="56" spans="1:86" s="3" customFormat="1" ht="22.5" customHeight="1">
      <c r="A56" s="396" t="s">
        <v>477</v>
      </c>
      <c r="B56" s="373">
        <v>233009.09000000003</v>
      </c>
      <c r="C56" s="418"/>
      <c r="D56" s="418">
        <v>26169</v>
      </c>
      <c r="E56" s="424">
        <v>259178.09000000003</v>
      </c>
      <c r="F56" s="114">
        <f t="shared" si="4"/>
        <v>0</v>
      </c>
      <c r="G56" s="114">
        <f t="shared" si="5"/>
        <v>10.09691830046282</v>
      </c>
      <c r="H56" s="115">
        <f t="shared" si="6"/>
        <v>10.09691830046282</v>
      </c>
      <c r="I56" s="56"/>
      <c r="J56" s="396" t="s">
        <v>477</v>
      </c>
      <c r="K56" s="371">
        <v>5</v>
      </c>
      <c r="L56" s="364">
        <v>0</v>
      </c>
      <c r="M56" s="364">
        <v>1</v>
      </c>
      <c r="N56" s="397">
        <v>6</v>
      </c>
      <c r="O56" s="116">
        <f t="shared" si="7"/>
        <v>1.2750991750001698E-2</v>
      </c>
      <c r="AD56"/>
      <c r="BU56" t="e">
        <v>#N/A</v>
      </c>
      <c r="CH56" t="e">
        <v>#N/A</v>
      </c>
    </row>
    <row r="57" spans="1:86" s="3" customFormat="1" ht="22.5" customHeight="1">
      <c r="A57" s="396" t="s">
        <v>74</v>
      </c>
      <c r="B57" s="373">
        <v>721468.28999999992</v>
      </c>
      <c r="C57" s="418">
        <v>250462.16999999998</v>
      </c>
      <c r="D57" s="418">
        <v>29939</v>
      </c>
      <c r="E57" s="424">
        <v>1001869.46</v>
      </c>
      <c r="F57" s="114">
        <f t="shared" si="4"/>
        <v>24.999481469372267</v>
      </c>
      <c r="G57" s="114">
        <f t="shared" si="5"/>
        <v>2.988313467505038</v>
      </c>
      <c r="H57" s="115">
        <f t="shared" si="6"/>
        <v>27.987794936877304</v>
      </c>
      <c r="I57" s="56"/>
      <c r="J57" s="396" t="s">
        <v>74</v>
      </c>
      <c r="K57" s="371">
        <v>13</v>
      </c>
      <c r="L57" s="364">
        <v>4</v>
      </c>
      <c r="M57" s="364">
        <v>2</v>
      </c>
      <c r="N57" s="397">
        <v>19</v>
      </c>
      <c r="O57" s="116">
        <f t="shared" si="7"/>
        <v>3.9481018588922133E-2</v>
      </c>
      <c r="AD57"/>
      <c r="BU57" t="e">
        <v>#N/A</v>
      </c>
      <c r="CH57" t="e">
        <v>#N/A</v>
      </c>
    </row>
    <row r="58" spans="1:86" s="3" customFormat="1" ht="21.75" customHeight="1">
      <c r="A58" s="396" t="s">
        <v>50</v>
      </c>
      <c r="B58" s="373">
        <v>729251.93</v>
      </c>
      <c r="C58" s="418">
        <v>400157.3</v>
      </c>
      <c r="D58" s="418">
        <v>31439</v>
      </c>
      <c r="E58" s="424">
        <v>1160848.23</v>
      </c>
      <c r="F58" s="114">
        <f t="shared" si="4"/>
        <v>34.471112558788157</v>
      </c>
      <c r="G58" s="114">
        <f t="shared" si="5"/>
        <v>2.708278238921896</v>
      </c>
      <c r="H58" s="115">
        <f t="shared" si="6"/>
        <v>37.179390797710056</v>
      </c>
      <c r="I58" s="56"/>
      <c r="J58" s="396" t="s">
        <v>50</v>
      </c>
      <c r="K58" s="371">
        <v>12</v>
      </c>
      <c r="L58" s="364">
        <v>3</v>
      </c>
      <c r="M58" s="364">
        <v>1</v>
      </c>
      <c r="N58" s="397">
        <v>16</v>
      </c>
      <c r="O58" s="116">
        <f t="shared" si="7"/>
        <v>3.9906963900433308E-2</v>
      </c>
      <c r="AD58"/>
      <c r="BU58" t="e">
        <v>#N/A</v>
      </c>
      <c r="CH58" t="e">
        <v>#N/A</v>
      </c>
    </row>
    <row r="59" spans="1:86" s="3" customFormat="1" ht="22.5" customHeight="1">
      <c r="A59" s="396" t="s">
        <v>350</v>
      </c>
      <c r="B59" s="373">
        <v>522492.82</v>
      </c>
      <c r="C59" s="418">
        <v>383873</v>
      </c>
      <c r="D59" s="418">
        <v>105541.34</v>
      </c>
      <c r="E59" s="424">
        <v>1011907.16</v>
      </c>
      <c r="F59" s="114">
        <f t="shared" si="4"/>
        <v>37.935594802985683</v>
      </c>
      <c r="G59" s="114">
        <f t="shared" si="5"/>
        <v>10.429942999909201</v>
      </c>
      <c r="H59" s="115">
        <f t="shared" si="6"/>
        <v>48.365537802894885</v>
      </c>
      <c r="I59" s="56"/>
      <c r="J59" s="396" t="s">
        <v>350</v>
      </c>
      <c r="K59" s="371">
        <v>14</v>
      </c>
      <c r="L59" s="364">
        <v>3</v>
      </c>
      <c r="M59" s="364">
        <v>1</v>
      </c>
      <c r="N59" s="397">
        <v>18</v>
      </c>
      <c r="O59" s="116">
        <f t="shared" si="7"/>
        <v>2.8592453784764882E-2</v>
      </c>
      <c r="AD59"/>
      <c r="BU59" t="e">
        <v>#N/A</v>
      </c>
      <c r="CH59" t="e">
        <v>#N/A</v>
      </c>
    </row>
    <row r="60" spans="1:86" s="3" customFormat="1" ht="22.5" customHeight="1">
      <c r="A60" s="396" t="s">
        <v>153</v>
      </c>
      <c r="B60" s="373">
        <v>93455.67</v>
      </c>
      <c r="C60" s="418">
        <v>397510.85</v>
      </c>
      <c r="D60" s="418">
        <v>3001</v>
      </c>
      <c r="E60" s="424">
        <v>493967.51999999996</v>
      </c>
      <c r="F60" s="114">
        <f t="shared" si="4"/>
        <v>80.473074424002618</v>
      </c>
      <c r="G60" s="114">
        <f t="shared" si="5"/>
        <v>0.60752982301346459</v>
      </c>
      <c r="H60" s="115">
        <f t="shared" si="6"/>
        <v>81.080604247016083</v>
      </c>
      <c r="I60" s="56"/>
      <c r="J60" s="396" t="s">
        <v>153</v>
      </c>
      <c r="K60" s="371">
        <v>2</v>
      </c>
      <c r="L60" s="364">
        <v>6</v>
      </c>
      <c r="M60" s="364">
        <v>1</v>
      </c>
      <c r="N60" s="397">
        <v>9</v>
      </c>
      <c r="O60" s="116">
        <f t="shared" si="7"/>
        <v>5.1141887947842761E-3</v>
      </c>
      <c r="AD60"/>
      <c r="BU60" t="e">
        <v>#N/A</v>
      </c>
      <c r="CH60" t="e">
        <v>#N/A</v>
      </c>
    </row>
    <row r="61" spans="1:86" s="3" customFormat="1" ht="22.5" customHeight="1" thickBot="1">
      <c r="A61" s="398" t="s">
        <v>334</v>
      </c>
      <c r="B61" s="373">
        <v>907289.72</v>
      </c>
      <c r="C61" s="418">
        <v>550935.64</v>
      </c>
      <c r="D61" s="418">
        <v>292414.48</v>
      </c>
      <c r="E61" s="424">
        <v>1750639.8399999999</v>
      </c>
      <c r="F61" s="232">
        <f t="shared" si="4"/>
        <v>31.470530226251451</v>
      </c>
      <c r="G61" s="232">
        <f t="shared" si="5"/>
        <v>16.703291751888841</v>
      </c>
      <c r="H61" s="233">
        <f t="shared" si="6"/>
        <v>48.173821978140296</v>
      </c>
      <c r="I61" s="56"/>
      <c r="J61" s="398" t="s">
        <v>334</v>
      </c>
      <c r="K61" s="371">
        <v>16</v>
      </c>
      <c r="L61" s="364">
        <v>10</v>
      </c>
      <c r="M61" s="364">
        <v>5</v>
      </c>
      <c r="N61" s="397">
        <v>31</v>
      </c>
      <c r="O61" s="116">
        <f t="shared" si="7"/>
        <v>4.9649752868359549E-2</v>
      </c>
      <c r="AD61"/>
      <c r="BU61" t="e">
        <v>#N/A</v>
      </c>
      <c r="CH61" t="e">
        <v>#N/A</v>
      </c>
    </row>
    <row r="62" spans="1:86" s="3" customFormat="1" ht="24" customHeight="1" thickBot="1">
      <c r="A62" s="366" t="s">
        <v>1108</v>
      </c>
      <c r="B62" s="425">
        <v>11106506.76</v>
      </c>
      <c r="C62" s="423">
        <v>5783753.0399999991</v>
      </c>
      <c r="D62" s="423">
        <v>1383541.53</v>
      </c>
      <c r="E62" s="416">
        <v>18273801.329999998</v>
      </c>
      <c r="F62" s="234">
        <f t="shared" si="4"/>
        <v>31.65051942698339</v>
      </c>
      <c r="G62" s="234">
        <f t="shared" si="5"/>
        <v>7.5711752853996916</v>
      </c>
      <c r="H62" s="235">
        <f t="shared" si="6"/>
        <v>39.221694712383083</v>
      </c>
      <c r="I62" s="56"/>
      <c r="J62" s="366" t="s">
        <v>1284</v>
      </c>
      <c r="K62" s="399">
        <v>190</v>
      </c>
      <c r="L62" s="400">
        <v>95</v>
      </c>
      <c r="M62" s="400">
        <v>28</v>
      </c>
      <c r="N62" s="401">
        <v>313</v>
      </c>
      <c r="O62" s="116">
        <f t="shared" si="7"/>
        <v>0.60778305287616918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7" t="s">
        <v>1137</v>
      </c>
      <c r="B65" s="378">
        <v>2</v>
      </c>
      <c r="C65" s="77"/>
      <c r="D65" s="77"/>
      <c r="E65" s="77"/>
      <c r="F65" s="121"/>
      <c r="G65" s="121"/>
      <c r="H65" s="121"/>
      <c r="I65" s="56"/>
      <c r="J65" s="122"/>
      <c r="K65" s="122"/>
      <c r="L65" s="123"/>
      <c r="M65" s="124"/>
      <c r="N65" s="124"/>
      <c r="O65" s="124"/>
      <c r="AD65"/>
      <c r="BU65"/>
      <c r="CH65" t="e">
        <v>#N/A</v>
      </c>
    </row>
    <row r="66" spans="1:86" ht="15.75" thickBot="1">
      <c r="A66" s="377" t="s">
        <v>1160</v>
      </c>
      <c r="B66" s="379" t="s">
        <v>1276</v>
      </c>
      <c r="I66" s="56"/>
      <c r="J66" s="213" t="s">
        <v>1160</v>
      </c>
      <c r="K66" s="98" t="s">
        <v>1276</v>
      </c>
      <c r="N66" s="99"/>
      <c r="P66" s="3"/>
      <c r="S66" s="3"/>
      <c r="BU66" t="e">
        <v>#N/A</v>
      </c>
      <c r="CH66" t="e">
        <v>#N/A</v>
      </c>
    </row>
    <row r="67" spans="1:86" s="3" customFormat="1" ht="15.75" thickBot="1">
      <c r="A67" s="377" t="s">
        <v>12</v>
      </c>
      <c r="B67" s="37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1" t="s">
        <v>1298</v>
      </c>
      <c r="E68" s="342"/>
      <c r="F68" s="342"/>
      <c r="G68" s="343"/>
      <c r="I68" s="56"/>
      <c r="N68" s="99"/>
      <c r="S68" s="3"/>
      <c r="BU68" t="e">
        <v>#N/A</v>
      </c>
      <c r="CH68" t="e">
        <v>#N/A</v>
      </c>
    </row>
    <row r="69" spans="1:86" s="3" customFormat="1" ht="15.75" thickBot="1">
      <c r="A69" s="380" t="s">
        <v>1286</v>
      </c>
      <c r="B69" s="381" t="s">
        <v>1138</v>
      </c>
      <c r="C69" s="382"/>
      <c r="D69" s="382"/>
      <c r="E69" s="382"/>
      <c r="G69"/>
      <c r="H69"/>
      <c r="I69" s="56"/>
      <c r="J69" s="210" t="s">
        <v>1295</v>
      </c>
      <c r="K69" s="212" t="s">
        <v>1138</v>
      </c>
      <c r="L69" s="354"/>
      <c r="M69" s="354"/>
      <c r="N69" s="354"/>
      <c r="O69" s="6"/>
      <c r="P69"/>
      <c r="Q69"/>
      <c r="R69"/>
      <c r="T69"/>
      <c r="U69"/>
      <c r="AD69"/>
      <c r="BU69" t="e">
        <v>#N/A</v>
      </c>
      <c r="CH69" t="e">
        <v>#N/A</v>
      </c>
    </row>
    <row r="70" spans="1:86" s="3" customFormat="1" ht="33.75" customHeight="1" thickBot="1">
      <c r="A70" s="387" t="s">
        <v>11</v>
      </c>
      <c r="B70" s="368" t="s">
        <v>1232</v>
      </c>
      <c r="C70" s="369" t="s">
        <v>1281</v>
      </c>
      <c r="D70" s="370" t="s">
        <v>1283</v>
      </c>
      <c r="E70" s="366"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9" t="s">
        <v>114</v>
      </c>
      <c r="B71" s="414">
        <v>120161.35</v>
      </c>
      <c r="C71" s="415">
        <v>79950</v>
      </c>
      <c r="D71" s="415">
        <v>16635</v>
      </c>
      <c r="E71" s="376">
        <v>216746.35</v>
      </c>
      <c r="F71" s="110">
        <f t="shared" ref="F71:F89" si="8">+C71*100/E71</f>
        <v>36.88643430443004</v>
      </c>
      <c r="G71" s="110">
        <f t="shared" ref="G71:G89" si="9">+D71*100/E71</f>
        <v>7.6748697267566444</v>
      </c>
      <c r="H71" s="111">
        <f t="shared" ref="H71:H89" si="10">F71+G71</f>
        <v>44.561304031186687</v>
      </c>
      <c r="I71" s="56" t="s">
        <v>3540</v>
      </c>
      <c r="J71" s="109" t="s">
        <v>114</v>
      </c>
      <c r="K71" s="355">
        <v>3</v>
      </c>
      <c r="L71" s="356">
        <v>2</v>
      </c>
      <c r="M71" s="356">
        <v>2</v>
      </c>
      <c r="N71" s="357">
        <v>7</v>
      </c>
      <c r="O71" s="6"/>
      <c r="P71"/>
      <c r="Q71"/>
      <c r="R71"/>
      <c r="S71"/>
      <c r="T71"/>
      <c r="U71"/>
      <c r="AD71"/>
      <c r="BU71" t="e">
        <v>#N/A</v>
      </c>
      <c r="CH71" t="e">
        <v>#N/A</v>
      </c>
    </row>
    <row r="72" spans="1:86" s="3" customFormat="1" ht="23.25" customHeight="1" thickBot="1">
      <c r="A72" s="420" t="s">
        <v>204</v>
      </c>
      <c r="B72" s="373">
        <v>47087</v>
      </c>
      <c r="C72" s="365"/>
      <c r="D72" s="365"/>
      <c r="E72" s="372">
        <v>47087</v>
      </c>
      <c r="F72" s="114">
        <f t="shared" si="8"/>
        <v>0</v>
      </c>
      <c r="G72" s="114">
        <f t="shared" si="9"/>
        <v>0</v>
      </c>
      <c r="H72" s="115">
        <f t="shared" si="10"/>
        <v>0</v>
      </c>
      <c r="I72" s="56" t="s">
        <v>3541</v>
      </c>
      <c r="J72" s="117" t="s">
        <v>204</v>
      </c>
      <c r="K72" s="348">
        <v>2</v>
      </c>
      <c r="L72" s="347">
        <v>0</v>
      </c>
      <c r="M72" s="347">
        <v>0</v>
      </c>
      <c r="N72" s="349">
        <v>2</v>
      </c>
      <c r="O72" s="6"/>
      <c r="P72"/>
      <c r="Q72"/>
      <c r="R72"/>
      <c r="S72"/>
      <c r="T72"/>
      <c r="U72"/>
      <c r="AD72"/>
      <c r="BU72" t="e">
        <v>#N/A</v>
      </c>
      <c r="CH72" t="e">
        <v>#N/A</v>
      </c>
    </row>
    <row r="73" spans="1:86" s="3" customFormat="1" ht="23.25" customHeight="1" thickBot="1">
      <c r="A73" s="420" t="s">
        <v>43</v>
      </c>
      <c r="B73" s="373">
        <v>680107.38</v>
      </c>
      <c r="C73" s="365">
        <v>139027</v>
      </c>
      <c r="D73" s="365">
        <v>74896.009999999995</v>
      </c>
      <c r="E73" s="372">
        <v>894030.39</v>
      </c>
      <c r="F73" s="114">
        <f t="shared" si="8"/>
        <v>15.550589952540651</v>
      </c>
      <c r="G73" s="114">
        <f t="shared" si="9"/>
        <v>8.3773449804094451</v>
      </c>
      <c r="H73" s="115">
        <f>F73+G73</f>
        <v>23.927934932950095</v>
      </c>
      <c r="I73" s="56" t="s">
        <v>3541</v>
      </c>
      <c r="J73" s="127" t="s">
        <v>43</v>
      </c>
      <c r="K73" s="348">
        <v>20</v>
      </c>
      <c r="L73" s="347">
        <v>4</v>
      </c>
      <c r="M73" s="347">
        <v>2</v>
      </c>
      <c r="N73" s="349">
        <v>26</v>
      </c>
      <c r="O73" s="6"/>
      <c r="P73"/>
      <c r="Q73"/>
      <c r="R73"/>
      <c r="S73"/>
      <c r="T73"/>
      <c r="U73"/>
      <c r="AD73"/>
      <c r="BU73" t="e">
        <v>#N/A</v>
      </c>
      <c r="CH73" t="e">
        <v>#N/A</v>
      </c>
    </row>
    <row r="74" spans="1:86" s="3" customFormat="1" ht="23.25" customHeight="1">
      <c r="A74" s="420" t="s">
        <v>23</v>
      </c>
      <c r="B74" s="373">
        <v>224462.51</v>
      </c>
      <c r="C74" s="365">
        <v>74559</v>
      </c>
      <c r="D74" s="365"/>
      <c r="E74" s="372">
        <v>299021.51</v>
      </c>
      <c r="F74" s="114">
        <f t="shared" si="8"/>
        <v>24.934326630883511</v>
      </c>
      <c r="G74" s="114">
        <f t="shared" si="9"/>
        <v>0</v>
      </c>
      <c r="H74" s="115">
        <f t="shared" si="10"/>
        <v>24.934326630883511</v>
      </c>
      <c r="I74" s="56" t="s">
        <v>3540</v>
      </c>
      <c r="J74" s="109" t="s">
        <v>23</v>
      </c>
      <c r="K74" s="348">
        <v>10</v>
      </c>
      <c r="L74" s="347">
        <v>0</v>
      </c>
      <c r="M74" s="347">
        <v>1</v>
      </c>
      <c r="N74" s="349">
        <v>11</v>
      </c>
      <c r="O74" s="6"/>
      <c r="P74"/>
      <c r="Q74"/>
      <c r="R74"/>
      <c r="S74"/>
      <c r="T74"/>
      <c r="U74"/>
      <c r="AD74"/>
      <c r="BU74" t="e">
        <v>#N/A</v>
      </c>
      <c r="CH74" t="e">
        <v>#N/A</v>
      </c>
    </row>
    <row r="75" spans="1:86" s="3" customFormat="1" ht="23.25" customHeight="1">
      <c r="A75" s="420" t="s">
        <v>35</v>
      </c>
      <c r="B75" s="373">
        <v>121951.64</v>
      </c>
      <c r="C75" s="365">
        <v>84494</v>
      </c>
      <c r="D75" s="365">
        <v>20176.57</v>
      </c>
      <c r="E75" s="372">
        <v>226622.21000000002</v>
      </c>
      <c r="F75" s="114">
        <f t="shared" si="8"/>
        <v>37.284077319694305</v>
      </c>
      <c r="G75" s="114">
        <f t="shared" si="9"/>
        <v>8.9031741416695205</v>
      </c>
      <c r="H75" s="115">
        <f t="shared" si="10"/>
        <v>46.187251461363829</v>
      </c>
      <c r="I75" s="56" t="s">
        <v>3540</v>
      </c>
      <c r="J75" s="113" t="s">
        <v>35</v>
      </c>
      <c r="K75" s="348">
        <v>4</v>
      </c>
      <c r="L75" s="347">
        <v>2</v>
      </c>
      <c r="M75" s="347">
        <v>1</v>
      </c>
      <c r="N75" s="349">
        <v>7</v>
      </c>
      <c r="O75" s="6"/>
      <c r="P75"/>
      <c r="Q75"/>
      <c r="R75"/>
      <c r="S75"/>
      <c r="T75"/>
      <c r="U75"/>
      <c r="AD75"/>
      <c r="BU75" t="e">
        <v>#N/A</v>
      </c>
      <c r="CH75" t="e">
        <v>#N/A</v>
      </c>
    </row>
    <row r="76" spans="1:86" s="3" customFormat="1" ht="23.25" customHeight="1" thickBot="1">
      <c r="A76" s="420" t="s">
        <v>66</v>
      </c>
      <c r="B76" s="373">
        <v>183081</v>
      </c>
      <c r="C76" s="365">
        <v>74937.990000000005</v>
      </c>
      <c r="D76" s="365">
        <v>31168</v>
      </c>
      <c r="E76" s="372">
        <v>289186.99</v>
      </c>
      <c r="F76" s="114">
        <f t="shared" si="8"/>
        <v>25.913333791399126</v>
      </c>
      <c r="G76" s="114">
        <f t="shared" si="9"/>
        <v>10.77780158782385</v>
      </c>
      <c r="H76" s="115">
        <f t="shared" si="10"/>
        <v>36.691135379222978</v>
      </c>
      <c r="I76" s="56" t="s">
        <v>3541</v>
      </c>
      <c r="J76" s="117" t="s">
        <v>66</v>
      </c>
      <c r="K76" s="348">
        <v>5</v>
      </c>
      <c r="L76" s="347">
        <v>2</v>
      </c>
      <c r="M76" s="347">
        <v>4</v>
      </c>
      <c r="N76" s="349">
        <v>11</v>
      </c>
      <c r="O76" s="6"/>
      <c r="P76"/>
      <c r="Q76"/>
      <c r="R76"/>
      <c r="S76"/>
      <c r="T76"/>
      <c r="U76"/>
      <c r="AD76"/>
      <c r="BU76" t="e">
        <v>#N/A</v>
      </c>
      <c r="CH76" t="e">
        <v>#N/A</v>
      </c>
    </row>
    <row r="77" spans="1:86" s="3" customFormat="1" ht="23.25" customHeight="1">
      <c r="A77" s="420" t="s">
        <v>98</v>
      </c>
      <c r="B77" s="373">
        <v>76348.02</v>
      </c>
      <c r="C77" s="365">
        <v>66849</v>
      </c>
      <c r="D77" s="365"/>
      <c r="E77" s="372">
        <v>143197.02000000002</v>
      </c>
      <c r="F77" s="114">
        <f t="shared" si="8"/>
        <v>46.683234050540989</v>
      </c>
      <c r="G77" s="114">
        <f t="shared" si="9"/>
        <v>0</v>
      </c>
      <c r="H77" s="115">
        <f t="shared" si="10"/>
        <v>46.683234050540989</v>
      </c>
      <c r="I77" s="56" t="s">
        <v>3541</v>
      </c>
      <c r="J77" s="127" t="s">
        <v>98</v>
      </c>
      <c r="K77" s="348">
        <v>2</v>
      </c>
      <c r="L77" s="347">
        <v>0</v>
      </c>
      <c r="M77" s="347">
        <v>1</v>
      </c>
      <c r="N77" s="349">
        <v>3</v>
      </c>
      <c r="O77" s="6"/>
      <c r="P77"/>
      <c r="Q77"/>
      <c r="R77"/>
      <c r="S77"/>
      <c r="T77"/>
      <c r="U77"/>
      <c r="AD77"/>
      <c r="BU77" t="e">
        <v>#N/A</v>
      </c>
      <c r="CH77" t="e">
        <v>#N/A</v>
      </c>
    </row>
    <row r="78" spans="1:86" s="3" customFormat="1" ht="23.25" customHeight="1" thickBot="1">
      <c r="A78" s="420" t="s">
        <v>19</v>
      </c>
      <c r="B78" s="373">
        <v>362205.27</v>
      </c>
      <c r="C78" s="365"/>
      <c r="D78" s="365">
        <v>201853.04</v>
      </c>
      <c r="E78" s="372">
        <v>564058.31000000006</v>
      </c>
      <c r="F78" s="114">
        <f t="shared" si="8"/>
        <v>0</v>
      </c>
      <c r="G78" s="114">
        <f t="shared" si="9"/>
        <v>35.785846325001394</v>
      </c>
      <c r="H78" s="115">
        <f t="shared" si="10"/>
        <v>35.785846325001394</v>
      </c>
      <c r="I78" s="56" t="s">
        <v>3541</v>
      </c>
      <c r="J78" s="127" t="s">
        <v>19</v>
      </c>
      <c r="K78" s="348">
        <v>6</v>
      </c>
      <c r="L78" s="347">
        <v>3</v>
      </c>
      <c r="M78" s="347">
        <v>0</v>
      </c>
      <c r="N78" s="349">
        <v>9</v>
      </c>
      <c r="O78" s="6"/>
      <c r="P78"/>
      <c r="Q78"/>
      <c r="R78"/>
      <c r="S78"/>
      <c r="T78"/>
      <c r="U78"/>
      <c r="AD78"/>
      <c r="BU78" t="e">
        <v>#N/A</v>
      </c>
      <c r="CH78" t="e">
        <v>#N/A</v>
      </c>
    </row>
    <row r="79" spans="1:86" s="3" customFormat="1" ht="23.25" customHeight="1">
      <c r="A79" s="420" t="s">
        <v>316</v>
      </c>
      <c r="B79" s="373">
        <v>366800</v>
      </c>
      <c r="C79" s="365"/>
      <c r="D79" s="365">
        <v>57225.479999999996</v>
      </c>
      <c r="E79" s="372">
        <v>424025.48</v>
      </c>
      <c r="F79" s="114">
        <f t="shared" si="8"/>
        <v>0</v>
      </c>
      <c r="G79" s="114">
        <f t="shared" si="9"/>
        <v>13.495764452645629</v>
      </c>
      <c r="H79" s="115">
        <f t="shared" si="10"/>
        <v>13.495764452645629</v>
      </c>
      <c r="I79" s="56" t="s">
        <v>3541</v>
      </c>
      <c r="J79" s="109" t="s">
        <v>316</v>
      </c>
      <c r="K79" s="348">
        <v>6</v>
      </c>
      <c r="L79" s="347">
        <v>3</v>
      </c>
      <c r="M79" s="347">
        <v>0</v>
      </c>
      <c r="N79" s="349">
        <v>9</v>
      </c>
      <c r="O79" s="6"/>
      <c r="P79"/>
      <c r="Q79"/>
      <c r="R79"/>
      <c r="S79"/>
      <c r="T79"/>
      <c r="U79"/>
      <c r="AD79"/>
      <c r="BU79" t="e">
        <v>#N/A</v>
      </c>
      <c r="CH79" t="e">
        <v>#N/A</v>
      </c>
    </row>
    <row r="80" spans="1:86" s="3" customFormat="1" ht="23.25" customHeight="1">
      <c r="A80" s="420" t="s">
        <v>231</v>
      </c>
      <c r="B80" s="373">
        <v>337014.66000000003</v>
      </c>
      <c r="C80" s="365">
        <v>30380.36</v>
      </c>
      <c r="D80" s="365"/>
      <c r="E80" s="372">
        <v>367395.02</v>
      </c>
      <c r="F80" s="114">
        <f t="shared" si="8"/>
        <v>8.2691267834822586</v>
      </c>
      <c r="G80" s="114">
        <f t="shared" si="9"/>
        <v>0</v>
      </c>
      <c r="H80" s="115">
        <f t="shared" si="10"/>
        <v>8.2691267834822586</v>
      </c>
      <c r="I80" s="56" t="s">
        <v>3540</v>
      </c>
      <c r="J80" s="113" t="s">
        <v>231</v>
      </c>
      <c r="K80" s="348">
        <v>5</v>
      </c>
      <c r="L80" s="347">
        <v>0</v>
      </c>
      <c r="M80" s="347">
        <v>2</v>
      </c>
      <c r="N80" s="349">
        <v>7</v>
      </c>
      <c r="O80" s="6"/>
      <c r="P80"/>
      <c r="Q80"/>
      <c r="R80"/>
      <c r="S80"/>
      <c r="T80"/>
      <c r="U80"/>
      <c r="AD80"/>
      <c r="BU80" t="e">
        <v>#N/A</v>
      </c>
      <c r="CH80" t="e">
        <v>#N/A</v>
      </c>
    </row>
    <row r="81" spans="1:86" s="3" customFormat="1" ht="23.25" customHeight="1">
      <c r="A81" s="420" t="s">
        <v>325</v>
      </c>
      <c r="B81" s="373">
        <v>106398.47</v>
      </c>
      <c r="C81" s="365">
        <v>18667</v>
      </c>
      <c r="D81" s="365">
        <v>15113</v>
      </c>
      <c r="E81" s="372">
        <v>140178.47</v>
      </c>
      <c r="F81" s="114">
        <f t="shared" si="8"/>
        <v>13.316595622708681</v>
      </c>
      <c r="G81" s="114">
        <f t="shared" si="9"/>
        <v>10.781256208603219</v>
      </c>
      <c r="H81" s="115">
        <f t="shared" si="10"/>
        <v>24.0978518313119</v>
      </c>
      <c r="I81" s="56" t="s">
        <v>3541</v>
      </c>
      <c r="J81" s="113" t="s">
        <v>325</v>
      </c>
      <c r="K81" s="348">
        <v>4</v>
      </c>
      <c r="L81" s="347">
        <v>3</v>
      </c>
      <c r="M81" s="347">
        <v>1</v>
      </c>
      <c r="N81" s="349">
        <v>8</v>
      </c>
      <c r="O81" s="6"/>
      <c r="P81"/>
      <c r="Q81"/>
      <c r="R81"/>
      <c r="S81"/>
      <c r="T81"/>
      <c r="U81"/>
      <c r="AD81"/>
      <c r="BU81" t="e">
        <v>#N/A</v>
      </c>
      <c r="CH81" t="e">
        <v>#N/A</v>
      </c>
    </row>
    <row r="82" spans="1:86" s="3" customFormat="1" ht="23.25" customHeight="1">
      <c r="A82" s="420" t="s">
        <v>15</v>
      </c>
      <c r="B82" s="373"/>
      <c r="C82" s="365">
        <v>4153.8</v>
      </c>
      <c r="D82" s="365"/>
      <c r="E82" s="372">
        <v>4153.8</v>
      </c>
      <c r="F82" s="114">
        <f t="shared" si="8"/>
        <v>100</v>
      </c>
      <c r="G82" s="114">
        <f t="shared" si="9"/>
        <v>0</v>
      </c>
      <c r="H82" s="115">
        <f t="shared" si="10"/>
        <v>100</v>
      </c>
      <c r="I82" s="56" t="s">
        <v>3540</v>
      </c>
      <c r="J82" s="113" t="s">
        <v>15</v>
      </c>
      <c r="K82" s="348">
        <v>0</v>
      </c>
      <c r="L82" s="347">
        <v>0</v>
      </c>
      <c r="M82" s="347">
        <v>1</v>
      </c>
      <c r="N82" s="349">
        <v>1</v>
      </c>
      <c r="O82" s="6"/>
      <c r="P82"/>
      <c r="Q82"/>
      <c r="R82"/>
      <c r="S82"/>
      <c r="T82"/>
      <c r="U82"/>
      <c r="AD82"/>
      <c r="BU82" t="e">
        <v>#N/A</v>
      </c>
      <c r="CH82" t="e">
        <v>#N/A</v>
      </c>
    </row>
    <row r="83" spans="1:86" s="3" customFormat="1" ht="23.25" customHeight="1">
      <c r="A83" s="420" t="s">
        <v>477</v>
      </c>
      <c r="B83" s="373">
        <v>78625.649999999994</v>
      </c>
      <c r="C83" s="365"/>
      <c r="D83" s="365"/>
      <c r="E83" s="372">
        <v>78625.649999999994</v>
      </c>
      <c r="F83" s="114">
        <f t="shared" si="8"/>
        <v>0</v>
      </c>
      <c r="G83" s="114">
        <f t="shared" si="9"/>
        <v>0</v>
      </c>
      <c r="H83" s="115">
        <f t="shared" si="10"/>
        <v>0</v>
      </c>
      <c r="I83" s="56" t="s">
        <v>3540</v>
      </c>
      <c r="J83" s="113" t="s">
        <v>477</v>
      </c>
      <c r="K83" s="348">
        <v>2</v>
      </c>
      <c r="L83" s="347">
        <v>0</v>
      </c>
      <c r="M83" s="347">
        <v>0</v>
      </c>
      <c r="N83" s="349">
        <v>2</v>
      </c>
      <c r="O83" s="6"/>
      <c r="P83"/>
      <c r="Q83"/>
      <c r="R83"/>
      <c r="S83"/>
      <c r="T83"/>
      <c r="U83"/>
      <c r="AD83"/>
      <c r="BU83" t="e">
        <v>#N/A</v>
      </c>
      <c r="CH83" t="e">
        <v>#N/A</v>
      </c>
    </row>
    <row r="84" spans="1:86" s="3" customFormat="1" ht="23.25" customHeight="1">
      <c r="A84" s="420" t="s">
        <v>74</v>
      </c>
      <c r="B84" s="373">
        <v>106511.15</v>
      </c>
      <c r="C84" s="365"/>
      <c r="D84" s="365"/>
      <c r="E84" s="372">
        <v>106511.15</v>
      </c>
      <c r="F84" s="114">
        <f t="shared" si="8"/>
        <v>0</v>
      </c>
      <c r="G84" s="114">
        <f>+D84*100/E84</f>
        <v>0</v>
      </c>
      <c r="H84" s="115">
        <f t="shared" si="10"/>
        <v>0</v>
      </c>
      <c r="I84" s="56" t="s">
        <v>3540</v>
      </c>
      <c r="J84" s="113" t="s">
        <v>74</v>
      </c>
      <c r="K84" s="348">
        <v>6</v>
      </c>
      <c r="L84" s="347">
        <v>0</v>
      </c>
      <c r="M84" s="347">
        <v>0</v>
      </c>
      <c r="N84" s="349">
        <v>6</v>
      </c>
      <c r="O84" s="6"/>
      <c r="P84"/>
      <c r="Q84"/>
      <c r="R84"/>
      <c r="S84"/>
      <c r="T84"/>
      <c r="U84"/>
      <c r="AD84"/>
      <c r="BU84" t="e">
        <v>#N/A</v>
      </c>
      <c r="CH84" t="e">
        <v>#N/A</v>
      </c>
    </row>
    <row r="85" spans="1:86" s="3" customFormat="1" ht="23.25" customHeight="1">
      <c r="A85" s="420" t="s">
        <v>50</v>
      </c>
      <c r="B85" s="373">
        <v>48299.25</v>
      </c>
      <c r="C85" s="365">
        <v>23491</v>
      </c>
      <c r="D85" s="365"/>
      <c r="E85" s="372">
        <v>71790.25</v>
      </c>
      <c r="F85" s="114">
        <f>+C85*100/E85</f>
        <v>32.72171360317035</v>
      </c>
      <c r="G85" s="114">
        <f>+D85*100/E85</f>
        <v>0</v>
      </c>
      <c r="H85" s="115">
        <f t="shared" si="10"/>
        <v>32.72171360317035</v>
      </c>
      <c r="I85" s="56" t="s">
        <v>3540</v>
      </c>
      <c r="J85" s="113" t="s">
        <v>50</v>
      </c>
      <c r="K85" s="348">
        <v>3</v>
      </c>
      <c r="L85" s="347">
        <v>0</v>
      </c>
      <c r="M85" s="347">
        <v>1</v>
      </c>
      <c r="N85" s="349">
        <v>4</v>
      </c>
      <c r="O85" s="6"/>
      <c r="P85"/>
      <c r="Q85"/>
      <c r="R85"/>
      <c r="S85"/>
      <c r="T85"/>
      <c r="U85"/>
      <c r="AD85"/>
      <c r="BU85" t="e">
        <v>#N/A</v>
      </c>
      <c r="CH85" t="e">
        <v>#N/A</v>
      </c>
    </row>
    <row r="86" spans="1:86" s="3" customFormat="1" ht="23.25" customHeight="1">
      <c r="A86" s="420" t="s">
        <v>350</v>
      </c>
      <c r="B86" s="373">
        <v>119341</v>
      </c>
      <c r="C86" s="365">
        <v>215597</v>
      </c>
      <c r="D86" s="365">
        <v>53499</v>
      </c>
      <c r="E86" s="372">
        <v>388437</v>
      </c>
      <c r="F86" s="114">
        <f t="shared" si="8"/>
        <v>55.503723898598743</v>
      </c>
      <c r="G86" s="114">
        <f t="shared" si="9"/>
        <v>13.772889812247547</v>
      </c>
      <c r="H86" s="115">
        <f t="shared" si="10"/>
        <v>69.276613710846291</v>
      </c>
      <c r="I86" s="56" t="s">
        <v>3540</v>
      </c>
      <c r="J86" s="113" t="s">
        <v>350</v>
      </c>
      <c r="K86" s="348">
        <v>8</v>
      </c>
      <c r="L86" s="347">
        <v>2</v>
      </c>
      <c r="M86" s="347">
        <v>3</v>
      </c>
      <c r="N86" s="349">
        <v>13</v>
      </c>
      <c r="O86" s="6"/>
      <c r="P86"/>
      <c r="Q86"/>
      <c r="R86"/>
      <c r="S86"/>
      <c r="T86"/>
      <c r="U86"/>
      <c r="AD86"/>
      <c r="BU86" t="e">
        <v>#N/A</v>
      </c>
      <c r="CH86" t="e">
        <v>#N/A</v>
      </c>
    </row>
    <row r="87" spans="1:86" s="3" customFormat="1" ht="23.25" customHeight="1">
      <c r="A87" s="420" t="s">
        <v>153</v>
      </c>
      <c r="B87" s="373">
        <v>38649.919999999998</v>
      </c>
      <c r="C87" s="365">
        <v>96889</v>
      </c>
      <c r="D87" s="365"/>
      <c r="E87" s="372">
        <v>135538.91999999998</v>
      </c>
      <c r="F87" s="114">
        <f t="shared" si="8"/>
        <v>71.484264445961358</v>
      </c>
      <c r="G87" s="114">
        <f t="shared" si="9"/>
        <v>0</v>
      </c>
      <c r="H87" s="115">
        <f t="shared" si="10"/>
        <v>71.484264445961358</v>
      </c>
      <c r="I87" s="56" t="s">
        <v>3540</v>
      </c>
      <c r="J87" s="113" t="s">
        <v>153</v>
      </c>
      <c r="K87" s="348">
        <v>1</v>
      </c>
      <c r="L87" s="347">
        <v>0</v>
      </c>
      <c r="M87" s="347">
        <v>2</v>
      </c>
      <c r="N87" s="349">
        <v>3</v>
      </c>
      <c r="O87" s="6"/>
      <c r="P87"/>
      <c r="Q87"/>
      <c r="R87"/>
      <c r="S87"/>
      <c r="T87"/>
      <c r="U87"/>
      <c r="AD87"/>
      <c r="BU87" t="e">
        <v>#N/A</v>
      </c>
      <c r="CH87" t="e">
        <v>#N/A</v>
      </c>
    </row>
    <row r="88" spans="1:86" s="3" customFormat="1" ht="23.25" customHeight="1" thickBot="1">
      <c r="A88" s="421" t="s">
        <v>334</v>
      </c>
      <c r="B88" s="373">
        <v>82501.11</v>
      </c>
      <c r="C88" s="365"/>
      <c r="D88" s="365">
        <v>37373</v>
      </c>
      <c r="E88" s="372">
        <v>119874.11</v>
      </c>
      <c r="F88" s="232">
        <f t="shared" si="8"/>
        <v>0</v>
      </c>
      <c r="G88" s="232">
        <f t="shared" si="9"/>
        <v>31.176873805361307</v>
      </c>
      <c r="H88" s="233">
        <f t="shared" si="10"/>
        <v>31.176873805361307</v>
      </c>
      <c r="I88" s="56" t="s">
        <v>3540</v>
      </c>
      <c r="J88" s="117" t="s">
        <v>334</v>
      </c>
      <c r="K88" s="348">
        <v>2</v>
      </c>
      <c r="L88" s="347">
        <v>2</v>
      </c>
      <c r="M88" s="347">
        <v>0</v>
      </c>
      <c r="N88" s="349">
        <v>4</v>
      </c>
      <c r="O88" s="6"/>
      <c r="P88"/>
      <c r="Q88"/>
      <c r="R88"/>
      <c r="S88"/>
      <c r="T88"/>
      <c r="U88"/>
      <c r="AD88"/>
      <c r="BU88" t="e">
        <v>#N/A</v>
      </c>
      <c r="CH88" t="e">
        <v>#N/A</v>
      </c>
    </row>
    <row r="89" spans="1:86" ht="23.25" customHeight="1" thickBot="1">
      <c r="A89" s="367" t="s">
        <v>1108</v>
      </c>
      <c r="B89" s="384">
        <v>3099545.38</v>
      </c>
      <c r="C89" s="385">
        <v>908995.15</v>
      </c>
      <c r="D89" s="385">
        <v>507939.1</v>
      </c>
      <c r="E89" s="416">
        <v>4516479.63</v>
      </c>
      <c r="F89" s="234">
        <f t="shared" si="8"/>
        <v>20.126187306639089</v>
      </c>
      <c r="G89" s="234">
        <f t="shared" si="9"/>
        <v>11.246349847923481</v>
      </c>
      <c r="H89" s="235">
        <f t="shared" si="10"/>
        <v>31.372537154562572</v>
      </c>
      <c r="I89" s="56"/>
      <c r="J89" s="58" t="s">
        <v>1284</v>
      </c>
      <c r="K89" s="350">
        <v>89</v>
      </c>
      <c r="L89" s="351">
        <v>23</v>
      </c>
      <c r="M89" s="351">
        <v>21</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3">
        <v>100</v>
      </c>
      <c r="C96" s="404">
        <v>213</v>
      </c>
      <c r="D96" s="405">
        <v>313</v>
      </c>
      <c r="E96" s="137">
        <f>D96*25%</f>
        <v>78.25</v>
      </c>
      <c r="F96" s="137">
        <f t="shared" ref="F96:F102" si="11">E96-B96</f>
        <v>-21.75</v>
      </c>
      <c r="G96" s="137">
        <f ca="1">F96/K$15</f>
        <v>-10.875</v>
      </c>
      <c r="H96" s="138">
        <f t="shared" ref="H96:H102" si="12">B96*100/D96</f>
        <v>31.948881789137381</v>
      </c>
      <c r="I96" s="56">
        <v>85</v>
      </c>
      <c r="J96" s="3"/>
      <c r="BU96" t="e">
        <v>#N/A</v>
      </c>
      <c r="CH96" t="e">
        <v>#N/A</v>
      </c>
    </row>
    <row r="97" spans="1:86" ht="20.25" customHeight="1">
      <c r="A97" s="63">
        <v>2</v>
      </c>
      <c r="B97" s="406">
        <v>33</v>
      </c>
      <c r="C97" s="402">
        <v>100</v>
      </c>
      <c r="D97" s="407">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6">
        <v>32</v>
      </c>
      <c r="C98" s="402">
        <v>50</v>
      </c>
      <c r="D98" s="407">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6">
        <v>12</v>
      </c>
      <c r="C99" s="402">
        <v>55</v>
      </c>
      <c r="D99" s="407">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6">
        <v>3</v>
      </c>
      <c r="C100" s="402">
        <v>52</v>
      </c>
      <c r="D100" s="407">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6">
        <v>4</v>
      </c>
      <c r="C101" s="402">
        <v>51</v>
      </c>
      <c r="D101" s="407">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8">
        <v>184</v>
      </c>
      <c r="C102" s="359">
        <v>521</v>
      </c>
      <c r="D102" s="360">
        <v>705</v>
      </c>
      <c r="E102" s="144">
        <f t="shared" si="13"/>
        <v>176.25</v>
      </c>
      <c r="F102" s="144">
        <f t="shared" si="11"/>
        <v>-7.75</v>
      </c>
      <c r="G102" s="144">
        <f t="shared" ca="1" si="14"/>
        <v>-3.875</v>
      </c>
      <c r="H102" s="145">
        <f t="shared" si="12"/>
        <v>26.099290780141843</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408" t="s">
        <v>3566</v>
      </c>
      <c r="C106" s="344"/>
      <c r="D106" s="344"/>
      <c r="E106" s="6"/>
      <c r="I106" s="55"/>
      <c r="BU106" t="e">
        <v>#N/A</v>
      </c>
      <c r="CH106" t="e">
        <v>#N/A</v>
      </c>
    </row>
    <row r="107" spans="1:86" ht="15.75" thickBot="1">
      <c r="A107" s="380" t="s">
        <v>1139</v>
      </c>
      <c r="B107" s="408" t="s">
        <v>1282</v>
      </c>
      <c r="C107" s="345"/>
      <c r="D107" s="345"/>
      <c r="E107" s="6"/>
      <c r="I107" s="55"/>
      <c r="BU107" t="e">
        <v>#N/A</v>
      </c>
      <c r="CH107" t="e">
        <v>#N/A</v>
      </c>
    </row>
    <row r="108" spans="1:86" ht="36" customHeight="1" thickBot="1">
      <c r="A108" s="146" t="s">
        <v>1302</v>
      </c>
      <c r="B108" s="147">
        <f>GETPIVOTDATA("RECEIPT CUT",$A$109)/GETPIVOTDATA("RECEIPT CUT",$A$199)</f>
        <v>1.1347517730496455E-2</v>
      </c>
      <c r="C108" s="216" t="s">
        <v>1303</v>
      </c>
      <c r="D108" s="148">
        <f>B135</f>
        <v>5.2048661514040879E-3</v>
      </c>
      <c r="E108" s="217" t="s">
        <v>1304</v>
      </c>
      <c r="F108" s="149">
        <f>B68</f>
        <v>1.3777449495548816E-2</v>
      </c>
      <c r="I108" s="55"/>
      <c r="BU108" t="e">
        <v>#N/A</v>
      </c>
      <c r="CH108" t="e">
        <v>#N/A</v>
      </c>
    </row>
    <row r="109" spans="1:86" ht="18" customHeight="1" thickBot="1">
      <c r="A109" s="380" t="s">
        <v>1295</v>
      </c>
      <c r="B109" s="380" t="s">
        <v>1137</v>
      </c>
      <c r="C109" s="408"/>
      <c r="D109" s="408"/>
      <c r="E109" s="408"/>
      <c r="F109" s="408"/>
      <c r="K109"/>
      <c r="L109"/>
      <c r="BU109" t="e">
        <v>#N/A</v>
      </c>
      <c r="CH109" t="e">
        <v>#N/A</v>
      </c>
    </row>
    <row r="110" spans="1:86" ht="30" customHeight="1" thickBot="1">
      <c r="A110" s="412" t="s">
        <v>11</v>
      </c>
      <c r="B110" s="368" t="s">
        <v>1790</v>
      </c>
      <c r="C110" s="369" t="s">
        <v>3552</v>
      </c>
      <c r="D110" s="410" t="s">
        <v>1779</v>
      </c>
      <c r="E110" s="370" t="s">
        <v>3553</v>
      </c>
      <c r="F110" s="150" t="s">
        <v>1284</v>
      </c>
      <c r="K110"/>
      <c r="L110"/>
      <c r="BU110" t="e">
        <v>#N/A</v>
      </c>
      <c r="CH110" t="e">
        <v>#N/A</v>
      </c>
    </row>
    <row r="111" spans="1:86" ht="24" customHeight="1">
      <c r="A111" s="413" t="s">
        <v>43</v>
      </c>
      <c r="B111" s="374"/>
      <c r="C111" s="375"/>
      <c r="D111" s="375">
        <v>1</v>
      </c>
      <c r="E111" s="375"/>
      <c r="F111" s="395">
        <v>1</v>
      </c>
      <c r="K111"/>
      <c r="L111"/>
      <c r="BU111" t="e">
        <v>#N/A</v>
      </c>
      <c r="CH111" t="e">
        <v>#N/A</v>
      </c>
    </row>
    <row r="112" spans="1:86" ht="24" customHeight="1">
      <c r="A112" s="409" t="s">
        <v>23</v>
      </c>
      <c r="B112" s="371"/>
      <c r="C112" s="364"/>
      <c r="D112" s="364"/>
      <c r="E112" s="364">
        <v>1</v>
      </c>
      <c r="F112" s="397">
        <v>1</v>
      </c>
      <c r="K112"/>
      <c r="L112"/>
      <c r="BU112" t="e">
        <v>#N/A</v>
      </c>
      <c r="CH112" t="e">
        <v>#N/A</v>
      </c>
    </row>
    <row r="113" spans="1:86" ht="24" customHeight="1">
      <c r="A113" s="409" t="s">
        <v>35</v>
      </c>
      <c r="B113" s="371">
        <v>1</v>
      </c>
      <c r="C113" s="364">
        <v>1</v>
      </c>
      <c r="D113" s="364"/>
      <c r="E113" s="364">
        <v>1</v>
      </c>
      <c r="F113" s="397">
        <v>3</v>
      </c>
      <c r="J113"/>
      <c r="K113"/>
      <c r="L113"/>
      <c r="BU113" t="e">
        <v>#N/A</v>
      </c>
      <c r="CH113" t="e">
        <v>#N/A</v>
      </c>
    </row>
    <row r="114" spans="1:86" ht="24" customHeight="1">
      <c r="A114" s="339" t="s">
        <v>316</v>
      </c>
      <c r="B114" s="371"/>
      <c r="C114" s="364">
        <v>1</v>
      </c>
      <c r="D114" s="364"/>
      <c r="E114" s="364"/>
      <c r="F114" s="397">
        <v>1</v>
      </c>
      <c r="J114"/>
      <c r="K114"/>
      <c r="L114"/>
      <c r="BU114" t="e">
        <v>#N/A</v>
      </c>
      <c r="CH114" t="e">
        <v>#N/A</v>
      </c>
    </row>
    <row r="115" spans="1:86" ht="24" customHeight="1">
      <c r="A115" s="339" t="s">
        <v>231</v>
      </c>
      <c r="B115" s="371">
        <v>1</v>
      </c>
      <c r="C115" s="364"/>
      <c r="D115" s="364"/>
      <c r="E115" s="364"/>
      <c r="F115" s="397">
        <v>1</v>
      </c>
      <c r="J115"/>
      <c r="K115"/>
      <c r="L115"/>
      <c r="BU115" t="e">
        <v>#N/A</v>
      </c>
      <c r="CH115" t="e">
        <v>#N/A</v>
      </c>
    </row>
    <row r="116" spans="1:86" ht="24" customHeight="1" thickBot="1">
      <c r="A116" s="411" t="s">
        <v>74</v>
      </c>
      <c r="B116" s="371">
        <v>1</v>
      </c>
      <c r="C116" s="364"/>
      <c r="D116" s="364"/>
      <c r="E116" s="364"/>
      <c r="F116" s="397">
        <v>1</v>
      </c>
      <c r="J116"/>
      <c r="K116"/>
      <c r="L116"/>
      <c r="BU116" t="e">
        <v>#N/A</v>
      </c>
      <c r="CH116" t="e">
        <v>#N/A</v>
      </c>
    </row>
    <row r="117" spans="1:86" ht="28.5" customHeight="1" thickBot="1">
      <c r="A117" s="366" t="s">
        <v>1284</v>
      </c>
      <c r="B117" s="399">
        <v>3</v>
      </c>
      <c r="C117" s="400">
        <v>2</v>
      </c>
      <c r="D117" s="400">
        <v>1</v>
      </c>
      <c r="E117" s="400">
        <v>2</v>
      </c>
      <c r="F117" s="401">
        <v>8</v>
      </c>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5.2048661514040879E-3</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3626</v>
      </c>
      <c r="E137" s="2" t="s">
        <v>3525</v>
      </c>
      <c r="I137" s="72" t="s">
        <v>1308</v>
      </c>
      <c r="J137" s="72" t="s">
        <v>1309</v>
      </c>
      <c r="BU137" t="e">
        <v>#N/A</v>
      </c>
      <c r="CH137" t="e">
        <v>#N/A</v>
      </c>
    </row>
    <row r="138" spans="1:86">
      <c r="A138" s="61" t="s">
        <v>43</v>
      </c>
      <c r="B138" s="306"/>
      <c r="C138" s="330"/>
      <c r="D138" s="330">
        <v>14451.24</v>
      </c>
      <c r="E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23</v>
      </c>
      <c r="B139" s="252"/>
      <c r="C139" s="329"/>
      <c r="D139" s="329"/>
      <c r="E139" s="251">
        <v>126444</v>
      </c>
      <c r="I139" t="str">
        <f t="shared" si="15"/>
        <v/>
      </c>
      <c r="J139" t="str">
        <f t="shared" si="16"/>
        <v/>
      </c>
      <c r="BU139" t="e">
        <v>#N/A</v>
      </c>
      <c r="CH139" t="e">
        <v>#N/A</v>
      </c>
    </row>
    <row r="140" spans="1:86">
      <c r="A140" s="63" t="s">
        <v>35</v>
      </c>
      <c r="B140" s="252">
        <v>16402</v>
      </c>
      <c r="C140" s="329">
        <v>20176.57</v>
      </c>
      <c r="D140" s="329"/>
      <c r="E140" s="251">
        <v>5811</v>
      </c>
      <c r="I140" t="str">
        <f t="shared" si="15"/>
        <v/>
      </c>
      <c r="J140" t="str">
        <f t="shared" si="16"/>
        <v/>
      </c>
      <c r="BU140" t="e">
        <v>#N/A</v>
      </c>
      <c r="CH140" t="e">
        <v>#N/A</v>
      </c>
    </row>
    <row r="141" spans="1:86">
      <c r="A141" s="63" t="s">
        <v>316</v>
      </c>
      <c r="B141" s="252"/>
      <c r="C141" s="329">
        <v>42049</v>
      </c>
      <c r="D141" s="329"/>
      <c r="E141" s="251"/>
      <c r="I141" t="str">
        <f t="shared" si="15"/>
        <v/>
      </c>
      <c r="J141" t="str">
        <f t="shared" si="16"/>
        <v/>
      </c>
      <c r="BU141">
        <v>49</v>
      </c>
      <c r="CH141" t="e">
        <v>#N/A</v>
      </c>
    </row>
    <row r="142" spans="1:86">
      <c r="A142" s="63" t="s">
        <v>231</v>
      </c>
      <c r="B142" s="252">
        <v>52567.02</v>
      </c>
      <c r="C142" s="329"/>
      <c r="D142" s="329"/>
      <c r="E142" s="251"/>
      <c r="I142" t="str">
        <f t="shared" si="15"/>
        <v>SACHIN INGALE &gt;50k 💸100</v>
      </c>
      <c r="J142" t="str">
        <f t="shared" si="16"/>
        <v/>
      </c>
      <c r="BU142" t="e">
        <v>#N/A</v>
      </c>
      <c r="CH142" t="e">
        <v>#N/A</v>
      </c>
    </row>
    <row r="143" spans="1:86" ht="15.75" thickBot="1">
      <c r="A143" s="64" t="s">
        <v>74</v>
      </c>
      <c r="B143" s="252">
        <v>26143.67</v>
      </c>
      <c r="C143" s="329"/>
      <c r="D143" s="329"/>
      <c r="E143" s="251"/>
      <c r="I143" t="str">
        <f t="shared" si="15"/>
        <v/>
      </c>
      <c r="J143" t="str">
        <f t="shared" si="16"/>
        <v/>
      </c>
      <c r="BU143" t="e">
        <v>#N/A</v>
      </c>
      <c r="CH143">
        <v>72</v>
      </c>
    </row>
    <row r="144" spans="1:86" ht="16.5" customHeight="1" thickBot="1">
      <c r="A144" s="58" t="s">
        <v>1108</v>
      </c>
      <c r="B144" s="346">
        <v>95112.689999999988</v>
      </c>
      <c r="C144" s="331">
        <v>62225.57</v>
      </c>
      <c r="D144" s="331">
        <v>14451.24</v>
      </c>
      <c r="E144" s="254">
        <v>132255</v>
      </c>
      <c r="I144" t="str">
        <f t="shared" si="15"/>
        <v>Grand Total &gt;50k 💸100</v>
      </c>
      <c r="J144" t="str">
        <f t="shared" si="16"/>
        <v>Grand Total &gt;50k 💸100</v>
      </c>
      <c r="CH144" t="e">
        <v>#N/A</v>
      </c>
    </row>
    <row r="145" spans="1:86">
      <c r="A145"/>
      <c r="B145"/>
      <c r="I145" t="str">
        <f t="shared" si="15"/>
        <v/>
      </c>
      <c r="J145" t="str">
        <f t="shared" si="16"/>
        <v/>
      </c>
      <c r="CH145" t="e">
        <v>#N/A</v>
      </c>
    </row>
    <row r="146" spans="1:86" ht="20.25" customHeight="1" thickBo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5">
        <v>9</v>
      </c>
      <c r="C175" s="356">
        <v>1</v>
      </c>
      <c r="D175" s="356">
        <v>1</v>
      </c>
      <c r="E175" s="357">
        <v>11</v>
      </c>
      <c r="F175" s="156">
        <f t="shared" ref="F175:F193" si="17">B44/GETPIVOTDATA("POS",$A$42)</f>
        <v>4.2617517063703356E-2</v>
      </c>
      <c r="G175" s="3"/>
      <c r="I175" s="183" t="s">
        <v>114</v>
      </c>
      <c r="J175" s="347">
        <v>2</v>
      </c>
      <c r="K175" s="347">
        <v>9</v>
      </c>
      <c r="L175" s="347">
        <v>11</v>
      </c>
      <c r="M175" s="250">
        <f>J175*100/L175</f>
        <v>18.181818181818183</v>
      </c>
      <c r="N175"/>
      <c r="BU175" t="e">
        <v>#N/A</v>
      </c>
      <c r="CH175" t="e">
        <v>#N/A</v>
      </c>
    </row>
    <row r="176" spans="1:86" ht="21" customHeight="1">
      <c r="A176" s="126" t="s">
        <v>204</v>
      </c>
      <c r="B176" s="348">
        <v>7</v>
      </c>
      <c r="C176" s="347">
        <v>6</v>
      </c>
      <c r="D176" s="347">
        <v>1</v>
      </c>
      <c r="E176" s="349">
        <v>14</v>
      </c>
      <c r="F176" s="156">
        <f t="shared" si="17"/>
        <v>2.6267993797872816E-2</v>
      </c>
      <c r="I176" s="183" t="s">
        <v>204</v>
      </c>
      <c r="J176" s="347">
        <v>4</v>
      </c>
      <c r="K176" s="347">
        <v>10</v>
      </c>
      <c r="L176" s="347">
        <v>14</v>
      </c>
      <c r="M176" s="250">
        <f t="shared" ref="M176:M193" si="18">J176*100/L176</f>
        <v>28.571428571428573</v>
      </c>
      <c r="N176"/>
      <c r="BU176" t="e">
        <v>#N/A</v>
      </c>
      <c r="CH176" t="e">
        <v>#N/A</v>
      </c>
    </row>
    <row r="177" spans="1:86" ht="21" customHeight="1">
      <c r="A177" s="126" t="s">
        <v>43</v>
      </c>
      <c r="B177" s="348">
        <v>23</v>
      </c>
      <c r="C177" s="347">
        <v>16</v>
      </c>
      <c r="D177" s="347">
        <v>0</v>
      </c>
      <c r="E177" s="349">
        <v>39</v>
      </c>
      <c r="F177" s="156">
        <f t="shared" si="17"/>
        <v>4.0240587424619882E-2</v>
      </c>
      <c r="I177" s="183" t="s">
        <v>23</v>
      </c>
      <c r="J177" s="347">
        <v>4</v>
      </c>
      <c r="K177" s="347">
        <v>7</v>
      </c>
      <c r="L177" s="347">
        <v>11</v>
      </c>
      <c r="M177" s="250">
        <f t="shared" si="18"/>
        <v>36.363636363636367</v>
      </c>
      <c r="N177"/>
      <c r="BU177" t="e">
        <v>#N/A</v>
      </c>
      <c r="CH177" t="e">
        <v>#N/A</v>
      </c>
    </row>
    <row r="178" spans="1:86" ht="21" customHeight="1">
      <c r="A178" s="126" t="s">
        <v>23</v>
      </c>
      <c r="B178" s="348">
        <v>7</v>
      </c>
      <c r="C178" s="347">
        <v>2</v>
      </c>
      <c r="D178" s="347">
        <v>2</v>
      </c>
      <c r="E178" s="349">
        <v>11</v>
      </c>
      <c r="F178" s="156">
        <f t="shared" si="17"/>
        <v>3.1455213921820609E-2</v>
      </c>
      <c r="I178" s="183" t="s">
        <v>35</v>
      </c>
      <c r="J178" s="347">
        <v>14</v>
      </c>
      <c r="K178" s="347">
        <v>26</v>
      </c>
      <c r="L178" s="347">
        <v>40</v>
      </c>
      <c r="M178" s="250">
        <f t="shared" si="18"/>
        <v>35</v>
      </c>
      <c r="N178"/>
      <c r="BU178" t="e">
        <v>#N/A</v>
      </c>
      <c r="CH178" t="e">
        <v>#N/A</v>
      </c>
    </row>
    <row r="179" spans="1:86" ht="21" customHeight="1">
      <c r="A179" s="126" t="s">
        <v>35</v>
      </c>
      <c r="B179" s="348">
        <v>25</v>
      </c>
      <c r="C179" s="347">
        <v>13</v>
      </c>
      <c r="D179" s="347">
        <v>2</v>
      </c>
      <c r="E179" s="349">
        <v>40</v>
      </c>
      <c r="F179" s="156">
        <f t="shared" si="17"/>
        <v>8.7712076488904236E-2</v>
      </c>
      <c r="I179" s="183" t="s">
        <v>66</v>
      </c>
      <c r="J179" s="347">
        <v>3</v>
      </c>
      <c r="K179" s="347">
        <v>10</v>
      </c>
      <c r="L179" s="347">
        <v>13</v>
      </c>
      <c r="M179" s="250">
        <f t="shared" si="18"/>
        <v>23.076923076923077</v>
      </c>
      <c r="N179"/>
      <c r="BU179" t="e">
        <v>#N/A</v>
      </c>
      <c r="CH179" t="e">
        <v>#N/A</v>
      </c>
    </row>
    <row r="180" spans="1:86" ht="21" customHeight="1">
      <c r="A180" s="126" t="s">
        <v>66</v>
      </c>
      <c r="B180" s="348">
        <v>8</v>
      </c>
      <c r="C180" s="347">
        <v>4</v>
      </c>
      <c r="D180" s="347">
        <v>1</v>
      </c>
      <c r="E180" s="349">
        <v>13</v>
      </c>
      <c r="F180" s="156">
        <f t="shared" si="17"/>
        <v>3.9506150196282126E-2</v>
      </c>
      <c r="I180" s="183" t="s">
        <v>98</v>
      </c>
      <c r="J180" s="347">
        <v>2</v>
      </c>
      <c r="K180" s="347">
        <v>11</v>
      </c>
      <c r="L180" s="347">
        <v>13</v>
      </c>
      <c r="M180" s="250">
        <f t="shared" si="18"/>
        <v>15.384615384615385</v>
      </c>
      <c r="N180"/>
      <c r="BU180" t="e">
        <v>#N/A</v>
      </c>
      <c r="CH180" t="e">
        <v>#N/A</v>
      </c>
    </row>
    <row r="181" spans="1:86" ht="21" customHeight="1">
      <c r="A181" s="126" t="s">
        <v>98</v>
      </c>
      <c r="B181" s="348">
        <v>8</v>
      </c>
      <c r="C181" s="347">
        <v>5</v>
      </c>
      <c r="D181" s="347">
        <v>0</v>
      </c>
      <c r="E181" s="349">
        <v>13</v>
      </c>
      <c r="F181" s="156">
        <f t="shared" si="17"/>
        <v>2.0407594088689814E-2</v>
      </c>
      <c r="I181" s="183" t="s">
        <v>316</v>
      </c>
      <c r="J181" s="347">
        <v>3</v>
      </c>
      <c r="K181" s="347">
        <v>8</v>
      </c>
      <c r="L181" s="347">
        <v>11</v>
      </c>
      <c r="M181" s="250">
        <f t="shared" si="18"/>
        <v>27.272727272727273</v>
      </c>
      <c r="N181"/>
      <c r="BU181" t="e">
        <v>#N/A</v>
      </c>
      <c r="CH181" t="e">
        <v>#N/A</v>
      </c>
    </row>
    <row r="182" spans="1:86" ht="21" customHeight="1">
      <c r="A182" s="126" t="s">
        <v>19</v>
      </c>
      <c r="B182" s="348">
        <v>14</v>
      </c>
      <c r="C182" s="347">
        <v>7</v>
      </c>
      <c r="D182" s="347">
        <v>6</v>
      </c>
      <c r="E182" s="349">
        <v>27</v>
      </c>
      <c r="F182" s="156">
        <f t="shared" si="17"/>
        <v>7.3261239729150551E-2</v>
      </c>
      <c r="I182" s="183" t="s">
        <v>231</v>
      </c>
      <c r="J182" s="347">
        <v>2</v>
      </c>
      <c r="K182" s="347">
        <v>12</v>
      </c>
      <c r="L182" s="347">
        <v>14</v>
      </c>
      <c r="M182" s="250">
        <f t="shared" si="18"/>
        <v>14.285714285714286</v>
      </c>
      <c r="N182"/>
      <c r="BU182" t="e">
        <v>#N/A</v>
      </c>
      <c r="CH182" t="e">
        <v>#N/A</v>
      </c>
    </row>
    <row r="183" spans="1:86" ht="21" customHeight="1">
      <c r="A183" s="126" t="s">
        <v>316</v>
      </c>
      <c r="B183" s="348">
        <v>8</v>
      </c>
      <c r="C183" s="347">
        <v>3</v>
      </c>
      <c r="D183" s="347">
        <v>0</v>
      </c>
      <c r="E183" s="349">
        <v>11</v>
      </c>
      <c r="F183" s="156">
        <f t="shared" si="17"/>
        <v>2.205547399370791E-2</v>
      </c>
      <c r="I183" s="183" t="s">
        <v>325</v>
      </c>
      <c r="J183" s="347">
        <v>11</v>
      </c>
      <c r="K183" s="347">
        <v>6</v>
      </c>
      <c r="L183" s="347">
        <v>17</v>
      </c>
      <c r="M183" s="250">
        <f t="shared" si="18"/>
        <v>64.705882352941174</v>
      </c>
      <c r="N183"/>
      <c r="BU183" t="e">
        <v>#N/A</v>
      </c>
      <c r="CH183" t="e">
        <v>#N/A</v>
      </c>
    </row>
    <row r="184" spans="1:86" ht="21" customHeight="1">
      <c r="A184" s="126" t="s">
        <v>231</v>
      </c>
      <c r="B184" s="348">
        <v>10</v>
      </c>
      <c r="C184" s="347">
        <v>2</v>
      </c>
      <c r="D184" s="347">
        <v>2</v>
      </c>
      <c r="E184" s="349">
        <v>14</v>
      </c>
      <c r="F184" s="156">
        <f t="shared" si="17"/>
        <v>3.3769512913928566E-2</v>
      </c>
      <c r="I184" s="183" t="s">
        <v>15</v>
      </c>
      <c r="J184" s="347">
        <v>0</v>
      </c>
      <c r="K184" s="347">
        <v>4</v>
      </c>
      <c r="L184" s="347">
        <v>4</v>
      </c>
      <c r="M184" s="250">
        <f t="shared" si="18"/>
        <v>0</v>
      </c>
      <c r="N184"/>
      <c r="BU184" t="e">
        <v>#N/A</v>
      </c>
      <c r="CH184" t="e">
        <v>#N/A</v>
      </c>
    </row>
    <row r="185" spans="1:86" ht="21" customHeight="1">
      <c r="A185" s="126" t="s">
        <v>325</v>
      </c>
      <c r="B185" s="348">
        <v>6</v>
      </c>
      <c r="C185" s="347">
        <v>10</v>
      </c>
      <c r="D185" s="347">
        <v>1</v>
      </c>
      <c r="E185" s="349">
        <v>17</v>
      </c>
      <c r="F185" s="156">
        <f t="shared" si="17"/>
        <v>1.0117593305366202E-2</v>
      </c>
      <c r="I185" s="183" t="s">
        <v>477</v>
      </c>
      <c r="J185" s="347">
        <v>1</v>
      </c>
      <c r="K185" s="347">
        <v>5</v>
      </c>
      <c r="L185" s="347">
        <v>6</v>
      </c>
      <c r="M185" s="250">
        <f t="shared" si="18"/>
        <v>16.666666666666668</v>
      </c>
      <c r="N185"/>
      <c r="BU185" t="e">
        <v>#N/A</v>
      </c>
      <c r="CH185" t="e">
        <v>#N/A</v>
      </c>
    </row>
    <row r="186" spans="1:86" ht="21" customHeight="1">
      <c r="A186" s="126" t="s">
        <v>15</v>
      </c>
      <c r="B186" s="348">
        <v>3</v>
      </c>
      <c r="C186" s="347">
        <v>0</v>
      </c>
      <c r="D186" s="347">
        <v>1</v>
      </c>
      <c r="E186" s="349">
        <v>4</v>
      </c>
      <c r="F186" s="156">
        <f t="shared" si="17"/>
        <v>4.8767302648572682E-3</v>
      </c>
      <c r="I186" s="183" t="s">
        <v>74</v>
      </c>
      <c r="J186" s="347">
        <v>4</v>
      </c>
      <c r="K186" s="347">
        <v>15</v>
      </c>
      <c r="L186" s="347">
        <v>19</v>
      </c>
      <c r="M186" s="250">
        <f t="shared" si="18"/>
        <v>21.05263157894737</v>
      </c>
      <c r="N186"/>
      <c r="BU186" t="e">
        <v>#N/A</v>
      </c>
      <c r="CH186" t="e">
        <v>#N/A</v>
      </c>
    </row>
    <row r="187" spans="1:86" ht="21" customHeight="1">
      <c r="A187" s="126" t="s">
        <v>477</v>
      </c>
      <c r="B187" s="348">
        <v>5</v>
      </c>
      <c r="C187" s="347">
        <v>0</v>
      </c>
      <c r="D187" s="347">
        <v>1</v>
      </c>
      <c r="E187" s="349">
        <v>6</v>
      </c>
      <c r="F187" s="156">
        <f t="shared" si="17"/>
        <v>1.2750991750001698E-2</v>
      </c>
      <c r="I187" s="183" t="s">
        <v>50</v>
      </c>
      <c r="J187" s="347">
        <v>4</v>
      </c>
      <c r="K187" s="347">
        <v>12</v>
      </c>
      <c r="L187" s="347">
        <v>16</v>
      </c>
      <c r="M187" s="250">
        <f t="shared" si="18"/>
        <v>25</v>
      </c>
      <c r="N187"/>
      <c r="BU187" t="e">
        <v>#N/A</v>
      </c>
      <c r="CH187" t="e">
        <v>#N/A</v>
      </c>
    </row>
    <row r="188" spans="1:86" ht="21" customHeight="1">
      <c r="A188" s="126" t="s">
        <v>74</v>
      </c>
      <c r="B188" s="348">
        <v>13</v>
      </c>
      <c r="C188" s="347">
        <v>4</v>
      </c>
      <c r="D188" s="347">
        <v>2</v>
      </c>
      <c r="E188" s="349">
        <v>19</v>
      </c>
      <c r="F188" s="156">
        <f t="shared" si="17"/>
        <v>3.9481018588922133E-2</v>
      </c>
      <c r="I188" s="183" t="s">
        <v>350</v>
      </c>
      <c r="J188" s="347">
        <v>3</v>
      </c>
      <c r="K188" s="347">
        <v>15</v>
      </c>
      <c r="L188" s="347">
        <v>18</v>
      </c>
      <c r="M188" s="250">
        <f t="shared" si="18"/>
        <v>16.666666666666668</v>
      </c>
      <c r="N188"/>
      <c r="BU188" t="e">
        <v>#N/A</v>
      </c>
      <c r="CH188" t="e">
        <v>#N/A</v>
      </c>
    </row>
    <row r="189" spans="1:86" ht="21" customHeight="1">
      <c r="A189" s="126" t="s">
        <v>50</v>
      </c>
      <c r="B189" s="348">
        <v>12</v>
      </c>
      <c r="C189" s="347">
        <v>3</v>
      </c>
      <c r="D189" s="347">
        <v>1</v>
      </c>
      <c r="E189" s="349">
        <v>16</v>
      </c>
      <c r="F189" s="156">
        <f t="shared" si="17"/>
        <v>3.9906963900433308E-2</v>
      </c>
      <c r="I189" s="183" t="s">
        <v>153</v>
      </c>
      <c r="J189" s="347">
        <v>7</v>
      </c>
      <c r="K189" s="347">
        <v>2</v>
      </c>
      <c r="L189" s="347">
        <v>9</v>
      </c>
      <c r="M189" s="250">
        <f t="shared" si="18"/>
        <v>77.777777777777771</v>
      </c>
      <c r="N189"/>
      <c r="BU189" t="e">
        <v>#N/A</v>
      </c>
      <c r="CH189" t="e">
        <v>#N/A</v>
      </c>
    </row>
    <row r="190" spans="1:86" ht="21" customHeight="1">
      <c r="A190" s="126" t="s">
        <v>350</v>
      </c>
      <c r="B190" s="348">
        <v>14</v>
      </c>
      <c r="C190" s="347">
        <v>3</v>
      </c>
      <c r="D190" s="347">
        <v>1</v>
      </c>
      <c r="E190" s="349">
        <v>18</v>
      </c>
      <c r="F190" s="156">
        <f t="shared" si="17"/>
        <v>2.8592453784764882E-2</v>
      </c>
      <c r="I190" s="183" t="s">
        <v>334</v>
      </c>
      <c r="J190" s="347">
        <v>14</v>
      </c>
      <c r="K190" s="347">
        <v>17</v>
      </c>
      <c r="L190" s="347">
        <v>31</v>
      </c>
      <c r="M190" s="250">
        <f t="shared" si="18"/>
        <v>45.161290322580648</v>
      </c>
      <c r="N190"/>
      <c r="BU190" t="e">
        <v>#N/A</v>
      </c>
      <c r="CH190" t="e">
        <v>#N/A</v>
      </c>
    </row>
    <row r="191" spans="1:86" ht="21" customHeight="1">
      <c r="A191" s="126" t="s">
        <v>153</v>
      </c>
      <c r="B191" s="348">
        <v>2</v>
      </c>
      <c r="C191" s="347">
        <v>6</v>
      </c>
      <c r="D191" s="347">
        <v>1</v>
      </c>
      <c r="E191" s="349">
        <v>9</v>
      </c>
      <c r="F191" s="156">
        <f t="shared" si="17"/>
        <v>5.1141887947842761E-3</v>
      </c>
      <c r="I191" s="183" t="s">
        <v>43</v>
      </c>
      <c r="J191" s="347">
        <v>12</v>
      </c>
      <c r="K191" s="347">
        <v>27</v>
      </c>
      <c r="L191" s="347">
        <v>39</v>
      </c>
      <c r="M191" s="250">
        <f t="shared" si="18"/>
        <v>30.76923076923077</v>
      </c>
      <c r="N191"/>
      <c r="BU191" t="e">
        <v>#N/A</v>
      </c>
      <c r="CH191" t="e">
        <v>#N/A</v>
      </c>
    </row>
    <row r="192" spans="1:86" ht="21" customHeight="1" thickBot="1">
      <c r="A192" s="128" t="s">
        <v>334</v>
      </c>
      <c r="B192" s="348">
        <v>16</v>
      </c>
      <c r="C192" s="347">
        <v>10</v>
      </c>
      <c r="D192" s="347">
        <v>5</v>
      </c>
      <c r="E192" s="349">
        <v>31</v>
      </c>
      <c r="F192" s="159">
        <f t="shared" si="17"/>
        <v>4.9649752868359549E-2</v>
      </c>
      <c r="I192" s="183" t="s">
        <v>19</v>
      </c>
      <c r="J192" s="347">
        <v>10</v>
      </c>
      <c r="K192" s="347">
        <v>17</v>
      </c>
      <c r="L192" s="347">
        <v>27</v>
      </c>
      <c r="M192" s="250">
        <f t="shared" si="18"/>
        <v>37.037037037037038</v>
      </c>
      <c r="N192"/>
      <c r="BU192" t="e">
        <v>#N/A</v>
      </c>
      <c r="CH192" t="e">
        <v>#N/A</v>
      </c>
    </row>
    <row r="193" spans="1:86" ht="24" customHeight="1" thickBot="1">
      <c r="A193" s="58" t="s">
        <v>1284</v>
      </c>
      <c r="B193" s="358">
        <v>190</v>
      </c>
      <c r="C193" s="359">
        <v>95</v>
      </c>
      <c r="D193" s="359">
        <v>28</v>
      </c>
      <c r="E193" s="360">
        <v>313</v>
      </c>
      <c r="F193" s="160">
        <f t="shared" si="17"/>
        <v>0.60778305287616918</v>
      </c>
      <c r="I193" s="72" t="s">
        <v>1108</v>
      </c>
      <c r="J193" s="347">
        <v>100</v>
      </c>
      <c r="K193" s="347">
        <v>213</v>
      </c>
      <c r="L193" s="347">
        <v>313</v>
      </c>
      <c r="M193" s="250">
        <f t="shared" si="18"/>
        <v>31.948881789137381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1.1347517730496455E-2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3565</v>
      </c>
      <c r="H202" s="321" t="s">
        <v>1300</v>
      </c>
      <c r="I202" s="320" t="s">
        <v>1781</v>
      </c>
      <c r="J202" s="320" t="s">
        <v>1312</v>
      </c>
      <c r="K202" s="322" t="s">
        <v>1313</v>
      </c>
      <c r="Z202"/>
      <c r="BU202" t="e">
        <v>#N/A</v>
      </c>
      <c r="CH202" t="e">
        <v>#N/A</v>
      </c>
    </row>
    <row r="203" spans="1:86" s="3" customFormat="1" ht="21.75" customHeight="1">
      <c r="A203" s="125" t="s">
        <v>114</v>
      </c>
      <c r="B203" s="355">
        <v>6</v>
      </c>
      <c r="C203" s="356">
        <v>21</v>
      </c>
      <c r="D203" s="357">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8">
        <v>7</v>
      </c>
      <c r="C204" s="347">
        <v>26</v>
      </c>
      <c r="D204" s="349">
        <v>33</v>
      </c>
      <c r="E204" s="318">
        <f t="shared" ref="E204:E221" si="21">D204*45%</f>
        <v>14.85</v>
      </c>
      <c r="F204" s="139">
        <f t="shared" si="19"/>
        <v>7.85</v>
      </c>
      <c r="G204" s="139">
        <f t="shared" ref="G204:G221" ca="1" si="22">F204/K$15</f>
        <v>3.9249999999999998</v>
      </c>
      <c r="H204" s="168">
        <f t="shared" si="20"/>
        <v>21.212121212121211</v>
      </c>
      <c r="I204" s="11"/>
      <c r="J204" s="11"/>
      <c r="K204" s="323">
        <f>TRAILS!AH7</f>
        <v>0</v>
      </c>
      <c r="Z204"/>
      <c r="BU204" t="e">
        <v>#N/A</v>
      </c>
      <c r="CH204" t="e">
        <v>#N/A</v>
      </c>
    </row>
    <row r="205" spans="1:86" s="3" customFormat="1" ht="21.75" customHeight="1">
      <c r="A205" s="126" t="s">
        <v>43</v>
      </c>
      <c r="B205" s="348">
        <v>22</v>
      </c>
      <c r="C205" s="347">
        <v>75</v>
      </c>
      <c r="D205" s="349">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8">
        <v>9</v>
      </c>
      <c r="C206" s="347">
        <v>30</v>
      </c>
      <c r="D206" s="349">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348">
        <v>20</v>
      </c>
      <c r="C207" s="347">
        <v>43</v>
      </c>
      <c r="D207" s="349">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348">
        <v>13</v>
      </c>
      <c r="C208" s="347">
        <v>25</v>
      </c>
      <c r="D208" s="349">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348">
        <v>3</v>
      </c>
      <c r="C209" s="347">
        <v>20</v>
      </c>
      <c r="D209" s="349">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8">
        <v>20</v>
      </c>
      <c r="C210" s="347">
        <v>40</v>
      </c>
      <c r="D210" s="349">
        <v>60</v>
      </c>
      <c r="E210" s="318">
        <f t="shared" si="21"/>
        <v>27</v>
      </c>
      <c r="F210" s="139">
        <f t="shared" si="19"/>
        <v>7</v>
      </c>
      <c r="G210" s="139">
        <f t="shared" ca="1" si="22"/>
        <v>3.5</v>
      </c>
      <c r="H210" s="168">
        <f t="shared" si="20"/>
        <v>33.333333333333336</v>
      </c>
      <c r="I210" s="11">
        <v>1</v>
      </c>
      <c r="J210" s="11">
        <v>5</v>
      </c>
      <c r="K210" s="323">
        <f>TRAILS!AH13</f>
        <v>0</v>
      </c>
      <c r="Z210"/>
      <c r="BU210" t="e">
        <v>#N/A</v>
      </c>
      <c r="CH210" t="e">
        <v>#N/A</v>
      </c>
    </row>
    <row r="211" spans="1:86" s="3" customFormat="1" ht="21.75" customHeight="1">
      <c r="A211" s="126" t="s">
        <v>316</v>
      </c>
      <c r="B211" s="348">
        <v>6</v>
      </c>
      <c r="C211" s="347">
        <v>20</v>
      </c>
      <c r="D211" s="349">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348">
        <v>4</v>
      </c>
      <c r="C212" s="347">
        <v>39</v>
      </c>
      <c r="D212" s="349">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348">
        <v>18</v>
      </c>
      <c r="C213" s="347">
        <v>17</v>
      </c>
      <c r="D213" s="349">
        <v>35</v>
      </c>
      <c r="E213" s="318">
        <f t="shared" si="21"/>
        <v>15.75</v>
      </c>
      <c r="F213" s="139">
        <f t="shared" si="19"/>
        <v>-2.25</v>
      </c>
      <c r="G213" s="139">
        <f t="shared" ca="1" si="22"/>
        <v>-1.125</v>
      </c>
      <c r="H213" s="168">
        <f t="shared" si="20"/>
        <v>51.428571428571431</v>
      </c>
      <c r="I213" s="11">
        <v>1</v>
      </c>
      <c r="J213" s="11">
        <v>4</v>
      </c>
      <c r="K213" s="323">
        <f>TRAILS!AH16</f>
        <v>0</v>
      </c>
      <c r="Z213"/>
      <c r="BU213" t="e">
        <v>#N/A</v>
      </c>
      <c r="CH213" t="e">
        <v>#N/A</v>
      </c>
    </row>
    <row r="214" spans="1:86" s="3" customFormat="1" ht="21.75" customHeight="1">
      <c r="A214" s="126" t="s">
        <v>15</v>
      </c>
      <c r="B214" s="348">
        <v>4</v>
      </c>
      <c r="C214" s="347">
        <v>8</v>
      </c>
      <c r="D214" s="349">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8">
        <v>1</v>
      </c>
      <c r="C215" s="347">
        <v>10</v>
      </c>
      <c r="D215" s="349">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8">
        <v>8</v>
      </c>
      <c r="C216" s="347">
        <v>31</v>
      </c>
      <c r="D216" s="349">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348">
        <v>6</v>
      </c>
      <c r="C217" s="347">
        <v>27</v>
      </c>
      <c r="D217" s="349">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348">
        <v>7</v>
      </c>
      <c r="C218" s="347">
        <v>41</v>
      </c>
      <c r="D218" s="349">
        <v>48</v>
      </c>
      <c r="E218" s="318">
        <f t="shared" si="21"/>
        <v>21.6</v>
      </c>
      <c r="F218" s="139">
        <f t="shared" si="19"/>
        <v>14.600000000000001</v>
      </c>
      <c r="G218" s="139">
        <f t="shared" ca="1" si="22"/>
        <v>7.3000000000000007</v>
      </c>
      <c r="H218" s="168">
        <f t="shared" si="20"/>
        <v>14.583333333333334</v>
      </c>
      <c r="I218" s="11">
        <v>1</v>
      </c>
      <c r="J218" s="11"/>
      <c r="K218" s="323">
        <f>TRAILS!AH21</f>
        <v>0</v>
      </c>
      <c r="Z218"/>
      <c r="BU218" t="e">
        <v>#N/A</v>
      </c>
      <c r="CH218" t="e">
        <v>#N/A</v>
      </c>
    </row>
    <row r="219" spans="1:86" s="3" customFormat="1" ht="21.75" customHeight="1">
      <c r="A219" s="126" t="s">
        <v>153</v>
      </c>
      <c r="B219" s="348">
        <v>10</v>
      </c>
      <c r="C219" s="347">
        <v>9</v>
      </c>
      <c r="D219" s="349">
        <v>19</v>
      </c>
      <c r="E219" s="318">
        <f t="shared" si="21"/>
        <v>8.5500000000000007</v>
      </c>
      <c r="F219" s="139">
        <f t="shared" si="19"/>
        <v>-1.4499999999999993</v>
      </c>
      <c r="G219" s="139">
        <f t="shared" ca="1" si="22"/>
        <v>-0.72499999999999964</v>
      </c>
      <c r="H219" s="168">
        <f t="shared" si="20"/>
        <v>52.631578947368418</v>
      </c>
      <c r="I219" s="11">
        <v>3</v>
      </c>
      <c r="J219" s="11">
        <v>1</v>
      </c>
      <c r="K219" s="323">
        <f>TRAILS!AH22</f>
        <v>0</v>
      </c>
      <c r="Z219"/>
      <c r="BU219" t="e">
        <v>#N/A</v>
      </c>
      <c r="CH219" t="e">
        <v>#N/A</v>
      </c>
    </row>
    <row r="220" spans="1:86" s="3" customFormat="1" ht="21.75" customHeight="1" thickBot="1">
      <c r="A220" s="128" t="s">
        <v>334</v>
      </c>
      <c r="B220" s="350">
        <v>20</v>
      </c>
      <c r="C220" s="351">
        <v>39</v>
      </c>
      <c r="D220" s="352">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358">
        <v>184</v>
      </c>
      <c r="C221" s="359">
        <v>521</v>
      </c>
      <c r="D221" s="360">
        <v>705</v>
      </c>
      <c r="E221" s="324">
        <f t="shared" si="21"/>
        <v>317.25</v>
      </c>
      <c r="F221" s="325">
        <f t="shared" si="19"/>
        <v>133.25</v>
      </c>
      <c r="G221" s="325">
        <f t="shared" ca="1" si="22"/>
        <v>66.625</v>
      </c>
      <c r="H221" s="326">
        <f t="shared" si="20"/>
        <v>26.099290780141843</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7" t="s">
        <v>1137</v>
      </c>
      <c r="B291" s="378">
        <v>1</v>
      </c>
      <c r="E291" s="163"/>
      <c r="H291" s="3"/>
      <c r="J291"/>
      <c r="K291" s="3"/>
      <c r="L291" s="3"/>
      <c r="T291" s="161"/>
      <c r="CH291" t="e">
        <v>#N/A</v>
      </c>
    </row>
    <row r="292" spans="1:86" ht="15" customHeight="1">
      <c r="A292" s="377" t="s">
        <v>1160</v>
      </c>
      <c r="B292" s="379" t="s">
        <v>1276</v>
      </c>
      <c r="J292"/>
      <c r="BU292" t="e">
        <v>#N/A</v>
      </c>
      <c r="CH292" t="e">
        <v>#N/A</v>
      </c>
    </row>
    <row r="293" spans="1:86" s="3" customFormat="1" ht="15" customHeight="1">
      <c r="A293" s="377" t="s">
        <v>12</v>
      </c>
      <c r="B293" s="37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81" t="s">
        <v>1146</v>
      </c>
      <c r="C295" s="382"/>
      <c r="D295" s="382"/>
      <c r="E295" s="382"/>
      <c r="F295"/>
      <c r="H295"/>
      <c r="I295"/>
      <c r="BT295" t="e">
        <v>#N/A</v>
      </c>
      <c r="CH295" t="e">
        <v>#N/A</v>
      </c>
    </row>
    <row r="296" spans="1:86" s="3" customFormat="1" ht="32.25" customHeight="1" thickBot="1">
      <c r="A296" s="387" t="s">
        <v>11</v>
      </c>
      <c r="B296" s="368" t="s">
        <v>1232</v>
      </c>
      <c r="C296" s="369" t="s">
        <v>1281</v>
      </c>
      <c r="D296" s="370" t="s">
        <v>1283</v>
      </c>
      <c r="E296" s="366" t="s">
        <v>1108</v>
      </c>
      <c r="F296" s="106" t="s">
        <v>1290</v>
      </c>
      <c r="G296" s="106" t="s">
        <v>1291</v>
      </c>
      <c r="H296" s="107" t="s">
        <v>1292</v>
      </c>
      <c r="I296"/>
      <c r="BT296" t="e">
        <v>#N/A</v>
      </c>
      <c r="CH296" t="e">
        <v>#N/A</v>
      </c>
    </row>
    <row r="297" spans="1:86" s="3" customFormat="1" ht="22.5" customHeight="1">
      <c r="A297" s="383" t="s">
        <v>114</v>
      </c>
      <c r="B297" s="364">
        <v>101033.46</v>
      </c>
      <c r="C297" s="364">
        <v>768375.58000000007</v>
      </c>
      <c r="D297" s="364">
        <v>8285</v>
      </c>
      <c r="E297" s="365">
        <v>877694.04</v>
      </c>
      <c r="F297" s="110">
        <f t="shared" ref="F297:F315" si="27">+C297*100/E297</f>
        <v>87.544810034257495</v>
      </c>
      <c r="G297" s="236">
        <f t="shared" ref="G297:G315" si="28">+D297*100/E297</f>
        <v>0.94395081001119707</v>
      </c>
      <c r="H297" s="239">
        <f t="shared" ref="H297:H315" si="29">F297+G297</f>
        <v>88.488760844268697</v>
      </c>
      <c r="BT297" t="e">
        <v>#N/A</v>
      </c>
      <c r="CH297">
        <v>72</v>
      </c>
    </row>
    <row r="298" spans="1:86" s="3" customFormat="1" ht="22.5" customHeight="1">
      <c r="A298" s="383" t="s">
        <v>204</v>
      </c>
      <c r="B298" s="364">
        <v>216940.72</v>
      </c>
      <c r="C298" s="364">
        <v>498331.04000000004</v>
      </c>
      <c r="D298" s="364">
        <v>4208</v>
      </c>
      <c r="E298" s="365">
        <v>719479.76</v>
      </c>
      <c r="F298" s="114">
        <f t="shared" si="27"/>
        <v>69.262690586320318</v>
      </c>
      <c r="G298" s="237">
        <f t="shared" si="28"/>
        <v>0.58486704337589701</v>
      </c>
      <c r="H298" s="240">
        <f t="shared" si="29"/>
        <v>69.847557629696212</v>
      </c>
      <c r="I298" s="205"/>
      <c r="J298" s="205"/>
      <c r="K298" s="206"/>
      <c r="L298" s="207"/>
      <c r="M298" s="207"/>
      <c r="N298" s="207"/>
      <c r="W298"/>
      <c r="BT298" t="e">
        <v>#N/A</v>
      </c>
      <c r="CH298" t="e">
        <v>#N/A</v>
      </c>
    </row>
    <row r="299" spans="1:86" s="3" customFormat="1" ht="22.5" customHeight="1">
      <c r="A299" s="383" t="s">
        <v>43</v>
      </c>
      <c r="B299" s="364">
        <v>205236.33000000002</v>
      </c>
      <c r="C299" s="364">
        <v>1350491.52</v>
      </c>
      <c r="D299" s="364">
        <v>50437</v>
      </c>
      <c r="E299" s="36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3" t="s">
        <v>23</v>
      </c>
      <c r="B300" s="364">
        <v>18294.07</v>
      </c>
      <c r="C300" s="364">
        <v>625215.66</v>
      </c>
      <c r="D300" s="364">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3" t="s">
        <v>35</v>
      </c>
      <c r="B301" s="364">
        <v>329850.90000000002</v>
      </c>
      <c r="C301" s="364">
        <v>1836818.22</v>
      </c>
      <c r="D301" s="364">
        <v>152127</v>
      </c>
      <c r="E301" s="365">
        <v>2318796.12</v>
      </c>
      <c r="F301" s="114">
        <f t="shared" si="27"/>
        <v>79.21430453316438</v>
      </c>
      <c r="G301" s="237">
        <f t="shared" si="28"/>
        <v>6.5606026630750094</v>
      </c>
      <c r="H301" s="240">
        <f t="shared" si="29"/>
        <v>85.774907196239383</v>
      </c>
      <c r="L301" s="211" t="s">
        <v>1160</v>
      </c>
      <c r="M301" s="72" t="s">
        <v>1743</v>
      </c>
      <c r="W301"/>
      <c r="BT301" t="e">
        <v>#N/A</v>
      </c>
      <c r="CH301" t="e">
        <v>#N/A</v>
      </c>
    </row>
    <row r="302" spans="1:86" s="3" customFormat="1" ht="22.5" customHeight="1">
      <c r="A302" s="383" t="s">
        <v>66</v>
      </c>
      <c r="B302" s="364">
        <v>187976</v>
      </c>
      <c r="C302" s="364">
        <v>657347.07000000007</v>
      </c>
      <c r="D302" s="364">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3" t="s">
        <v>98</v>
      </c>
      <c r="B303" s="364">
        <v>160745</v>
      </c>
      <c r="C303" s="364">
        <v>520379.32</v>
      </c>
      <c r="D303" s="364"/>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3" t="s">
        <v>19</v>
      </c>
      <c r="B304" s="364">
        <v>44835</v>
      </c>
      <c r="C304" s="364">
        <v>1966206.34</v>
      </c>
      <c r="D304" s="364">
        <v>453311.07</v>
      </c>
      <c r="E304" s="365">
        <v>2464352.41</v>
      </c>
      <c r="F304" s="114">
        <f t="shared" si="27"/>
        <v>79.785923962068395</v>
      </c>
      <c r="G304" s="237">
        <f t="shared" si="28"/>
        <v>18.394733973944902</v>
      </c>
      <c r="H304" s="240">
        <f t="shared" si="29"/>
        <v>98.18065793601329</v>
      </c>
      <c r="L304" s="211" t="s">
        <v>1234</v>
      </c>
      <c r="M304" s="72" t="s">
        <v>1324</v>
      </c>
      <c r="N304" s="72" t="s">
        <v>1286</v>
      </c>
      <c r="O304" s="72" t="s">
        <v>1325</v>
      </c>
      <c r="V304"/>
      <c r="BT304" t="e">
        <v>#N/A</v>
      </c>
      <c r="CH304" t="e">
        <v>#N/A</v>
      </c>
    </row>
    <row r="305" spans="1:907" s="3" customFormat="1" ht="22.5" customHeight="1">
      <c r="A305" s="383" t="s">
        <v>316</v>
      </c>
      <c r="B305" s="364">
        <v>43074.05</v>
      </c>
      <c r="C305" s="364">
        <v>608934.30000000005</v>
      </c>
      <c r="D305" s="364"/>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3" t="s">
        <v>231</v>
      </c>
      <c r="B306" s="364">
        <v>236343.28</v>
      </c>
      <c r="C306" s="364">
        <v>606592.11</v>
      </c>
      <c r="D306" s="364">
        <v>67590.149999999994</v>
      </c>
      <c r="E306" s="36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3" t="s">
        <v>325</v>
      </c>
      <c r="B307" s="364">
        <v>72100</v>
      </c>
      <c r="C307" s="364">
        <v>505679.95</v>
      </c>
      <c r="D307" s="364">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3" t="s">
        <v>15</v>
      </c>
      <c r="B308" s="364"/>
      <c r="C308" s="364">
        <v>89116.4</v>
      </c>
      <c r="D308" s="364">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3" t="s">
        <v>477</v>
      </c>
      <c r="B309" s="364">
        <v>138099.45000000001</v>
      </c>
      <c r="C309" s="364">
        <v>94909.64</v>
      </c>
      <c r="D309" s="364">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3" t="s">
        <v>74</v>
      </c>
      <c r="B310" s="364">
        <v>236413.78</v>
      </c>
      <c r="C310" s="364">
        <v>689093.17999999993</v>
      </c>
      <c r="D310" s="364">
        <v>76362.5</v>
      </c>
      <c r="E310" s="36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3" t="s">
        <v>50</v>
      </c>
      <c r="B311" s="364">
        <v>322495.28000000003</v>
      </c>
      <c r="C311" s="364">
        <v>806913.95000000007</v>
      </c>
      <c r="D311" s="364">
        <v>31439</v>
      </c>
      <c r="E311" s="36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3" t="s">
        <v>350</v>
      </c>
      <c r="B312" s="364">
        <v>108696</v>
      </c>
      <c r="C312" s="364">
        <v>797669.82</v>
      </c>
      <c r="D312" s="364">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3" t="s">
        <v>153</v>
      </c>
      <c r="B313" s="364">
        <v>86690.67</v>
      </c>
      <c r="C313" s="364">
        <v>404275.85</v>
      </c>
      <c r="D313" s="364">
        <v>3001</v>
      </c>
      <c r="E313" s="365">
        <v>493967.51999999996</v>
      </c>
      <c r="F313" s="114">
        <f t="shared" si="27"/>
        <v>81.842597667150272</v>
      </c>
      <c r="G313" s="237">
        <f t="shared" si="28"/>
        <v>0.60752982301346459</v>
      </c>
      <c r="H313" s="240">
        <f t="shared" si="29"/>
        <v>82.450127490163737</v>
      </c>
      <c r="L313"/>
      <c r="M313"/>
      <c r="N313"/>
      <c r="O313" s="208" t="e">
        <f t="shared" si="30"/>
        <v>#DIV/0!</v>
      </c>
      <c r="Q313"/>
      <c r="BT313" t="e">
        <v>#N/A</v>
      </c>
      <c r="CH313" t="e">
        <v>#N/A</v>
      </c>
    </row>
    <row r="314" spans="1:907" s="3" customFormat="1" ht="22.5" customHeight="1" thickBot="1">
      <c r="A314" s="383" t="s">
        <v>334</v>
      </c>
      <c r="B314" s="364">
        <v>156561.76999999999</v>
      </c>
      <c r="C314" s="364">
        <v>1301663.5899999999</v>
      </c>
      <c r="D314" s="364">
        <v>292414.48</v>
      </c>
      <c r="E314" s="365">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366" t="s">
        <v>1108</v>
      </c>
      <c r="B315" s="384">
        <v>2665385.7600000002</v>
      </c>
      <c r="C315" s="385">
        <v>14128013.539999999</v>
      </c>
      <c r="D315" s="385">
        <v>1480402.03</v>
      </c>
      <c r="E315" s="386">
        <v>18273801.329999998</v>
      </c>
      <c r="F315" s="234">
        <f t="shared" si="27"/>
        <v>77.312942637753864</v>
      </c>
      <c r="G315" s="234">
        <f t="shared" si="28"/>
        <v>8.1012264676952146</v>
      </c>
      <c r="H315" s="235">
        <f t="shared" si="29"/>
        <v>85.414169105449076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3516</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9815" priority="3" operator="greaterThanOrEqual">
      <formula>50000</formula>
    </cfRule>
  </conditionalFormatting>
  <conditionalFormatting pivot="1" sqref="B138:C143">
    <cfRule type="cellIs" dxfId="9814"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572" activePane="bottomRight" state="frozen"/>
      <selection pane="topRight" activeCell="C1" sqref="C1"/>
      <selection pane="bottomLeft" activeCell="A2" sqref="A2"/>
      <selection pane="bottomRight" activeCell="P583" sqref="A583:XFD583"/>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3518</v>
      </c>
      <c r="FH1" s="279" t="s">
        <v>3550</v>
      </c>
    </row>
    <row r="2" spans="1:164" ht="17.25">
      <c r="A2" s="72">
        <v>131831706</v>
      </c>
      <c r="B2" s="304" t="s">
        <v>463</v>
      </c>
      <c r="C2" s="72" t="s">
        <v>1778</v>
      </c>
      <c r="D2" s="72" t="s">
        <v>3521</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3516</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3041</v>
      </c>
      <c r="FE2" s="7">
        <f>IF((J2+R2)&lt;=I2+R2,(J2+R2),((I2-(I2*(M2+1)-(I2+J2)))+R2))</f>
        <v>19045.990000000002</v>
      </c>
      <c r="FF2" s="72">
        <f>I2+J2+FD2</f>
        <v>38906.990000000005</v>
      </c>
      <c r="FG2" t="s">
        <v>3519</v>
      </c>
      <c r="FH2">
        <v>131831706</v>
      </c>
    </row>
    <row r="3" spans="1:164" ht="17.25">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3027</v>
      </c>
      <c r="AC3" s="72">
        <v>19</v>
      </c>
      <c r="AD3" s="72" t="s">
        <v>3025</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3516</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3574</v>
      </c>
      <c r="EY3" s="314">
        <v>46190</v>
      </c>
      <c r="EZ3" s="314"/>
      <c r="FA3" s="183"/>
      <c r="FB3" s="314"/>
      <c r="FC3" s="7" t="s">
        <v>1130</v>
      </c>
      <c r="FD3" s="7" t="s">
        <v>3042</v>
      </c>
      <c r="FE3" s="7">
        <f t="shared" ref="FE3:FE66" si="10">IF((J3+R3)&lt;=I3+R3,(J3+R3),((I3-(I3*(M3+1)-(I3+J3)))+R3))</f>
        <v>9030</v>
      </c>
      <c r="FF3" s="72">
        <f t="shared" ref="FF3:FF66" si="11">I3+J3+FD3</f>
        <v>18291</v>
      </c>
      <c r="FG3" t="s">
        <v>3519</v>
      </c>
      <c r="FH3">
        <v>466697046</v>
      </c>
    </row>
    <row r="4" spans="1:164" ht="17.25">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3025</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3516</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3043</v>
      </c>
      <c r="FE4" s="7">
        <f t="shared" si="10"/>
        <v>8401</v>
      </c>
      <c r="FF4" s="72">
        <f t="shared" si="11"/>
        <v>17297</v>
      </c>
      <c r="FG4" t="s">
        <v>3519</v>
      </c>
      <c r="FH4">
        <v>467684618</v>
      </c>
    </row>
    <row r="5" spans="1:164" ht="17.25">
      <c r="A5" s="72">
        <v>465898394</v>
      </c>
      <c r="B5" s="304" t="s">
        <v>3031</v>
      </c>
      <c r="C5" s="72"/>
      <c r="D5" s="72"/>
      <c r="E5" s="72"/>
      <c r="F5" s="72"/>
      <c r="G5" s="307"/>
      <c r="H5" s="307"/>
      <c r="I5" s="72">
        <v>7774</v>
      </c>
      <c r="J5" s="72">
        <v>7774</v>
      </c>
      <c r="K5" s="258">
        <f t="shared" si="0"/>
        <v>7795</v>
      </c>
      <c r="L5" s="258">
        <f t="shared" si="1"/>
        <v>15548</v>
      </c>
      <c r="M5" s="308">
        <v>1</v>
      </c>
      <c r="N5" s="72" t="s">
        <v>1232</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PTP</v>
      </c>
      <c r="Z5" s="72" t="s">
        <v>1130</v>
      </c>
      <c r="AA5" s="72" t="s">
        <v>1330</v>
      </c>
      <c r="AB5" s="304"/>
      <c r="AC5" s="72">
        <v>18</v>
      </c>
      <c r="AD5" s="72" t="s">
        <v>3025</v>
      </c>
      <c r="AE5" s="309"/>
      <c r="AF5" s="310"/>
      <c r="AG5" s="7"/>
      <c r="AH5" s="72" t="s">
        <v>3033</v>
      </c>
      <c r="AI5" s="7"/>
      <c r="AJ5" s="7"/>
      <c r="AK5" s="7"/>
      <c r="AL5" s="7">
        <v>8695</v>
      </c>
      <c r="AM5" s="255">
        <v>219574</v>
      </c>
      <c r="AN5" s="258">
        <v>27</v>
      </c>
      <c r="AO5" s="307">
        <v>43</v>
      </c>
      <c r="AP5" s="307" t="str">
        <f t="shared" si="7"/>
        <v>FLOW</v>
      </c>
      <c r="AQ5" s="307"/>
      <c r="AR5" s="307"/>
      <c r="AS5" s="307"/>
      <c r="AT5" s="307"/>
      <c r="AU5" s="72" t="s">
        <v>1130</v>
      </c>
      <c r="AV5" s="311" t="s">
        <v>3037</v>
      </c>
      <c r="AW5" s="304" t="s">
        <v>3040</v>
      </c>
      <c r="AX5" s="312">
        <v>45758</v>
      </c>
      <c r="AY5" s="72">
        <v>48</v>
      </c>
      <c r="AZ5" s="72" t="s">
        <v>2059</v>
      </c>
      <c r="BA5" s="7" t="s">
        <v>3517</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3517</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3044</v>
      </c>
      <c r="FE6" s="7">
        <f t="shared" si="10"/>
        <v>8530</v>
      </c>
      <c r="FF6" s="72">
        <f t="shared" si="11"/>
        <v>17748</v>
      </c>
      <c r="FG6" t="s">
        <v>3519</v>
      </c>
      <c r="FH6">
        <v>466752729</v>
      </c>
    </row>
    <row r="7" spans="1:164" ht="17.25">
      <c r="A7" s="72">
        <v>463131407</v>
      </c>
      <c r="B7" s="304" t="s">
        <v>212</v>
      </c>
      <c r="C7" s="72"/>
      <c r="D7" s="72"/>
      <c r="E7" s="72"/>
      <c r="F7" s="72"/>
      <c r="G7" s="307"/>
      <c r="H7" s="307"/>
      <c r="I7" s="72">
        <v>9542</v>
      </c>
      <c r="J7" s="72">
        <v>8572</v>
      </c>
      <c r="K7" s="258">
        <f t="shared" si="0"/>
        <v>8691</v>
      </c>
      <c r="L7" s="258">
        <f t="shared" si="1"/>
        <v>18435</v>
      </c>
      <c r="M7" s="308">
        <v>1</v>
      </c>
      <c r="N7" s="72" t="s">
        <v>1232</v>
      </c>
      <c r="O7" s="72" t="s">
        <v>1233</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PTP</v>
      </c>
      <c r="Z7" s="72" t="s">
        <v>1330</v>
      </c>
      <c r="AA7" s="72" t="s">
        <v>1330</v>
      </c>
      <c r="AB7" s="304"/>
      <c r="AC7" s="72"/>
      <c r="AD7" s="72" t="s">
        <v>3025</v>
      </c>
      <c r="AE7" s="309"/>
      <c r="AF7" s="310" t="s">
        <v>1130</v>
      </c>
      <c r="AG7" s="7" t="s">
        <v>1130</v>
      </c>
      <c r="AH7" s="72" t="s">
        <v>203</v>
      </c>
      <c r="AI7" s="7" t="s">
        <v>1130</v>
      </c>
      <c r="AJ7" s="7" t="s">
        <v>1130</v>
      </c>
      <c r="AK7" s="7" t="s">
        <v>1130</v>
      </c>
      <c r="AL7" s="7">
        <v>12291</v>
      </c>
      <c r="AM7" s="255">
        <v>211818</v>
      </c>
      <c r="AN7" s="258">
        <v>27</v>
      </c>
      <c r="AO7" s="307">
        <v>43</v>
      </c>
      <c r="AP7" s="307" t="str">
        <f t="shared" si="7"/>
        <v>FLOW</v>
      </c>
      <c r="AQ7" s="307"/>
      <c r="AR7" s="307"/>
      <c r="AS7" s="307"/>
      <c r="AT7" s="307"/>
      <c r="AU7" s="72" t="s">
        <v>944</v>
      </c>
      <c r="AV7" s="311"/>
      <c r="AW7" s="304" t="s">
        <v>213</v>
      </c>
      <c r="AX7" s="312">
        <v>45449</v>
      </c>
      <c r="AY7" s="72">
        <v>48</v>
      </c>
      <c r="AZ7" s="72" t="s">
        <v>1743</v>
      </c>
      <c r="BA7" s="7" t="s">
        <v>3516</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3045</v>
      </c>
      <c r="FE7" s="7">
        <f t="shared" si="10"/>
        <v>8691</v>
      </c>
      <c r="FF7" s="72">
        <f t="shared" si="11"/>
        <v>18435</v>
      </c>
      <c r="FG7" t="s">
        <v>3519</v>
      </c>
      <c r="FH7">
        <v>463131407</v>
      </c>
    </row>
    <row r="8" spans="1:164" ht="17.25">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3517</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3046</v>
      </c>
      <c r="FE8" s="7">
        <f t="shared" si="10"/>
        <v>11039</v>
      </c>
      <c r="FF8" s="72">
        <f t="shared" si="11"/>
        <v>22127</v>
      </c>
      <c r="FG8" t="s">
        <v>3519</v>
      </c>
      <c r="FH8">
        <v>465107719</v>
      </c>
    </row>
    <row r="9" spans="1:164" ht="17.25">
      <c r="A9" s="72">
        <v>467444078</v>
      </c>
      <c r="B9" s="304" t="s">
        <v>3029</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15</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3035</v>
      </c>
      <c r="AW9" s="304" t="s">
        <v>3039</v>
      </c>
      <c r="AX9" s="312">
        <v>46007</v>
      </c>
      <c r="AY9" s="72">
        <v>48</v>
      </c>
      <c r="AZ9" s="72" t="s">
        <v>2059</v>
      </c>
      <c r="BA9" s="7" t="s">
        <v>3517</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3489</v>
      </c>
      <c r="EV9" s="7" t="s">
        <v>1111</v>
      </c>
      <c r="EW9" s="7" t="s">
        <v>1831</v>
      </c>
      <c r="EX9" s="183" t="s">
        <v>1899</v>
      </c>
      <c r="EY9" s="314">
        <v>46184</v>
      </c>
      <c r="EZ9" s="314"/>
      <c r="FA9" s="183"/>
      <c r="FB9" s="314"/>
      <c r="FC9" s="7" t="s">
        <v>1130</v>
      </c>
      <c r="FD9" s="7" t="s">
        <v>3047</v>
      </c>
      <c r="FE9" s="7">
        <f t="shared" si="10"/>
        <v>6100</v>
      </c>
      <c r="FF9" s="72">
        <f t="shared" si="11"/>
        <v>12206</v>
      </c>
      <c r="FG9" t="s">
        <v>3519</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3027</v>
      </c>
      <c r="AC10" s="72">
        <v>25</v>
      </c>
      <c r="AD10" s="72" t="s">
        <v>3024</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3517</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3048</v>
      </c>
      <c r="FE10" s="7">
        <f t="shared" si="10"/>
        <v>7587</v>
      </c>
      <c r="FF10" s="72">
        <f t="shared" si="11"/>
        <v>16914</v>
      </c>
      <c r="FG10" t="s">
        <v>3519</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3517</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3519</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3025</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3516</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3049</v>
      </c>
      <c r="FE12" s="7">
        <f t="shared" si="10"/>
        <v>6240</v>
      </c>
      <c r="FF12" s="72">
        <f t="shared" si="11"/>
        <v>24444</v>
      </c>
      <c r="FG12" t="s">
        <v>3519</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3512</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3517</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3050</v>
      </c>
      <c r="FE13" s="7">
        <f t="shared" si="10"/>
        <v>9479.2799999999988</v>
      </c>
      <c r="FF13" s="72">
        <f t="shared" si="11"/>
        <v>36531.279999999999</v>
      </c>
      <c r="FG13" t="s">
        <v>3519</v>
      </c>
      <c r="FH13">
        <v>464007891</v>
      </c>
    </row>
    <row r="14" spans="1:164" ht="17.25">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3517</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3051</v>
      </c>
      <c r="FE14" s="7">
        <f t="shared" si="10"/>
        <v>8047</v>
      </c>
      <c r="FF14" s="72">
        <f t="shared" si="11"/>
        <v>30919</v>
      </c>
      <c r="FG14" t="s">
        <v>3519</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3027</v>
      </c>
      <c r="AC15" s="72"/>
      <c r="AD15" s="72" t="s">
        <v>3024</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3517</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3559</v>
      </c>
      <c r="FD15" s="7" t="s">
        <v>3052</v>
      </c>
      <c r="FE15" s="7">
        <f t="shared" si="10"/>
        <v>8661</v>
      </c>
      <c r="FF15" s="72">
        <f t="shared" si="11"/>
        <v>41105</v>
      </c>
      <c r="FG15" t="s">
        <v>3519</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3517</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3053</v>
      </c>
      <c r="FE16" s="7">
        <f t="shared" si="10"/>
        <v>6019</v>
      </c>
      <c r="FF16" s="72">
        <f t="shared" si="11"/>
        <v>12528</v>
      </c>
      <c r="FG16" t="s">
        <v>3519</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1281</v>
      </c>
      <c r="Y17" s="72" t="str">
        <f t="shared" si="6"/>
        <v>PTP</v>
      </c>
      <c r="Z17" s="72" t="s">
        <v>1282</v>
      </c>
      <c r="AA17" s="72" t="s">
        <v>1330</v>
      </c>
      <c r="AB17" s="304"/>
      <c r="AC17" s="72">
        <v>20</v>
      </c>
      <c r="AD17" s="72" t="s">
        <v>3025</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3516</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3054</v>
      </c>
      <c r="FE17" s="7">
        <f t="shared" si="10"/>
        <v>6555</v>
      </c>
      <c r="FF17" s="72">
        <f t="shared" si="11"/>
        <v>13111</v>
      </c>
      <c r="FG17" t="s">
        <v>3519</v>
      </c>
      <c r="FH17">
        <v>465520568</v>
      </c>
    </row>
    <row r="18" spans="1:164" ht="17.25">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3025</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3516</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3055</v>
      </c>
      <c r="FE18" s="7">
        <f t="shared" si="10"/>
        <v>10980</v>
      </c>
      <c r="FF18" s="72">
        <f t="shared" si="11"/>
        <v>21758</v>
      </c>
      <c r="FG18" t="s">
        <v>3519</v>
      </c>
      <c r="FH18">
        <v>459910359</v>
      </c>
    </row>
    <row r="19" spans="1:164" ht="17.25">
      <c r="A19" s="72">
        <v>467360608</v>
      </c>
      <c r="B19" s="304" t="s">
        <v>2082</v>
      </c>
      <c r="C19" s="72" t="s">
        <v>1776</v>
      </c>
      <c r="D19" s="72" t="s">
        <v>3521</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3517</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3056</v>
      </c>
      <c r="FE19" s="7">
        <f t="shared" si="10"/>
        <v>7702</v>
      </c>
      <c r="FF19" s="72">
        <f t="shared" si="11"/>
        <v>15812</v>
      </c>
      <c r="FG19" t="s">
        <v>3520</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3516</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3057</v>
      </c>
      <c r="FE20" s="7">
        <f t="shared" si="10"/>
        <v>6561</v>
      </c>
      <c r="FF20" s="72">
        <f t="shared" si="11"/>
        <v>13136</v>
      </c>
      <c r="FG20" t="s">
        <v>3519</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3516</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3058</v>
      </c>
      <c r="FE21" s="7">
        <f t="shared" si="10"/>
        <v>6422</v>
      </c>
      <c r="FF21" s="72">
        <f t="shared" si="11"/>
        <v>13138</v>
      </c>
      <c r="FG21" t="s">
        <v>3519</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3508</v>
      </c>
      <c r="AC22" s="72"/>
      <c r="AD22" s="72" t="s">
        <v>3025</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3516</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3059</v>
      </c>
      <c r="FE22" s="7">
        <f t="shared" si="10"/>
        <v>7750</v>
      </c>
      <c r="FF22" s="72">
        <f t="shared" si="11"/>
        <v>29735</v>
      </c>
      <c r="FG22" t="s">
        <v>3519</v>
      </c>
      <c r="FH22">
        <v>466483159</v>
      </c>
    </row>
    <row r="23" spans="1:164" ht="17.25">
      <c r="A23" s="72">
        <v>464104095</v>
      </c>
      <c r="B23" s="304" t="s">
        <v>2120</v>
      </c>
      <c r="C23" s="72"/>
      <c r="D23" s="72"/>
      <c r="E23" s="72"/>
      <c r="F23" s="72"/>
      <c r="G23" s="307"/>
      <c r="H23" s="307" t="s">
        <v>3556</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3516</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3060</v>
      </c>
      <c r="FE23" s="7">
        <f t="shared" si="10"/>
        <v>6741</v>
      </c>
      <c r="FF23" s="72">
        <f t="shared" si="11"/>
        <v>13482</v>
      </c>
      <c r="FG23" t="s">
        <v>3520</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3027</v>
      </c>
      <c r="AC24" s="72">
        <v>20</v>
      </c>
      <c r="AD24" s="72" t="s">
        <v>3024</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3516</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3575</v>
      </c>
      <c r="EY24" s="314">
        <v>46185</v>
      </c>
      <c r="EZ24" s="314"/>
      <c r="FA24" s="183"/>
      <c r="FB24" s="314"/>
      <c r="FC24" s="7" t="s">
        <v>1130</v>
      </c>
      <c r="FD24" s="7" t="s">
        <v>3061</v>
      </c>
      <c r="FE24" s="7">
        <f t="shared" si="10"/>
        <v>6623</v>
      </c>
      <c r="FF24" s="72">
        <f t="shared" si="11"/>
        <v>13292</v>
      </c>
      <c r="FG24" t="s">
        <v>3519</v>
      </c>
      <c r="FH24">
        <v>464712154</v>
      </c>
    </row>
    <row r="25" spans="1:164" ht="17.25">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3025</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3516</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3062</v>
      </c>
      <c r="FE25" s="7">
        <f t="shared" si="10"/>
        <v>7611</v>
      </c>
      <c r="FF25" s="72">
        <f t="shared" si="11"/>
        <v>34572</v>
      </c>
      <c r="FG25" t="s">
        <v>3519</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3543</v>
      </c>
      <c r="AC26" s="72">
        <v>18</v>
      </c>
      <c r="AD26" s="72" t="s">
        <v>3025</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3516</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3063</v>
      </c>
      <c r="FE26" s="7">
        <f t="shared" si="10"/>
        <v>7174</v>
      </c>
      <c r="FF26" s="72">
        <f t="shared" si="11"/>
        <v>15374</v>
      </c>
      <c r="FG26" t="s">
        <v>3519</v>
      </c>
      <c r="FH26">
        <v>462452555</v>
      </c>
    </row>
    <row r="27" spans="1:164" ht="17.25">
      <c r="A27" s="72">
        <v>465042758</v>
      </c>
      <c r="B27" s="304" t="s">
        <v>1422</v>
      </c>
      <c r="C27" s="72" t="s">
        <v>1776</v>
      </c>
      <c r="D27" s="72" t="s">
        <v>3551</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3516</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3064</v>
      </c>
      <c r="FE27" s="7">
        <f t="shared" si="10"/>
        <v>6019</v>
      </c>
      <c r="FF27" s="72">
        <f t="shared" si="11"/>
        <v>12269</v>
      </c>
      <c r="FG27" t="s">
        <v>3519</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3516</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3065</v>
      </c>
      <c r="FE28" s="7">
        <f t="shared" si="10"/>
        <v>5289</v>
      </c>
      <c r="FF28" s="72">
        <f t="shared" si="11"/>
        <v>10695</v>
      </c>
      <c r="FG28" t="s">
        <v>3519</v>
      </c>
      <c r="FH28">
        <v>466953270</v>
      </c>
    </row>
    <row r="29" spans="1:164" ht="17.25">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3027</v>
      </c>
      <c r="AC29" s="72"/>
      <c r="AD29" s="72" t="s">
        <v>3025</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3516</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3490</v>
      </c>
      <c r="EV29" s="7" t="s">
        <v>1111</v>
      </c>
      <c r="EW29" s="7" t="s">
        <v>1810</v>
      </c>
      <c r="EX29" s="183" t="s">
        <v>1853</v>
      </c>
      <c r="EY29" s="314">
        <v>46188</v>
      </c>
      <c r="EZ29" s="314"/>
      <c r="FA29" s="183"/>
      <c r="FB29" s="314"/>
      <c r="FC29" s="7" t="s">
        <v>1130</v>
      </c>
      <c r="FD29" s="7" t="s">
        <v>3066</v>
      </c>
      <c r="FE29" s="7">
        <f t="shared" si="10"/>
        <v>7609.44</v>
      </c>
      <c r="FF29" s="72">
        <f t="shared" si="11"/>
        <v>15435.439999999999</v>
      </c>
      <c r="FG29" t="s">
        <v>3520</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3508</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3516</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3067</v>
      </c>
      <c r="FE30" s="7">
        <f t="shared" si="10"/>
        <v>5509</v>
      </c>
      <c r="FF30" s="72">
        <f t="shared" si="11"/>
        <v>23880</v>
      </c>
      <c r="FG30" t="s">
        <v>3519</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3027</v>
      </c>
      <c r="AC31" s="72">
        <v>20</v>
      </c>
      <c r="AD31" s="72" t="s">
        <v>3025</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3516</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3068</v>
      </c>
      <c r="FE31" s="7">
        <f t="shared" si="10"/>
        <v>5560.23</v>
      </c>
      <c r="FF31" s="72">
        <f t="shared" si="11"/>
        <v>12070.23</v>
      </c>
      <c r="FG31" t="s">
        <v>3519</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3548</v>
      </c>
      <c r="AC32" s="72"/>
      <c r="AD32" s="72" t="s">
        <v>3025</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3516</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3069</v>
      </c>
      <c r="FE32" s="7">
        <f t="shared" si="10"/>
        <v>7818</v>
      </c>
      <c r="FF32" s="72">
        <f t="shared" si="11"/>
        <v>36914</v>
      </c>
      <c r="FG32" t="s">
        <v>3519</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3508</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3517</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3070</v>
      </c>
      <c r="FE33" s="7">
        <f t="shared" si="10"/>
        <v>6609</v>
      </c>
      <c r="FF33" s="72">
        <f t="shared" si="11"/>
        <v>39386</v>
      </c>
      <c r="FG33" t="s">
        <v>3519</v>
      </c>
      <c r="FH33">
        <v>464735800</v>
      </c>
    </row>
    <row r="34" spans="1:164" ht="17.25">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3516</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3491</v>
      </c>
      <c r="EV34" s="7" t="s">
        <v>2466</v>
      </c>
      <c r="EW34" s="7" t="e">
        <v>#N/A</v>
      </c>
      <c r="EX34" s="183" t="e">
        <v>#N/A</v>
      </c>
      <c r="EY34" s="314" t="e">
        <v>#N/A</v>
      </c>
      <c r="EZ34" s="314"/>
      <c r="FA34" s="183"/>
      <c r="FB34" s="314"/>
      <c r="FC34" s="7" t="s">
        <v>1130</v>
      </c>
      <c r="FD34" s="7" t="s">
        <v>3071</v>
      </c>
      <c r="FE34" s="7">
        <f t="shared" si="10"/>
        <v>6694</v>
      </c>
      <c r="FF34" s="72">
        <f t="shared" si="11"/>
        <v>13544</v>
      </c>
      <c r="FG34" t="s">
        <v>3519</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3026</v>
      </c>
      <c r="AC35" s="72"/>
      <c r="AD35" s="72" t="s">
        <v>3024</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3516</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3072</v>
      </c>
      <c r="FE35" s="7">
        <f t="shared" si="10"/>
        <v>6635</v>
      </c>
      <c r="FF35" s="72">
        <f t="shared" si="11"/>
        <v>39926</v>
      </c>
      <c r="FG35" t="s">
        <v>3519</v>
      </c>
      <c r="FH35">
        <v>467118039</v>
      </c>
    </row>
    <row r="36" spans="1:164" ht="17.25">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3025</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3517</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3073</v>
      </c>
      <c r="FE36" s="7">
        <f t="shared" si="10"/>
        <v>819</v>
      </c>
      <c r="FF36" s="72">
        <f t="shared" si="11"/>
        <v>27941</v>
      </c>
      <c r="FG36" t="s">
        <v>3519</v>
      </c>
      <c r="FH36">
        <v>462316792</v>
      </c>
    </row>
    <row r="37" spans="1:164" ht="17.25">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3516</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3074</v>
      </c>
      <c r="FE37" s="7">
        <f t="shared" si="10"/>
        <v>7080</v>
      </c>
      <c r="FF37" s="72">
        <f t="shared" si="11"/>
        <v>14224</v>
      </c>
      <c r="FG37" t="s">
        <v>3519</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3027</v>
      </c>
      <c r="AC38" s="72"/>
      <c r="AD38" s="72" t="s">
        <v>3024</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3516</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3075</v>
      </c>
      <c r="FE38" s="7">
        <f t="shared" si="10"/>
        <v>5347.5200000000041</v>
      </c>
      <c r="FF38" s="72">
        <f t="shared" si="11"/>
        <v>38215.520000000004</v>
      </c>
      <c r="FG38" t="s">
        <v>3520</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3027</v>
      </c>
      <c r="AC39" s="72"/>
      <c r="AD39" s="72" t="s">
        <v>3024</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3516</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3076</v>
      </c>
      <c r="FE39" s="7">
        <f t="shared" si="10"/>
        <v>11626</v>
      </c>
      <c r="FF39" s="72">
        <f t="shared" si="11"/>
        <v>68707</v>
      </c>
      <c r="FG39" t="s">
        <v>3519</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3507</v>
      </c>
      <c r="AC40" s="72"/>
      <c r="AD40" s="72" t="s">
        <v>3025</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3516</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3077</v>
      </c>
      <c r="FE40" s="7">
        <f t="shared" si="10"/>
        <v>996</v>
      </c>
      <c r="FF40" s="72">
        <f t="shared" si="11"/>
        <v>20273</v>
      </c>
      <c r="FG40" t="s">
        <v>3519</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3516</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3078</v>
      </c>
      <c r="FE41" s="7">
        <f t="shared" si="10"/>
        <v>7724</v>
      </c>
      <c r="FF41" s="72">
        <f t="shared" si="11"/>
        <v>15587</v>
      </c>
      <c r="FG41" t="s">
        <v>3519</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3535</v>
      </c>
      <c r="AC42" s="72"/>
      <c r="AD42" s="72" t="s">
        <v>3024</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3516</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3079</v>
      </c>
      <c r="FE42" s="7">
        <f t="shared" si="10"/>
        <v>7409</v>
      </c>
      <c r="FF42" s="72">
        <f t="shared" si="11"/>
        <v>43686</v>
      </c>
      <c r="FG42" t="s">
        <v>3519</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3025</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3516</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3080</v>
      </c>
      <c r="FE43" s="7">
        <f t="shared" si="10"/>
        <v>4787</v>
      </c>
      <c r="FF43" s="72">
        <f t="shared" si="11"/>
        <v>21801</v>
      </c>
      <c r="FG43" t="s">
        <v>3519</v>
      </c>
      <c r="FH43">
        <v>466373007</v>
      </c>
    </row>
    <row r="44" spans="1:164" ht="17.25">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3025</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3517</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3576</v>
      </c>
      <c r="EY44" s="314">
        <v>46188</v>
      </c>
      <c r="EZ44" s="314"/>
      <c r="FA44" s="183"/>
      <c r="FB44" s="314"/>
      <c r="FC44" s="7" t="s">
        <v>1130</v>
      </c>
      <c r="FD44" s="7" t="s">
        <v>3081</v>
      </c>
      <c r="FE44" s="7">
        <f t="shared" si="10"/>
        <v>5648</v>
      </c>
      <c r="FF44" s="72">
        <f t="shared" si="11"/>
        <v>11688</v>
      </c>
      <c r="FG44" t="s">
        <v>3519</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3027</v>
      </c>
      <c r="AC45" s="72">
        <v>24</v>
      </c>
      <c r="AD45" s="72" t="s">
        <v>3025</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3517</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3082</v>
      </c>
      <c r="FE45" s="7">
        <f t="shared" si="10"/>
        <v>5390</v>
      </c>
      <c r="FF45" s="72">
        <f t="shared" si="11"/>
        <v>11092</v>
      </c>
      <c r="FG45" t="s">
        <v>3519</v>
      </c>
      <c r="FH45">
        <v>466589208</v>
      </c>
    </row>
    <row r="46" spans="1:164" ht="17.25">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3517</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3577</v>
      </c>
      <c r="EY46" s="314">
        <v>46185</v>
      </c>
      <c r="EZ46" s="314"/>
      <c r="FA46" s="183"/>
      <c r="FB46" s="314"/>
      <c r="FC46" s="7" t="s">
        <v>1130</v>
      </c>
      <c r="FD46" s="7" t="s">
        <v>3083</v>
      </c>
      <c r="FE46" s="7">
        <f t="shared" si="10"/>
        <v>5096</v>
      </c>
      <c r="FF46" s="72">
        <f t="shared" si="11"/>
        <v>10123</v>
      </c>
      <c r="FG46" t="s">
        <v>3519</v>
      </c>
      <c r="FH46">
        <v>464874675</v>
      </c>
    </row>
    <row r="47" spans="1:164" ht="17.25">
      <c r="A47" s="72">
        <v>464450501</v>
      </c>
      <c r="B47" s="304" t="s">
        <v>606</v>
      </c>
      <c r="C47" s="72" t="s">
        <v>1776</v>
      </c>
      <c r="D47" s="72" t="s">
        <v>3566</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3508</v>
      </c>
      <c r="AC47" s="72"/>
      <c r="AD47" s="72" t="s">
        <v>3025</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3517</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3084</v>
      </c>
      <c r="FE47" s="7">
        <f t="shared" si="10"/>
        <v>7528</v>
      </c>
      <c r="FF47" s="72">
        <f t="shared" si="11"/>
        <v>34558</v>
      </c>
      <c r="FG47" t="s">
        <v>3519</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3508</v>
      </c>
      <c r="AC48" s="72"/>
      <c r="AD48" s="72" t="s">
        <v>3025</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3516</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3085</v>
      </c>
      <c r="FE48" s="7">
        <f t="shared" si="10"/>
        <v>6417</v>
      </c>
      <c r="FF48" s="72">
        <f t="shared" si="11"/>
        <v>25030</v>
      </c>
      <c r="FG48" t="s">
        <v>3519</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3027</v>
      </c>
      <c r="AC49" s="72"/>
      <c r="AD49" s="72" t="s">
        <v>3024</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3516</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3558</v>
      </c>
      <c r="FD49" s="7" t="s">
        <v>3086</v>
      </c>
      <c r="FE49" s="7">
        <f t="shared" si="10"/>
        <v>5707</v>
      </c>
      <c r="FF49" s="72">
        <f t="shared" si="11"/>
        <v>17122</v>
      </c>
      <c r="FG49" t="s">
        <v>3519</v>
      </c>
      <c r="FH49">
        <v>462935606</v>
      </c>
    </row>
    <row r="50" spans="1:164" ht="17.25">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3025</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3516</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3087</v>
      </c>
      <c r="FE50" s="7">
        <f t="shared" si="10"/>
        <v>2942</v>
      </c>
      <c r="FF50" s="72">
        <f t="shared" si="11"/>
        <v>8952</v>
      </c>
      <c r="FG50" t="s">
        <v>3519</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3546</v>
      </c>
      <c r="AC51" s="72"/>
      <c r="AD51" s="72" t="s">
        <v>3024</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3516</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3088</v>
      </c>
      <c r="FE51" s="7">
        <f t="shared" si="10"/>
        <v>5543</v>
      </c>
      <c r="FF51" s="72">
        <f t="shared" si="11"/>
        <v>16557</v>
      </c>
      <c r="FG51" t="s">
        <v>3519</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3517</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3089</v>
      </c>
      <c r="FE52" s="7">
        <f t="shared" si="10"/>
        <v>5430.25</v>
      </c>
      <c r="FF52" s="72">
        <f t="shared" si="11"/>
        <v>11366.25</v>
      </c>
      <c r="FG52" t="s">
        <v>3519</v>
      </c>
      <c r="FH52">
        <v>462452784</v>
      </c>
    </row>
    <row r="53" spans="1:164" ht="17.25">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3027</v>
      </c>
      <c r="AC53" s="72"/>
      <c r="AD53" s="72" t="s">
        <v>3024</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3517</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3578</v>
      </c>
      <c r="EY53" s="314">
        <v>46187</v>
      </c>
      <c r="EZ53" s="314"/>
      <c r="FA53" s="183"/>
      <c r="FB53" s="314"/>
      <c r="FC53" s="7" t="s">
        <v>1130</v>
      </c>
      <c r="FD53" s="7" t="s">
        <v>3090</v>
      </c>
      <c r="FE53" s="7">
        <f t="shared" si="10"/>
        <v>7346</v>
      </c>
      <c r="FF53" s="72">
        <f t="shared" si="11"/>
        <v>14697</v>
      </c>
      <c r="FG53" t="s">
        <v>3519</v>
      </c>
      <c r="FH53">
        <v>135186382</v>
      </c>
    </row>
    <row r="54" spans="1:164" ht="17.25">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3516</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3091</v>
      </c>
      <c r="FE54" s="7">
        <f t="shared" si="10"/>
        <v>5848.61</v>
      </c>
      <c r="FF54" s="72">
        <f t="shared" si="11"/>
        <v>12170.61</v>
      </c>
      <c r="FG54" t="s">
        <v>3519</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3027</v>
      </c>
      <c r="AC55" s="72"/>
      <c r="AD55" s="72" t="s">
        <v>3024</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3516</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3519</v>
      </c>
      <c r="FH55">
        <v>462692295</v>
      </c>
    </row>
    <row r="56" spans="1:164" ht="17.25">
      <c r="A56" s="72">
        <v>463860514</v>
      </c>
      <c r="B56" s="304" t="s">
        <v>282</v>
      </c>
      <c r="C56" s="72" t="s">
        <v>1776</v>
      </c>
      <c r="D56" s="72" t="s">
        <v>3542</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3544</v>
      </c>
      <c r="AC56" s="72"/>
      <c r="AD56" s="72" t="s">
        <v>3025</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3516</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3092</v>
      </c>
      <c r="FE56" s="7">
        <f t="shared" si="10"/>
        <v>5138</v>
      </c>
      <c r="FF56" s="72">
        <f t="shared" si="11"/>
        <v>10289</v>
      </c>
      <c r="FG56" t="s">
        <v>3519</v>
      </c>
      <c r="FH56">
        <v>463860514</v>
      </c>
    </row>
    <row r="57" spans="1:164" ht="17.25">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3517</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3093</v>
      </c>
      <c r="FE57" s="7">
        <f t="shared" si="10"/>
        <v>4754</v>
      </c>
      <c r="FF57" s="72">
        <f t="shared" si="11"/>
        <v>9576</v>
      </c>
      <c r="FG57" t="s">
        <v>3519</v>
      </c>
      <c r="FH57">
        <v>466999268</v>
      </c>
    </row>
    <row r="58" spans="1:164" ht="17.25">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3516</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3094</v>
      </c>
      <c r="FE58" s="7">
        <f t="shared" si="10"/>
        <v>3427.54</v>
      </c>
      <c r="FF58" s="72">
        <f t="shared" si="11"/>
        <v>8810.5400000000009</v>
      </c>
      <c r="FG58" t="s">
        <v>3520</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3027</v>
      </c>
      <c r="AC59" s="72"/>
      <c r="AD59" s="72" t="s">
        <v>3024</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3517</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3095</v>
      </c>
      <c r="FE59" s="7">
        <f t="shared" si="10"/>
        <v>4921</v>
      </c>
      <c r="FF59" s="72">
        <f t="shared" si="11"/>
        <v>26760</v>
      </c>
      <c r="FG59" t="s">
        <v>3519</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3517</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3071</v>
      </c>
      <c r="FE60" s="7">
        <f t="shared" si="10"/>
        <v>6713</v>
      </c>
      <c r="FF60" s="72">
        <f t="shared" si="11"/>
        <v>13439</v>
      </c>
      <c r="FG60" t="s">
        <v>3519</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3516</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3096</v>
      </c>
      <c r="FE61" s="7">
        <f t="shared" si="10"/>
        <v>3494</v>
      </c>
      <c r="FF61" s="72">
        <f t="shared" si="11"/>
        <v>27025</v>
      </c>
      <c r="FG61" t="s">
        <v>3519</v>
      </c>
      <c r="FH61">
        <v>460466165</v>
      </c>
    </row>
    <row r="62" spans="1:164" ht="17.25">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3027</v>
      </c>
      <c r="AC62" s="72"/>
      <c r="AD62" s="72" t="s">
        <v>3025</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3516</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3097</v>
      </c>
      <c r="FE62" s="7">
        <f t="shared" si="10"/>
        <v>5095</v>
      </c>
      <c r="FF62" s="72">
        <f t="shared" si="11"/>
        <v>10172</v>
      </c>
      <c r="FG62" t="s">
        <v>3519</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3547</v>
      </c>
      <c r="AC63" s="72"/>
      <c r="AD63" s="72" t="s">
        <v>3024</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3517</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3098</v>
      </c>
      <c r="FE63" s="7">
        <f t="shared" si="10"/>
        <v>5738</v>
      </c>
      <c r="FF63" s="72">
        <f t="shared" si="11"/>
        <v>33874</v>
      </c>
      <c r="FG63" t="s">
        <v>3519</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3516</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3099</v>
      </c>
      <c r="FE64" s="7">
        <f t="shared" si="10"/>
        <v>5856</v>
      </c>
      <c r="FF64" s="72">
        <f t="shared" si="11"/>
        <v>12370</v>
      </c>
      <c r="FG64" t="s">
        <v>3519</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3508</v>
      </c>
      <c r="AC65" s="72"/>
      <c r="AD65" s="72" t="s">
        <v>3025</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3517</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3100</v>
      </c>
      <c r="FE65" s="7">
        <f t="shared" si="10"/>
        <v>6021</v>
      </c>
      <c r="FF65" s="72">
        <f t="shared" si="11"/>
        <v>18110</v>
      </c>
      <c r="FG65" t="s">
        <v>3519</v>
      </c>
      <c r="FH65">
        <v>464922563</v>
      </c>
    </row>
    <row r="66" spans="1:164" ht="17.25">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3555</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3517</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3101</v>
      </c>
      <c r="FE66" s="7">
        <f t="shared" si="10"/>
        <v>6584</v>
      </c>
      <c r="FF66" s="72">
        <f t="shared" si="11"/>
        <v>14178</v>
      </c>
      <c r="FG66" t="s">
        <v>3519</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3027</v>
      </c>
      <c r="AC67" s="72"/>
      <c r="AD67" s="72" t="s">
        <v>3024</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3516</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3102</v>
      </c>
      <c r="FE67" s="7">
        <f t="shared" ref="FE67:FE130" si="24">IF((J67+R67)&lt;=I67+R67,(J67+R67),((I67-(I67*(M67+1)-(I67+J67)))+R67))</f>
        <v>6620.8300000000017</v>
      </c>
      <c r="FF67" s="72">
        <f t="shared" ref="FF67:FF130" si="25">I67+J67+FD67</f>
        <v>28810.83</v>
      </c>
      <c r="FG67" t="s">
        <v>3519</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3517</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3042</v>
      </c>
      <c r="FE68" s="7">
        <f t="shared" si="24"/>
        <v>6130.14</v>
      </c>
      <c r="FF68" s="72">
        <f t="shared" si="25"/>
        <v>13117.14</v>
      </c>
      <c r="FG68" t="s">
        <v>3519</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3513</v>
      </c>
      <c r="AC69" s="72"/>
      <c r="AD69" s="72" t="s">
        <v>3024</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3516</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3103</v>
      </c>
      <c r="FE69" s="7">
        <f t="shared" si="24"/>
        <v>4293</v>
      </c>
      <c r="FF69" s="72">
        <f t="shared" si="25"/>
        <v>12783</v>
      </c>
      <c r="FG69" t="s">
        <v>3519</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3026</v>
      </c>
      <c r="AC70" s="72"/>
      <c r="AD70" s="72" t="s">
        <v>3025</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3516</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3104</v>
      </c>
      <c r="FE70" s="7">
        <f t="shared" si="24"/>
        <v>8376</v>
      </c>
      <c r="FF70" s="72">
        <f t="shared" si="25"/>
        <v>30952</v>
      </c>
      <c r="FG70" t="s">
        <v>3519</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3508</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3517</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3088</v>
      </c>
      <c r="FE71" s="7">
        <f t="shared" si="24"/>
        <v>4525</v>
      </c>
      <c r="FF71" s="72">
        <f t="shared" si="25"/>
        <v>13478</v>
      </c>
      <c r="FG71" t="s">
        <v>3519</v>
      </c>
      <c r="FH71">
        <v>467016498</v>
      </c>
    </row>
    <row r="72" spans="1:164" ht="17.25">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3025</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3516</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3105</v>
      </c>
      <c r="FE72" s="7">
        <f t="shared" si="24"/>
        <v>2900.34</v>
      </c>
      <c r="FF72" s="72">
        <f t="shared" si="25"/>
        <v>10669.34</v>
      </c>
      <c r="FG72" t="s">
        <v>3519</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3508</v>
      </c>
      <c r="AC73" s="72"/>
      <c r="AD73" s="72" t="s">
        <v>3025</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3516</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3106</v>
      </c>
      <c r="FE73" s="7">
        <f t="shared" si="24"/>
        <v>5770</v>
      </c>
      <c r="FF73" s="72">
        <f t="shared" si="25"/>
        <v>30348</v>
      </c>
      <c r="FG73" t="s">
        <v>3519</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3027</v>
      </c>
      <c r="AC74" s="72"/>
      <c r="AD74" s="72" t="s">
        <v>3024</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3517</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3107</v>
      </c>
      <c r="FE74" s="7">
        <f t="shared" si="24"/>
        <v>3465</v>
      </c>
      <c r="FF74" s="72">
        <f t="shared" si="25"/>
        <v>23183</v>
      </c>
      <c r="FG74" t="s">
        <v>3519</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3508</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3516</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3108</v>
      </c>
      <c r="FE75" s="7">
        <f t="shared" si="24"/>
        <v>6205</v>
      </c>
      <c r="FF75" s="72">
        <f t="shared" si="25"/>
        <v>12450</v>
      </c>
      <c r="FG75" t="s">
        <v>3519</v>
      </c>
      <c r="FH75">
        <v>460748946</v>
      </c>
    </row>
    <row r="76" spans="1:164" ht="17.25">
      <c r="A76" s="72">
        <v>465745229</v>
      </c>
      <c r="B76" s="304" t="s">
        <v>2146</v>
      </c>
      <c r="C76" s="72"/>
      <c r="D76" s="72"/>
      <c r="E76" s="72"/>
      <c r="F76" s="72"/>
      <c r="G76" s="307"/>
      <c r="H76" s="307" t="s">
        <v>3557</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3516</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3066</v>
      </c>
      <c r="FE76" s="7">
        <f t="shared" si="24"/>
        <v>3476</v>
      </c>
      <c r="FF76" s="72">
        <f t="shared" si="25"/>
        <v>8691</v>
      </c>
      <c r="FG76" t="s">
        <v>3519</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3517</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3109</v>
      </c>
      <c r="FE77" s="7">
        <f t="shared" si="24"/>
        <v>5871</v>
      </c>
      <c r="FF77" s="72">
        <f t="shared" si="25"/>
        <v>12428</v>
      </c>
      <c r="FG77" t="s">
        <v>3519</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3517</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3110</v>
      </c>
      <c r="FE78" s="7">
        <f t="shared" si="24"/>
        <v>4813</v>
      </c>
      <c r="FF78" s="72">
        <f t="shared" si="25"/>
        <v>9853</v>
      </c>
      <c r="FG78" t="s">
        <v>3519</v>
      </c>
      <c r="FH78">
        <v>462727406</v>
      </c>
    </row>
    <row r="79" spans="1:164" ht="17.25">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3517</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3111</v>
      </c>
      <c r="FE79" s="7">
        <f t="shared" si="24"/>
        <v>4706</v>
      </c>
      <c r="FF79" s="72">
        <f t="shared" si="25"/>
        <v>9603</v>
      </c>
      <c r="FG79" t="s">
        <v>3520</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3625</v>
      </c>
      <c r="AC80" s="72"/>
      <c r="AD80" s="72" t="s">
        <v>3024</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3516</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3112</v>
      </c>
      <c r="FE80" s="7">
        <f t="shared" si="24"/>
        <v>3174</v>
      </c>
      <c r="FF80" s="72">
        <f t="shared" si="25"/>
        <v>6459</v>
      </c>
      <c r="FG80" t="s">
        <v>3520</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3027</v>
      </c>
      <c r="AC81" s="72"/>
      <c r="AD81" s="72" t="s">
        <v>3025</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3517</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3113</v>
      </c>
      <c r="FE81" s="7">
        <f t="shared" si="24"/>
        <v>5767</v>
      </c>
      <c r="FF81" s="72">
        <f t="shared" si="25"/>
        <v>21756</v>
      </c>
      <c r="FG81" t="s">
        <v>3519</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3027</v>
      </c>
      <c r="AC82" s="72"/>
      <c r="AD82" s="72" t="s">
        <v>3024</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3516</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3114</v>
      </c>
      <c r="FE82" s="7">
        <f t="shared" si="24"/>
        <v>4984</v>
      </c>
      <c r="FF82" s="72">
        <f t="shared" si="25"/>
        <v>28924</v>
      </c>
      <c r="FG82" t="s">
        <v>3519</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3026</v>
      </c>
      <c r="AC83" s="72"/>
      <c r="AD83" s="72" t="s">
        <v>3024</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3516</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3115</v>
      </c>
      <c r="FE83" s="7">
        <f t="shared" si="24"/>
        <v>6310</v>
      </c>
      <c r="FF83" s="72">
        <f t="shared" si="25"/>
        <v>37724</v>
      </c>
      <c r="FG83" t="s">
        <v>3519</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3547</v>
      </c>
      <c r="AC84" s="72"/>
      <c r="AD84" s="72" t="s">
        <v>3024</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3516</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3558</v>
      </c>
      <c r="FD84" s="7" t="s">
        <v>3116</v>
      </c>
      <c r="FE84" s="7">
        <f t="shared" si="24"/>
        <v>5864</v>
      </c>
      <c r="FF84" s="72">
        <f t="shared" si="25"/>
        <v>27941</v>
      </c>
      <c r="FG84" t="s">
        <v>3519</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3026</v>
      </c>
      <c r="AC85" s="72"/>
      <c r="AD85" s="72" t="s">
        <v>3024</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3517</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3117</v>
      </c>
      <c r="FE85" s="7">
        <f t="shared" si="24"/>
        <v>4849</v>
      </c>
      <c r="FF85" s="72">
        <f t="shared" si="25"/>
        <v>9762</v>
      </c>
      <c r="FG85" t="s">
        <v>3519</v>
      </c>
      <c r="FH85">
        <v>467105538</v>
      </c>
    </row>
    <row r="86" spans="1:164" ht="17.25">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3516</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3118</v>
      </c>
      <c r="FE86" s="7">
        <f t="shared" si="24"/>
        <v>4374.46</v>
      </c>
      <c r="FF86" s="72">
        <f t="shared" si="25"/>
        <v>8929.4599999999991</v>
      </c>
      <c r="FG86" t="s">
        <v>3520</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3549</v>
      </c>
      <c r="AC87" s="72"/>
      <c r="AD87" s="72" t="s">
        <v>3024</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3516</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3558</v>
      </c>
      <c r="FD87" s="7" t="s">
        <v>3119</v>
      </c>
      <c r="FE87" s="7">
        <f t="shared" si="24"/>
        <v>5638</v>
      </c>
      <c r="FF87" s="72">
        <f t="shared" si="25"/>
        <v>30367</v>
      </c>
      <c r="FG87" t="s">
        <v>3519</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tr">
        <f t="shared" si="19"/>
        <v>FLOW</v>
      </c>
      <c r="Y88" s="72" t="str">
        <f t="shared" si="20"/>
        <v>KIV</v>
      </c>
      <c r="Z88" s="72" t="s">
        <v>1130</v>
      </c>
      <c r="AA88" s="72" t="s">
        <v>3022</v>
      </c>
      <c r="AB88" s="304" t="s">
        <v>3023</v>
      </c>
      <c r="AC88" s="72"/>
      <c r="AD88" s="72" t="s">
        <v>3024</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3517</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3120</v>
      </c>
      <c r="FE88" s="7">
        <f t="shared" si="24"/>
        <v>4067</v>
      </c>
      <c r="FF88" s="72">
        <f t="shared" si="25"/>
        <v>8689</v>
      </c>
      <c r="FG88" t="s">
        <v>3519</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3026</v>
      </c>
      <c r="AC89" s="72"/>
      <c r="AD89" s="72" t="s">
        <v>3024</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3517</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3579</v>
      </c>
      <c r="EY89" s="314">
        <v>46191</v>
      </c>
      <c r="EZ89" s="314"/>
      <c r="FA89" s="183"/>
      <c r="FB89" s="314"/>
      <c r="FC89" s="7" t="s">
        <v>1130</v>
      </c>
      <c r="FD89" s="7" t="s">
        <v>3121</v>
      </c>
      <c r="FE89" s="7">
        <f t="shared" si="24"/>
        <v>3293</v>
      </c>
      <c r="FF89" s="72">
        <f t="shared" si="25"/>
        <v>17646</v>
      </c>
      <c r="FG89" t="s">
        <v>3520</v>
      </c>
      <c r="FH89">
        <v>467440993</v>
      </c>
    </row>
    <row r="90" spans="1:164" ht="17.25">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3517</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3122</v>
      </c>
      <c r="FE90" s="7">
        <f t="shared" si="24"/>
        <v>6330</v>
      </c>
      <c r="FF90" s="72">
        <f t="shared" si="25"/>
        <v>12667</v>
      </c>
      <c r="FG90" t="s">
        <v>3519</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3025</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3517</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3123</v>
      </c>
      <c r="FE91" s="7">
        <f t="shared" si="24"/>
        <v>4150</v>
      </c>
      <c r="FF91" s="72">
        <f t="shared" si="25"/>
        <v>12455</v>
      </c>
      <c r="FG91" t="s">
        <v>3519</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3517</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3124</v>
      </c>
      <c r="FE92" s="7">
        <f t="shared" si="24"/>
        <v>4234</v>
      </c>
      <c r="FF92" s="72">
        <f t="shared" si="25"/>
        <v>22995</v>
      </c>
      <c r="FG92" t="s">
        <v>3519</v>
      </c>
      <c r="FH92">
        <v>466601702</v>
      </c>
    </row>
    <row r="93" spans="1:164" ht="17.25">
      <c r="A93" s="72">
        <v>468046860</v>
      </c>
      <c r="B93" s="304" t="s">
        <v>1412</v>
      </c>
      <c r="C93" s="72" t="s">
        <v>1776</v>
      </c>
      <c r="D93" s="72" t="s">
        <v>1791</v>
      </c>
      <c r="E93" s="72">
        <v>3153</v>
      </c>
      <c r="F93" s="72"/>
      <c r="G93" s="307"/>
      <c r="H93" s="307" t="s">
        <v>3556</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3516</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3125</v>
      </c>
      <c r="FE93" s="7">
        <f t="shared" si="24"/>
        <v>2788</v>
      </c>
      <c r="FF93" s="72">
        <f t="shared" si="25"/>
        <v>5488</v>
      </c>
      <c r="FG93" t="s">
        <v>3519</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3508</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3516</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3126</v>
      </c>
      <c r="FE94" s="7">
        <f t="shared" si="24"/>
        <v>2021</v>
      </c>
      <c r="FF94" s="72">
        <f t="shared" si="25"/>
        <v>17905</v>
      </c>
      <c r="FG94" t="s">
        <v>3519</v>
      </c>
      <c r="FH94">
        <v>463343105</v>
      </c>
    </row>
    <row r="95" spans="1:164" ht="17.25">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3025</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3516</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3127</v>
      </c>
      <c r="FE95" s="7">
        <f t="shared" si="24"/>
        <v>6041</v>
      </c>
      <c r="FF95" s="72">
        <f t="shared" si="25"/>
        <v>17346</v>
      </c>
      <c r="FG95" t="s">
        <v>3519</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3516</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3101</v>
      </c>
      <c r="FE96" s="7">
        <f t="shared" si="24"/>
        <v>2807</v>
      </c>
      <c r="FF96" s="72">
        <f t="shared" si="25"/>
        <v>5857</v>
      </c>
      <c r="FG96" t="s">
        <v>3519</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3516</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3128</v>
      </c>
      <c r="FE97" s="7">
        <f t="shared" si="24"/>
        <v>4195</v>
      </c>
      <c r="FF97" s="72">
        <f t="shared" si="25"/>
        <v>15807</v>
      </c>
      <c r="FG97" t="s">
        <v>3519</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3026</v>
      </c>
      <c r="AC98" s="72"/>
      <c r="AD98" s="72" t="s">
        <v>3024</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3517</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3129</v>
      </c>
      <c r="FE98" s="7">
        <f t="shared" si="24"/>
        <v>9988</v>
      </c>
      <c r="FF98" s="72">
        <f t="shared" si="25"/>
        <v>46816</v>
      </c>
      <c r="FG98" t="s">
        <v>3519</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3517</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3130</v>
      </c>
      <c r="FE99" s="7">
        <f t="shared" si="24"/>
        <v>3791</v>
      </c>
      <c r="FF99" s="72">
        <f t="shared" si="25"/>
        <v>14844</v>
      </c>
      <c r="FG99" t="s">
        <v>3519</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3026</v>
      </c>
      <c r="AC100" s="72"/>
      <c r="AD100" s="72" t="s">
        <v>3025</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3517</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3112</v>
      </c>
      <c r="FE100" s="7">
        <f t="shared" si="24"/>
        <v>3538</v>
      </c>
      <c r="FF100" s="72">
        <f t="shared" si="25"/>
        <v>7176</v>
      </c>
      <c r="FG100" t="s">
        <v>3519</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3027</v>
      </c>
      <c r="AC101" s="72"/>
      <c r="AD101" s="72" t="s">
        <v>3024</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3517</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3492</v>
      </c>
      <c r="EV101" s="7" t="s">
        <v>2466</v>
      </c>
      <c r="EW101" s="7" t="s">
        <v>1828</v>
      </c>
      <c r="EX101" s="183" t="s">
        <v>1868</v>
      </c>
      <c r="EY101" s="314">
        <v>46181</v>
      </c>
      <c r="EZ101" s="314"/>
      <c r="FA101" s="183"/>
      <c r="FB101" s="314"/>
      <c r="FC101" s="7" t="s">
        <v>1130</v>
      </c>
      <c r="FD101" s="7" t="s">
        <v>3131</v>
      </c>
      <c r="FE101" s="7">
        <f t="shared" si="24"/>
        <v>11576</v>
      </c>
      <c r="FF101" s="72">
        <f t="shared" si="25"/>
        <v>44410</v>
      </c>
      <c r="FG101" t="s">
        <v>3519</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3024</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3517</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3132</v>
      </c>
      <c r="FE102" s="7">
        <f t="shared" si="24"/>
        <v>5500</v>
      </c>
      <c r="FF102" s="72">
        <f t="shared" si="25"/>
        <v>29616</v>
      </c>
      <c r="FG102" t="s">
        <v>3519</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3026</v>
      </c>
      <c r="AC103" s="72"/>
      <c r="AD103" s="72" t="s">
        <v>3024</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3517</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3080</v>
      </c>
      <c r="FE103" s="7">
        <f t="shared" si="24"/>
        <v>4707</v>
      </c>
      <c r="FF103" s="72">
        <f t="shared" si="25"/>
        <v>21986</v>
      </c>
      <c r="FG103" t="s">
        <v>3519</v>
      </c>
      <c r="FH103">
        <v>465765507</v>
      </c>
    </row>
    <row r="104" spans="1:164" ht="17.25">
      <c r="A104" s="72">
        <v>467470520</v>
      </c>
      <c r="B104" s="304" t="s">
        <v>2150</v>
      </c>
      <c r="C104" s="72"/>
      <c r="D104" s="72"/>
      <c r="E104" s="72"/>
      <c r="F104" s="72"/>
      <c r="G104" s="307"/>
      <c r="H104" s="307" t="s">
        <v>3514</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3025</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3516</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3133</v>
      </c>
      <c r="FE104" s="7">
        <f t="shared" si="24"/>
        <v>4690.7700000000004</v>
      </c>
      <c r="FF104" s="72">
        <f t="shared" si="25"/>
        <v>9868.77</v>
      </c>
      <c r="FG104" t="s">
        <v>3519</v>
      </c>
      <c r="FH104">
        <v>467470520</v>
      </c>
    </row>
    <row r="105" spans="1:164" ht="17.25">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3025</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3517</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3134</v>
      </c>
      <c r="FE105" s="7">
        <f t="shared" si="24"/>
        <v>7673</v>
      </c>
      <c r="FF105" s="72">
        <f t="shared" si="25"/>
        <v>15389</v>
      </c>
      <c r="FG105" t="s">
        <v>3519</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3508</v>
      </c>
      <c r="AC106" s="72"/>
      <c r="AD106" s="72" t="s">
        <v>3025</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3517</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3135</v>
      </c>
      <c r="FE106" s="7">
        <f t="shared" si="24"/>
        <v>1170</v>
      </c>
      <c r="FF106" s="72">
        <f t="shared" si="25"/>
        <v>12461</v>
      </c>
      <c r="FG106" t="s">
        <v>3519</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3508</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3516</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3136</v>
      </c>
      <c r="FE107" s="7">
        <f t="shared" si="24"/>
        <v>3827</v>
      </c>
      <c r="FF107" s="72">
        <f t="shared" si="25"/>
        <v>24119</v>
      </c>
      <c r="FG107" t="s">
        <v>3519</v>
      </c>
      <c r="FH107">
        <v>465840588</v>
      </c>
    </row>
    <row r="108" spans="1:164" ht="17.25">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3026</v>
      </c>
      <c r="AC108" s="72"/>
      <c r="AD108" s="72" t="s">
        <v>3025</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3516</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3137</v>
      </c>
      <c r="FE108" s="7">
        <f t="shared" si="24"/>
        <v>4609</v>
      </c>
      <c r="FF108" s="72">
        <f t="shared" si="25"/>
        <v>27035</v>
      </c>
      <c r="FG108" t="s">
        <v>3519</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3516</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3138</v>
      </c>
      <c r="FE109" s="7">
        <f t="shared" si="24"/>
        <v>3908</v>
      </c>
      <c r="FF109" s="72">
        <f t="shared" si="25"/>
        <v>7819</v>
      </c>
      <c r="FG109" t="s">
        <v>3519</v>
      </c>
      <c r="FH109">
        <v>467069077</v>
      </c>
    </row>
    <row r="110" spans="1:164" ht="17.25">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3517</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3580</v>
      </c>
      <c r="EY110" s="314">
        <v>46199</v>
      </c>
      <c r="EZ110" s="314"/>
      <c r="FA110" s="183"/>
      <c r="FB110" s="314"/>
      <c r="FC110" s="7" t="s">
        <v>3559</v>
      </c>
      <c r="FD110" s="7" t="s">
        <v>3139</v>
      </c>
      <c r="FE110" s="7">
        <f t="shared" si="24"/>
        <v>5313</v>
      </c>
      <c r="FF110" s="72">
        <f t="shared" si="25"/>
        <v>10717</v>
      </c>
      <c r="FG110" t="s">
        <v>3519</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3517</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3140</v>
      </c>
      <c r="FE111" s="7">
        <f t="shared" si="24"/>
        <v>4756.99</v>
      </c>
      <c r="FF111" s="72">
        <f t="shared" si="25"/>
        <v>14474.99</v>
      </c>
      <c r="FG111" t="s">
        <v>3519</v>
      </c>
      <c r="FH111">
        <v>463426988</v>
      </c>
    </row>
    <row r="112" spans="1:164" ht="17.25">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3027</v>
      </c>
      <c r="AC112" s="72"/>
      <c r="AD112" s="72" t="s">
        <v>3024</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3517</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3141</v>
      </c>
      <c r="FE112" s="7">
        <f t="shared" si="24"/>
        <v>2895</v>
      </c>
      <c r="FF112" s="72">
        <f t="shared" si="25"/>
        <v>6878</v>
      </c>
      <c r="FG112" t="s">
        <v>3519</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3516</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3142</v>
      </c>
      <c r="FE113" s="7">
        <f t="shared" si="24"/>
        <v>3882</v>
      </c>
      <c r="FF113" s="72">
        <f t="shared" si="25"/>
        <v>14236</v>
      </c>
      <c r="FG113" t="s">
        <v>3519</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3516</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3143</v>
      </c>
      <c r="FE114" s="7">
        <f t="shared" si="24"/>
        <v>3877</v>
      </c>
      <c r="FF114" s="72">
        <f t="shared" si="25"/>
        <v>7809</v>
      </c>
      <c r="FG114" t="s">
        <v>3519</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3026</v>
      </c>
      <c r="AC115" s="72"/>
      <c r="AD115" s="72" t="s">
        <v>3024</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3517</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3144</v>
      </c>
      <c r="FE115" s="7">
        <f t="shared" si="24"/>
        <v>4293.75</v>
      </c>
      <c r="FF115" s="72">
        <f t="shared" si="25"/>
        <v>13115.75</v>
      </c>
      <c r="FG115" t="s">
        <v>3519</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3508</v>
      </c>
      <c r="AC116" s="72"/>
      <c r="AD116" s="72" t="s">
        <v>3025</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3516</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3145</v>
      </c>
      <c r="FE116" s="7">
        <f t="shared" si="24"/>
        <v>4367</v>
      </c>
      <c r="FF116" s="72">
        <f t="shared" si="25"/>
        <v>9612</v>
      </c>
      <c r="FG116" t="s">
        <v>3520</v>
      </c>
      <c r="FH116">
        <v>466488961</v>
      </c>
    </row>
    <row r="117" spans="1:164" ht="17.25">
      <c r="A117" s="72">
        <v>458444699</v>
      </c>
      <c r="B117" s="304" t="s">
        <v>1359</v>
      </c>
      <c r="C117" s="72"/>
      <c r="D117" s="72"/>
      <c r="E117" s="72"/>
      <c r="F117" s="72"/>
      <c r="G117" s="307"/>
      <c r="H117" s="307"/>
      <c r="I117" s="72">
        <v>6768</v>
      </c>
      <c r="J117" s="72">
        <v>6682</v>
      </c>
      <c r="K117" s="258">
        <f t="shared" si="29"/>
        <v>6767</v>
      </c>
      <c r="L117" s="258">
        <f t="shared" si="15"/>
        <v>13651</v>
      </c>
      <c r="M117" s="308">
        <v>1</v>
      </c>
      <c r="N117" s="72" t="s">
        <v>1232</v>
      </c>
      <c r="O117" s="72" t="s">
        <v>1233</v>
      </c>
      <c r="P117" s="72" t="s">
        <v>153</v>
      </c>
      <c r="Q117" s="255">
        <v>86690.67</v>
      </c>
      <c r="R117" s="66">
        <v>85</v>
      </c>
      <c r="S117" s="66">
        <f t="shared" si="28"/>
        <v>0</v>
      </c>
      <c r="T117" s="66">
        <v>4745</v>
      </c>
      <c r="U117" s="4" t="s">
        <v>1480</v>
      </c>
      <c r="V117" s="5">
        <f t="shared" si="17"/>
        <v>0.17549872509836276</v>
      </c>
      <c r="W117" s="5">
        <f t="shared" si="18"/>
        <v>4.7439866743916254E-3</v>
      </c>
      <c r="X117" s="5" t="str">
        <f t="shared" si="19"/>
        <v>FLOW</v>
      </c>
      <c r="Y117" s="72" t="str">
        <f t="shared" si="20"/>
        <v>BPTP</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3517</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3146</v>
      </c>
      <c r="FE117" s="7">
        <f t="shared" si="24"/>
        <v>6767</v>
      </c>
      <c r="FF117" s="72">
        <f t="shared" si="25"/>
        <v>13651</v>
      </c>
      <c r="FG117" t="s">
        <v>3519</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3517</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3147</v>
      </c>
      <c r="FE118" s="7">
        <f t="shared" si="24"/>
        <v>4879</v>
      </c>
      <c r="FF118" s="72">
        <f t="shared" si="25"/>
        <v>14279</v>
      </c>
      <c r="FG118" t="s">
        <v>3519</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3516</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3148</v>
      </c>
      <c r="FE119" s="7">
        <f t="shared" si="24"/>
        <v>2240</v>
      </c>
      <c r="FF119" s="72">
        <f t="shared" si="25"/>
        <v>5244</v>
      </c>
      <c r="FG119" t="s">
        <v>3519</v>
      </c>
      <c r="FH119">
        <v>466406613</v>
      </c>
    </row>
    <row r="120" spans="1:164" ht="17.25">
      <c r="A120" s="72">
        <v>465651022</v>
      </c>
      <c r="B120" s="304" t="s">
        <v>214</v>
      </c>
      <c r="C120" s="72"/>
      <c r="D120" s="72"/>
      <c r="E120" s="72"/>
      <c r="F120" s="72"/>
      <c r="G120" s="307"/>
      <c r="H120" s="307"/>
      <c r="I120" s="72">
        <v>4575</v>
      </c>
      <c r="J120" s="72">
        <v>4521</v>
      </c>
      <c r="K120" s="258">
        <f t="shared" si="29"/>
        <v>4650</v>
      </c>
      <c r="L120" s="258">
        <f t="shared" si="15"/>
        <v>9355</v>
      </c>
      <c r="M120" s="308">
        <v>1</v>
      </c>
      <c r="N120" s="72" t="s">
        <v>1232</v>
      </c>
      <c r="O120" s="72" t="s">
        <v>1233</v>
      </c>
      <c r="P120" s="72" t="s">
        <v>204</v>
      </c>
      <c r="Q120" s="255">
        <v>84844</v>
      </c>
      <c r="R120" s="66">
        <v>129</v>
      </c>
      <c r="S120" s="66">
        <f t="shared" si="28"/>
        <v>0</v>
      </c>
      <c r="T120" s="66">
        <v>3600</v>
      </c>
      <c r="U120" s="4" t="s">
        <v>1503</v>
      </c>
      <c r="V120" s="5">
        <f t="shared" si="17"/>
        <v>0.11792409559929802</v>
      </c>
      <c r="W120" s="5">
        <f t="shared" si="18"/>
        <v>4.6429310720759575E-3</v>
      </c>
      <c r="X120" s="5" t="str">
        <f t="shared" si="19"/>
        <v>FLOW</v>
      </c>
      <c r="Y120" s="72" t="str">
        <f t="shared" si="20"/>
        <v>KIV</v>
      </c>
      <c r="Z120" s="72" t="s">
        <v>1326</v>
      </c>
      <c r="AA120" s="72" t="s">
        <v>3022</v>
      </c>
      <c r="AB120" s="304" t="s">
        <v>3508</v>
      </c>
      <c r="AC120" s="72"/>
      <c r="AD120" s="72"/>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3516</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3071</v>
      </c>
      <c r="FE120" s="7">
        <f t="shared" si="24"/>
        <v>4650</v>
      </c>
      <c r="FF120" s="72">
        <f t="shared" si="25"/>
        <v>9355</v>
      </c>
      <c r="FG120" t="s">
        <v>3519</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3517</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3093</v>
      </c>
      <c r="FE121" s="7">
        <f t="shared" si="24"/>
        <v>4163</v>
      </c>
      <c r="FF121" s="72">
        <f t="shared" si="25"/>
        <v>8298</v>
      </c>
      <c r="FG121" t="s">
        <v>3520</v>
      </c>
      <c r="FH121">
        <v>466209921</v>
      </c>
    </row>
    <row r="122" spans="1:164" ht="17.25">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3516</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3149</v>
      </c>
      <c r="FE122" s="7">
        <f t="shared" si="24"/>
        <v>3301.7999999999993</v>
      </c>
      <c r="FF122" s="72">
        <f t="shared" si="25"/>
        <v>10197.799999999999</v>
      </c>
      <c r="FG122" t="s">
        <v>3519</v>
      </c>
      <c r="FH122">
        <v>466948686</v>
      </c>
    </row>
    <row r="123" spans="1:164" ht="17.25">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3517</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3581</v>
      </c>
      <c r="EY123" s="314">
        <v>46193</v>
      </c>
      <c r="EZ123" s="314"/>
      <c r="FA123" s="183"/>
      <c r="FB123" s="314"/>
      <c r="FC123" s="7" t="s">
        <v>3559</v>
      </c>
      <c r="FD123" s="7" t="s">
        <v>3150</v>
      </c>
      <c r="FE123" s="7">
        <f t="shared" si="24"/>
        <v>12650</v>
      </c>
      <c r="FF123" s="72">
        <f t="shared" si="25"/>
        <v>25446</v>
      </c>
      <c r="FG123" t="s">
        <v>3519</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3508</v>
      </c>
      <c r="AC124" s="72"/>
      <c r="AD124" s="72" t="s">
        <v>3025</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3517</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3151</v>
      </c>
      <c r="FE124" s="7">
        <f t="shared" si="24"/>
        <v>3701.7700000000004</v>
      </c>
      <c r="FF124" s="72">
        <f t="shared" si="25"/>
        <v>23781.77</v>
      </c>
      <c r="FG124" t="s">
        <v>3519</v>
      </c>
      <c r="FH124">
        <v>465493945</v>
      </c>
    </row>
    <row r="125" spans="1:164" ht="17.25">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3516</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3152</v>
      </c>
      <c r="FE125" s="7">
        <f t="shared" si="24"/>
        <v>3779</v>
      </c>
      <c r="FF125" s="72">
        <f t="shared" si="25"/>
        <v>11864</v>
      </c>
      <c r="FG125" t="s">
        <v>3519</v>
      </c>
      <c r="FH125">
        <v>466116116</v>
      </c>
    </row>
    <row r="126" spans="1:164" ht="17.25">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3516</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3582</v>
      </c>
      <c r="EY126" s="314">
        <v>46201</v>
      </c>
      <c r="EZ126" s="314"/>
      <c r="FA126" s="183"/>
      <c r="FB126" s="314"/>
      <c r="FC126" s="7" t="s">
        <v>1130</v>
      </c>
      <c r="FD126" s="7" t="s">
        <v>3153</v>
      </c>
      <c r="FE126" s="7">
        <f t="shared" si="24"/>
        <v>4040</v>
      </c>
      <c r="FF126" s="72">
        <f t="shared" si="25"/>
        <v>8172</v>
      </c>
      <c r="FG126" t="s">
        <v>3519</v>
      </c>
      <c r="FH126">
        <v>466014661</v>
      </c>
    </row>
    <row r="127" spans="1:164" ht="17.25">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3027</v>
      </c>
      <c r="AC127" s="72"/>
      <c r="AD127" s="72" t="s">
        <v>3024</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3517</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3154</v>
      </c>
      <c r="FE127" s="7">
        <f t="shared" si="24"/>
        <v>4137</v>
      </c>
      <c r="FF127" s="72">
        <f t="shared" si="25"/>
        <v>8231</v>
      </c>
      <c r="FG127" t="s">
        <v>3519</v>
      </c>
      <c r="FH127">
        <v>466023937</v>
      </c>
    </row>
    <row r="128" spans="1:164" ht="17.25">
      <c r="A128" s="72">
        <v>466061980</v>
      </c>
      <c r="B128" s="304" t="s">
        <v>2101</v>
      </c>
      <c r="C128" s="72"/>
      <c r="D128" s="72"/>
      <c r="E128" s="72"/>
      <c r="F128" s="72"/>
      <c r="G128" s="307"/>
      <c r="H128" s="307" t="s">
        <v>3557</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3517</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3155</v>
      </c>
      <c r="FE128" s="7">
        <f t="shared" si="24"/>
        <v>3938</v>
      </c>
      <c r="FF128" s="72">
        <f t="shared" si="25"/>
        <v>8069</v>
      </c>
      <c r="FG128" t="s">
        <v>3519</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3025</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3517</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3156</v>
      </c>
      <c r="FE129" s="7">
        <f t="shared" si="24"/>
        <v>4015</v>
      </c>
      <c r="FF129" s="72">
        <f t="shared" si="25"/>
        <v>18138</v>
      </c>
      <c r="FG129" t="s">
        <v>3519</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3027</v>
      </c>
      <c r="AC130" s="72"/>
      <c r="AD130" s="72" t="s">
        <v>3024</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3517</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3157</v>
      </c>
      <c r="FE130" s="7">
        <f t="shared" si="24"/>
        <v>4748</v>
      </c>
      <c r="FF130" s="72">
        <f t="shared" si="25"/>
        <v>26142</v>
      </c>
      <c r="FG130" t="s">
        <v>3519</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3517</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3158</v>
      </c>
      <c r="FE131" s="7">
        <f t="shared" ref="FE131:FE193" si="38">IF((J131+R131)&lt;=I131+R131,(J131+R131),((I131-(I131*(M131+1)-(I131+J131)))+R131))</f>
        <v>5011</v>
      </c>
      <c r="FF131" s="72">
        <f t="shared" ref="FF131:FF193" si="39">I131+J131+FD131</f>
        <v>10286</v>
      </c>
      <c r="FG131" t="s">
        <v>3519</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3508</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3516</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3159</v>
      </c>
      <c r="FE132" s="7">
        <f t="shared" si="38"/>
        <v>3305</v>
      </c>
      <c r="FF132" s="72">
        <f t="shared" si="39"/>
        <v>9916</v>
      </c>
      <c r="FG132" t="s">
        <v>3519</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3025</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3516</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3160</v>
      </c>
      <c r="FE133" s="7">
        <f t="shared" si="38"/>
        <v>5617</v>
      </c>
      <c r="FF133" s="72">
        <f t="shared" si="39"/>
        <v>11591</v>
      </c>
      <c r="FG133" t="s">
        <v>3519</v>
      </c>
      <c r="FH133">
        <v>463603128</v>
      </c>
    </row>
    <row r="134" spans="1:164" ht="17.25">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3567</v>
      </c>
      <c r="AC134" s="72">
        <v>31</v>
      </c>
      <c r="AD134" s="72" t="s">
        <v>3025</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3516</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3161</v>
      </c>
      <c r="FE134" s="7">
        <f t="shared" si="38"/>
        <v>5552</v>
      </c>
      <c r="FF134" s="72">
        <f t="shared" si="39"/>
        <v>11127</v>
      </c>
      <c r="FG134" t="s">
        <v>3519</v>
      </c>
      <c r="FH134">
        <v>463952496</v>
      </c>
    </row>
    <row r="135" spans="1:164" ht="17.25">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3025</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3516</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3162</v>
      </c>
      <c r="FE135" s="7">
        <f t="shared" si="38"/>
        <v>4564</v>
      </c>
      <c r="FF135" s="72">
        <f t="shared" si="39"/>
        <v>9334</v>
      </c>
      <c r="FG135" t="s">
        <v>3519</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3508</v>
      </c>
      <c r="AC136" s="72"/>
      <c r="AD136" s="72" t="s">
        <v>3025</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3516</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3163</v>
      </c>
      <c r="FE136" s="7">
        <f t="shared" si="38"/>
        <v>1378</v>
      </c>
      <c r="FF136" s="72">
        <f t="shared" si="39"/>
        <v>24798</v>
      </c>
      <c r="FG136" t="s">
        <v>3520</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3516</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3048</v>
      </c>
      <c r="FE137" s="7">
        <f t="shared" si="38"/>
        <v>3506</v>
      </c>
      <c r="FF137" s="72">
        <f t="shared" si="39"/>
        <v>7334</v>
      </c>
      <c r="FG137" t="s">
        <v>3519</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3026</v>
      </c>
      <c r="AC138" s="72"/>
      <c r="AD138" s="72" t="s">
        <v>3024</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3516</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3164</v>
      </c>
      <c r="FE138" s="7">
        <f t="shared" si="38"/>
        <v>5146</v>
      </c>
      <c r="FF138" s="72">
        <f t="shared" si="39"/>
        <v>24175</v>
      </c>
      <c r="FG138" t="s">
        <v>3519</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3517</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3165</v>
      </c>
      <c r="FE139" s="7">
        <f t="shared" si="38"/>
        <v>864</v>
      </c>
      <c r="FF139" s="72">
        <f t="shared" si="39"/>
        <v>26319</v>
      </c>
      <c r="FG139" t="s">
        <v>3519</v>
      </c>
      <c r="FH139">
        <v>457349311</v>
      </c>
    </row>
    <row r="140" spans="1:164" ht="17.25">
      <c r="A140" s="72">
        <v>465175758</v>
      </c>
      <c r="B140" s="304" t="s">
        <v>1335</v>
      </c>
      <c r="C140" s="72" t="s">
        <v>1776</v>
      </c>
      <c r="D140" s="72" t="s">
        <v>1788</v>
      </c>
      <c r="E140" s="72">
        <v>3635</v>
      </c>
      <c r="F140" s="72"/>
      <c r="G140" s="307"/>
      <c r="H140" s="307"/>
      <c r="I140" s="72">
        <v>3143</v>
      </c>
      <c r="J140" s="72">
        <v>3143</v>
      </c>
      <c r="K140" s="258">
        <f t="shared" ref="K140:K146" si="41">IF((J140+R140)&lt;=I140+R140,(J140+R140),((I140-(I140*(M140+1)-(I140+J140)))+R140))</f>
        <v>3185</v>
      </c>
      <c r="L140" s="258">
        <f t="shared" si="30"/>
        <v>2702</v>
      </c>
      <c r="M140" s="308">
        <v>1</v>
      </c>
      <c r="N140" s="72" t="s">
        <v>1281</v>
      </c>
      <c r="O140" s="72" t="s">
        <v>1282</v>
      </c>
      <c r="P140" s="72" t="s">
        <v>204</v>
      </c>
      <c r="Q140" s="255">
        <v>78292</v>
      </c>
      <c r="R140" s="66">
        <v>42</v>
      </c>
      <c r="S140" s="66">
        <f t="shared" si="40"/>
        <v>0</v>
      </c>
      <c r="T140" s="66">
        <v>450</v>
      </c>
      <c r="U140" s="4" t="s">
        <v>1130</v>
      </c>
      <c r="V140" s="5">
        <f t="shared" si="31"/>
        <v>0.10881751558931971</v>
      </c>
      <c r="W140" s="5">
        <f t="shared" si="32"/>
        <v>4.284384982968399E-3</v>
      </c>
      <c r="X140" s="5" t="str">
        <f t="shared" si="33"/>
        <v>STABLE</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3516</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3166</v>
      </c>
      <c r="FE140" s="7">
        <f t="shared" si="38"/>
        <v>3185</v>
      </c>
      <c r="FF140" s="72">
        <f t="shared" si="39"/>
        <v>6337</v>
      </c>
      <c r="FG140" t="s">
        <v>3519</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3025</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3516</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3167</v>
      </c>
      <c r="FE141" s="7">
        <f t="shared" si="38"/>
        <v>4642</v>
      </c>
      <c r="FF141" s="72">
        <f t="shared" si="39"/>
        <v>9820</v>
      </c>
      <c r="FG141" t="s">
        <v>3519</v>
      </c>
      <c r="FH141">
        <v>465804328</v>
      </c>
    </row>
    <row r="142" spans="1:164" ht="17.25">
      <c r="A142" s="72">
        <v>461700090</v>
      </c>
      <c r="B142" s="304" t="s">
        <v>919</v>
      </c>
      <c r="C142" s="72" t="s">
        <v>1776</v>
      </c>
      <c r="D142" s="72" t="s">
        <v>3501</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3517</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3047</v>
      </c>
      <c r="FE142" s="7">
        <f t="shared" si="38"/>
        <v>4186</v>
      </c>
      <c r="FF142" s="72">
        <f t="shared" si="39"/>
        <v>8508</v>
      </c>
      <c r="FG142" t="s">
        <v>3519</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3517</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3168</v>
      </c>
      <c r="FE143" s="7">
        <f t="shared" si="38"/>
        <v>4297</v>
      </c>
      <c r="FF143" s="72">
        <f t="shared" si="39"/>
        <v>8717</v>
      </c>
      <c r="FG143" t="s">
        <v>3519</v>
      </c>
      <c r="FH143">
        <v>465368631</v>
      </c>
    </row>
    <row r="144" spans="1:164" ht="17.25">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3025</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3516</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3169</v>
      </c>
      <c r="FE144" s="7">
        <f t="shared" si="38"/>
        <v>4596</v>
      </c>
      <c r="FF144" s="72">
        <f t="shared" si="39"/>
        <v>13420</v>
      </c>
      <c r="FG144" t="s">
        <v>3519</v>
      </c>
      <c r="FH144">
        <v>464631832</v>
      </c>
    </row>
    <row r="145" spans="1:164" ht="17.25">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3517</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3583</v>
      </c>
      <c r="EY145" s="314">
        <v>46193</v>
      </c>
      <c r="EZ145" s="314"/>
      <c r="FA145" s="183"/>
      <c r="FB145" s="314"/>
      <c r="FC145" s="7" t="s">
        <v>1130</v>
      </c>
      <c r="FD145" s="7" t="s">
        <v>3170</v>
      </c>
      <c r="FE145" s="7">
        <f t="shared" si="38"/>
        <v>3849</v>
      </c>
      <c r="FF145" s="72">
        <f t="shared" si="39"/>
        <v>7765</v>
      </c>
      <c r="FG145" t="s">
        <v>3520</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3516</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3168</v>
      </c>
      <c r="FE146" s="7">
        <f t="shared" si="38"/>
        <v>4278</v>
      </c>
      <c r="FF146" s="72">
        <f t="shared" si="39"/>
        <v>8730</v>
      </c>
      <c r="FG146" t="s">
        <v>3519</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3528</v>
      </c>
      <c r="AC147" s="72"/>
      <c r="AD147" s="72" t="s">
        <v>3024</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3517</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3171</v>
      </c>
      <c r="FE147" s="7">
        <f t="shared" si="38"/>
        <v>4558</v>
      </c>
      <c r="FF147" s="72">
        <f t="shared" si="39"/>
        <v>24645</v>
      </c>
      <c r="FG147" t="s">
        <v>3519</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3027</v>
      </c>
      <c r="AC148" s="72"/>
      <c r="AD148" s="72" t="s">
        <v>3024</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3516</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3172</v>
      </c>
      <c r="FE148" s="7">
        <f t="shared" si="38"/>
        <v>4859</v>
      </c>
      <c r="FF148" s="72">
        <f t="shared" si="39"/>
        <v>21883</v>
      </c>
      <c r="FG148" t="s">
        <v>3519</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3027</v>
      </c>
      <c r="AC149" s="72"/>
      <c r="AD149" s="72" t="s">
        <v>3024</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3517</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3173</v>
      </c>
      <c r="FE149" s="7">
        <f t="shared" si="38"/>
        <v>3434</v>
      </c>
      <c r="FF149" s="72">
        <f t="shared" si="39"/>
        <v>13340</v>
      </c>
      <c r="FG149" t="s">
        <v>3519</v>
      </c>
      <c r="FH149">
        <v>467076911</v>
      </c>
    </row>
    <row r="150" spans="1:164" ht="17.25">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3516</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3584</v>
      </c>
      <c r="EY150" s="314">
        <v>46185</v>
      </c>
      <c r="EZ150" s="314"/>
      <c r="FA150" s="183"/>
      <c r="FB150" s="314"/>
      <c r="FC150" s="7" t="s">
        <v>1130</v>
      </c>
      <c r="FD150" s="7" t="s">
        <v>3146</v>
      </c>
      <c r="FE150" s="7">
        <f t="shared" si="38"/>
        <v>7368</v>
      </c>
      <c r="FF150" s="72">
        <f t="shared" si="39"/>
        <v>14844</v>
      </c>
      <c r="FG150" t="s">
        <v>3519</v>
      </c>
      <c r="FH150">
        <v>462252818</v>
      </c>
    </row>
    <row r="151" spans="1:164" ht="17.25">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3517</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3174</v>
      </c>
      <c r="FE151" s="7">
        <f t="shared" si="38"/>
        <v>5690</v>
      </c>
      <c r="FF151" s="72">
        <f t="shared" si="39"/>
        <v>11356</v>
      </c>
      <c r="FG151" t="s">
        <v>3519</v>
      </c>
      <c r="FH151">
        <v>463370462</v>
      </c>
    </row>
    <row r="152" spans="1:164" ht="17.25">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3025</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3517</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3175</v>
      </c>
      <c r="FE152" s="7">
        <f t="shared" si="38"/>
        <v>4023</v>
      </c>
      <c r="FF152" s="72">
        <f t="shared" si="39"/>
        <v>11778</v>
      </c>
      <c r="FG152" t="s">
        <v>3519</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3516</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3176</v>
      </c>
      <c r="FE153" s="7">
        <f t="shared" si="38"/>
        <v>6269</v>
      </c>
      <c r="FF153" s="72">
        <f t="shared" si="39"/>
        <v>24484</v>
      </c>
      <c r="FG153" t="s">
        <v>3519</v>
      </c>
      <c r="FH153">
        <v>467095115</v>
      </c>
    </row>
    <row r="154" spans="1:164" ht="17.25">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3026</v>
      </c>
      <c r="AC154" s="72"/>
      <c r="AD154" s="72" t="s">
        <v>3025</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3516</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3177</v>
      </c>
      <c r="FE154" s="7">
        <f t="shared" si="38"/>
        <v>4374</v>
      </c>
      <c r="FF154" s="72">
        <f t="shared" si="39"/>
        <v>32817</v>
      </c>
      <c r="FG154" t="s">
        <v>3519</v>
      </c>
      <c r="FH154">
        <v>467312870</v>
      </c>
    </row>
    <row r="155" spans="1:164" ht="17.25">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3517</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3178</v>
      </c>
      <c r="FE155" s="7">
        <f t="shared" si="38"/>
        <v>655</v>
      </c>
      <c r="FF155" s="72">
        <f t="shared" si="39"/>
        <v>14153</v>
      </c>
      <c r="FG155" t="s">
        <v>3520</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3027</v>
      </c>
      <c r="AC156" s="72"/>
      <c r="AD156" s="72" t="s">
        <v>3024</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3517</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3179</v>
      </c>
      <c r="FE156" s="7">
        <f t="shared" si="38"/>
        <v>4473</v>
      </c>
      <c r="FF156" s="72">
        <f t="shared" si="39"/>
        <v>26806</v>
      </c>
      <c r="FG156" t="s">
        <v>3519</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3027</v>
      </c>
      <c r="AC157" s="72"/>
      <c r="AD157" s="72" t="s">
        <v>3024</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3516</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3180</v>
      </c>
      <c r="FE157" s="7">
        <f t="shared" si="38"/>
        <v>1896</v>
      </c>
      <c r="FF157" s="72">
        <f t="shared" si="39"/>
        <v>8743</v>
      </c>
      <c r="FG157" t="s">
        <v>3519</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3508</v>
      </c>
      <c r="AC158" s="72"/>
      <c r="AD158" s="72" t="s">
        <v>3025</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3516</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3181</v>
      </c>
      <c r="FE158" s="7">
        <f t="shared" si="38"/>
        <v>4071</v>
      </c>
      <c r="FF158" s="72">
        <f t="shared" si="39"/>
        <v>18949</v>
      </c>
      <c r="FG158" t="s">
        <v>3519</v>
      </c>
      <c r="FH158">
        <v>465510482</v>
      </c>
    </row>
    <row r="159" spans="1:164" ht="17.25">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3516</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3182</v>
      </c>
      <c r="FE159" s="7">
        <f t="shared" si="38"/>
        <v>4641</v>
      </c>
      <c r="FF159" s="72">
        <f t="shared" si="39"/>
        <v>9269</v>
      </c>
      <c r="FG159" t="s">
        <v>3519</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3026</v>
      </c>
      <c r="AC160" s="72"/>
      <c r="AD160" s="72" t="s">
        <v>3024</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3517</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3183</v>
      </c>
      <c r="FE160" s="7">
        <f t="shared" si="38"/>
        <v>4382</v>
      </c>
      <c r="FF160" s="72">
        <f t="shared" si="39"/>
        <v>17113</v>
      </c>
      <c r="FG160" t="s">
        <v>3519</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3027</v>
      </c>
      <c r="AC161" s="72">
        <v>21</v>
      </c>
      <c r="AD161" s="72" t="s">
        <v>3025</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3516</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3167</v>
      </c>
      <c r="FE161" s="7">
        <f t="shared" si="38"/>
        <v>6140</v>
      </c>
      <c r="FF161" s="72">
        <f t="shared" si="39"/>
        <v>13346</v>
      </c>
      <c r="FG161" t="s">
        <v>3519</v>
      </c>
      <c r="FH161">
        <v>457264616</v>
      </c>
    </row>
    <row r="162" spans="1:164" ht="17.25">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3025</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3516</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3097</v>
      </c>
      <c r="FE162" s="7">
        <f t="shared" si="38"/>
        <v>2585</v>
      </c>
      <c r="FF162" s="72">
        <f t="shared" si="39"/>
        <v>5590</v>
      </c>
      <c r="FG162" t="s">
        <v>3519</v>
      </c>
      <c r="FH162">
        <v>464416298</v>
      </c>
    </row>
    <row r="163" spans="1:164" ht="17.25">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3516</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3184</v>
      </c>
      <c r="FE163" s="7">
        <f t="shared" si="38"/>
        <v>4805</v>
      </c>
      <c r="FF163" s="72">
        <f t="shared" si="39"/>
        <v>10292</v>
      </c>
      <c r="FG163" t="s">
        <v>3519</v>
      </c>
      <c r="FH163">
        <v>465213274</v>
      </c>
    </row>
    <row r="164" spans="1:164" ht="17.25">
      <c r="A164" s="72">
        <v>462234854</v>
      </c>
      <c r="B164" s="304" t="s">
        <v>1445</v>
      </c>
      <c r="C164" s="72"/>
      <c r="D164" s="72"/>
      <c r="E164" s="72"/>
      <c r="F164" s="72"/>
      <c r="G164" s="307"/>
      <c r="H164" s="307" t="s">
        <v>3514</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3025</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3516</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3058</v>
      </c>
      <c r="FE164" s="7">
        <f t="shared" si="38"/>
        <v>6747</v>
      </c>
      <c r="FF164" s="72">
        <f t="shared" si="39"/>
        <v>19998</v>
      </c>
      <c r="FG164" t="s">
        <v>3519</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3517</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3185</v>
      </c>
      <c r="FE165" s="7">
        <f t="shared" si="38"/>
        <v>1209</v>
      </c>
      <c r="FF165" s="72">
        <f t="shared" si="39"/>
        <v>13201</v>
      </c>
      <c r="FG165" t="s">
        <v>3519</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3027</v>
      </c>
      <c r="AC166" s="72"/>
      <c r="AD166" s="72" t="s">
        <v>3024</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3516</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3558</v>
      </c>
      <c r="FD166" s="7" t="s">
        <v>3186</v>
      </c>
      <c r="FE166" s="7">
        <f t="shared" si="38"/>
        <v>4626</v>
      </c>
      <c r="FF166" s="72">
        <f t="shared" si="39"/>
        <v>21296</v>
      </c>
      <c r="FG166" t="s">
        <v>3519</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3024</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3517</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3585</v>
      </c>
      <c r="EY167" s="314">
        <v>46189</v>
      </c>
      <c r="EZ167" s="314"/>
      <c r="FA167" s="183"/>
      <c r="FB167" s="314"/>
      <c r="FC167" s="7" t="s">
        <v>1130</v>
      </c>
      <c r="FD167" s="7" t="s">
        <v>3187</v>
      </c>
      <c r="FE167" s="7">
        <f t="shared" si="38"/>
        <v>5715</v>
      </c>
      <c r="FF167" s="72">
        <f t="shared" si="39"/>
        <v>33794</v>
      </c>
      <c r="FG167" t="s">
        <v>3519</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3517</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3097</v>
      </c>
      <c r="FE168" s="7">
        <f t="shared" si="38"/>
        <v>4381</v>
      </c>
      <c r="FF168" s="72">
        <f t="shared" si="39"/>
        <v>8832</v>
      </c>
      <c r="FG168" t="s">
        <v>3519</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3508</v>
      </c>
      <c r="AC169" s="72">
        <v>20</v>
      </c>
      <c r="AD169" s="72" t="s">
        <v>3025</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3516</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3188</v>
      </c>
      <c r="FE169" s="7">
        <f t="shared" si="38"/>
        <v>5241</v>
      </c>
      <c r="FF169" s="72">
        <f t="shared" si="39"/>
        <v>17467</v>
      </c>
      <c r="FG169" t="s">
        <v>3519</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3026</v>
      </c>
      <c r="AC170" s="72"/>
      <c r="AD170" s="72" t="s">
        <v>3024</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3516</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3052</v>
      </c>
      <c r="FE170" s="7">
        <f t="shared" si="38"/>
        <v>4578</v>
      </c>
      <c r="FF170" s="72">
        <f t="shared" si="39"/>
        <v>24129</v>
      </c>
      <c r="FG170" t="s">
        <v>3519</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3025</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3517</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3189</v>
      </c>
      <c r="FE171" s="7">
        <f t="shared" si="38"/>
        <v>4247</v>
      </c>
      <c r="FF171" s="72">
        <f t="shared" si="39"/>
        <v>8550</v>
      </c>
      <c r="FG171" t="s">
        <v>3519</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3027</v>
      </c>
      <c r="AC172" s="72"/>
      <c r="AD172" s="72" t="s">
        <v>3024</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3516</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3190</v>
      </c>
      <c r="FE172" s="7">
        <f t="shared" si="38"/>
        <v>5065.8600000000006</v>
      </c>
      <c r="FF172" s="72">
        <f t="shared" si="39"/>
        <v>30174.86</v>
      </c>
      <c r="FG172" t="s">
        <v>3519</v>
      </c>
      <c r="FH172">
        <v>463325530</v>
      </c>
    </row>
    <row r="173" spans="1:164" ht="17.25">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3025</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3516</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3191</v>
      </c>
      <c r="FE173" s="7">
        <f t="shared" si="38"/>
        <v>4419</v>
      </c>
      <c r="FF173" s="72">
        <f t="shared" si="39"/>
        <v>12970</v>
      </c>
      <c r="FG173" t="s">
        <v>3519</v>
      </c>
      <c r="FH173">
        <v>464273873</v>
      </c>
    </row>
    <row r="174" spans="1:164" ht="17.25">
      <c r="A174" s="315">
        <v>463336005</v>
      </c>
      <c r="B174" s="304" t="s">
        <v>984</v>
      </c>
      <c r="C174" s="72" t="s">
        <v>1776</v>
      </c>
      <c r="D174" s="72" t="s">
        <v>3501</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3516</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3192</v>
      </c>
      <c r="FE174" s="7">
        <f t="shared" si="38"/>
        <v>5214</v>
      </c>
      <c r="FF174" s="72">
        <f t="shared" si="39"/>
        <v>10547</v>
      </c>
      <c r="FG174" t="s">
        <v>3519</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3027</v>
      </c>
      <c r="AC175" s="72"/>
      <c r="AD175" s="72" t="s">
        <v>3024</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3516</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3586</v>
      </c>
      <c r="EY175" s="314">
        <v>46186</v>
      </c>
      <c r="EZ175" s="314"/>
      <c r="FA175" s="183"/>
      <c r="FB175" s="314"/>
      <c r="FC175" s="7" t="s">
        <v>3558</v>
      </c>
      <c r="FD175" s="7" t="s">
        <v>3193</v>
      </c>
      <c r="FE175" s="7">
        <f t="shared" si="38"/>
        <v>3704</v>
      </c>
      <c r="FF175" s="72">
        <f t="shared" si="39"/>
        <v>7931</v>
      </c>
      <c r="FG175" t="s">
        <v>3519</v>
      </c>
      <c r="FH175">
        <v>467443060</v>
      </c>
    </row>
    <row r="176" spans="1:164" ht="17.25">
      <c r="A176" s="72">
        <v>463212097</v>
      </c>
      <c r="B176" s="304" t="s">
        <v>2075</v>
      </c>
      <c r="C176" s="72" t="s">
        <v>1776</v>
      </c>
      <c r="D176" s="72" t="s">
        <v>3501</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3517</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3493</v>
      </c>
      <c r="EV176" s="7" t="s">
        <v>2466</v>
      </c>
      <c r="EW176" s="7" t="s">
        <v>1808</v>
      </c>
      <c r="EX176" s="183" t="s">
        <v>1809</v>
      </c>
      <c r="EY176" s="314">
        <v>46190</v>
      </c>
      <c r="EZ176" s="314"/>
      <c r="FA176" s="183"/>
      <c r="FB176" s="314"/>
      <c r="FC176" s="7" t="s">
        <v>1130</v>
      </c>
      <c r="FD176" s="7" t="s">
        <v>3194</v>
      </c>
      <c r="FE176" s="7">
        <f t="shared" si="38"/>
        <v>8630</v>
      </c>
      <c r="FF176" s="72">
        <f t="shared" si="39"/>
        <v>17906</v>
      </c>
      <c r="FG176" t="s">
        <v>3520</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3027</v>
      </c>
      <c r="AC177" s="72">
        <v>22</v>
      </c>
      <c r="AD177" s="72" t="s">
        <v>3025</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3516</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3138</v>
      </c>
      <c r="FE177" s="7">
        <f t="shared" si="38"/>
        <v>3953</v>
      </c>
      <c r="FF177" s="72">
        <f t="shared" si="39"/>
        <v>9555</v>
      </c>
      <c r="FG177" t="s">
        <v>3519</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3027</v>
      </c>
      <c r="AC178" s="72"/>
      <c r="AD178" s="72" t="s">
        <v>3024</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3516</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3195</v>
      </c>
      <c r="FE178" s="7">
        <f t="shared" si="38"/>
        <v>8536</v>
      </c>
      <c r="FF178" s="72">
        <f t="shared" si="39"/>
        <v>49457</v>
      </c>
      <c r="FG178" t="s">
        <v>3520</v>
      </c>
      <c r="FH178">
        <v>464211952</v>
      </c>
    </row>
    <row r="179" spans="1:164" ht="17.25">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3026</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3516</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3587</v>
      </c>
      <c r="EY179" s="314">
        <v>46185</v>
      </c>
      <c r="EZ179" s="314"/>
      <c r="FA179" s="183"/>
      <c r="FB179" s="314"/>
      <c r="FC179" s="7" t="s">
        <v>1130</v>
      </c>
      <c r="FD179" s="7" t="s">
        <v>3196</v>
      </c>
      <c r="FE179" s="7">
        <f t="shared" si="38"/>
        <v>1340</v>
      </c>
      <c r="FF179" s="72">
        <f t="shared" si="39"/>
        <v>5838</v>
      </c>
      <c r="FG179" t="s">
        <v>3519</v>
      </c>
      <c r="FH179">
        <v>467091224</v>
      </c>
    </row>
    <row r="180" spans="1:164" ht="17.25">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3026</v>
      </c>
      <c r="AC180" s="72"/>
      <c r="AD180" s="72" t="s">
        <v>3025</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3516</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3063</v>
      </c>
      <c r="FE180" s="7">
        <f t="shared" si="38"/>
        <v>5952</v>
      </c>
      <c r="FF180" s="72">
        <f t="shared" si="39"/>
        <v>17295</v>
      </c>
      <c r="FG180" t="s">
        <v>3519</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3516</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3117</v>
      </c>
      <c r="FE181" s="7">
        <f t="shared" si="38"/>
        <v>3984.2</v>
      </c>
      <c r="FF181" s="72">
        <f t="shared" si="39"/>
        <v>8079.2</v>
      </c>
      <c r="FG181" t="s">
        <v>3519</v>
      </c>
      <c r="FH181">
        <v>464738848</v>
      </c>
    </row>
    <row r="182" spans="1:164" ht="17.25">
      <c r="A182" s="72">
        <v>465072149</v>
      </c>
      <c r="B182" s="304" t="s">
        <v>999</v>
      </c>
      <c r="C182" s="72"/>
      <c r="D182" s="72"/>
      <c r="E182" s="72"/>
      <c r="F182" s="72"/>
      <c r="G182" s="307"/>
      <c r="H182" s="307" t="s">
        <v>3514</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3531</v>
      </c>
      <c r="AC182" s="72"/>
      <c r="AD182" s="72" t="s">
        <v>3025</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3516</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3197</v>
      </c>
      <c r="FE182" s="7">
        <f t="shared" si="38"/>
        <v>3840</v>
      </c>
      <c r="FF182" s="72">
        <f t="shared" si="39"/>
        <v>19072</v>
      </c>
      <c r="FG182" t="s">
        <v>3519</v>
      </c>
      <c r="FH182">
        <v>465072149</v>
      </c>
    </row>
    <row r="183" spans="1:164" ht="17.25">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3026</v>
      </c>
      <c r="AC183" s="72"/>
      <c r="AD183" s="72" t="s">
        <v>3025</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3516</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3588</v>
      </c>
      <c r="EY183" s="314">
        <v>46185</v>
      </c>
      <c r="EZ183" s="314"/>
      <c r="FA183" s="183"/>
      <c r="FB183" s="314"/>
      <c r="FC183" s="7" t="s">
        <v>1130</v>
      </c>
      <c r="FD183" s="7" t="s">
        <v>3198</v>
      </c>
      <c r="FE183" s="7">
        <f t="shared" si="38"/>
        <v>3459</v>
      </c>
      <c r="FF183" s="72">
        <f t="shared" si="39"/>
        <v>6980</v>
      </c>
      <c r="FG183" t="s">
        <v>3519</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3508</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3516</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3199</v>
      </c>
      <c r="FE184" s="7">
        <f t="shared" si="38"/>
        <v>3414</v>
      </c>
      <c r="FF184" s="72">
        <f t="shared" si="39"/>
        <v>6822</v>
      </c>
      <c r="FG184" t="s">
        <v>3519</v>
      </c>
      <c r="FH184">
        <v>466129754</v>
      </c>
    </row>
    <row r="185" spans="1:164" ht="17.25">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3517</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3200</v>
      </c>
      <c r="FE185" s="7">
        <f t="shared" si="38"/>
        <v>5374.57</v>
      </c>
      <c r="FF185" s="72">
        <f t="shared" si="39"/>
        <v>15959.57</v>
      </c>
      <c r="FG185" t="s">
        <v>3519</v>
      </c>
      <c r="FH185">
        <v>457889140</v>
      </c>
    </row>
    <row r="186" spans="1:164" ht="17.25">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3027</v>
      </c>
      <c r="AC186" s="72"/>
      <c r="AD186" s="72" t="s">
        <v>3025</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3516</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3589</v>
      </c>
      <c r="EY186" s="314">
        <v>46190</v>
      </c>
      <c r="EZ186" s="314"/>
      <c r="FA186" s="183"/>
      <c r="FB186" s="314"/>
      <c r="FC186" s="7" t="s">
        <v>1130</v>
      </c>
      <c r="FD186" s="7" t="s">
        <v>3091</v>
      </c>
      <c r="FE186" s="7">
        <f t="shared" si="38"/>
        <v>3998</v>
      </c>
      <c r="FF186" s="72">
        <f t="shared" si="39"/>
        <v>8058</v>
      </c>
      <c r="FG186" t="s">
        <v>3519</v>
      </c>
      <c r="FH186">
        <v>460269294</v>
      </c>
    </row>
    <row r="187" spans="1:164" ht="17.25">
      <c r="A187" s="72">
        <v>457622833</v>
      </c>
      <c r="B187" s="304" t="s">
        <v>704</v>
      </c>
      <c r="C187" s="72" t="s">
        <v>1776</v>
      </c>
      <c r="D187" s="72" t="s">
        <v>3521</v>
      </c>
      <c r="E187" s="72">
        <f>2000+2000</f>
        <v>4000</v>
      </c>
      <c r="F187" s="72"/>
      <c r="G187" s="307"/>
      <c r="H187" s="307"/>
      <c r="I187" s="72">
        <v>6063</v>
      </c>
      <c r="J187" s="72">
        <v>5910</v>
      </c>
      <c r="K187" s="258">
        <f t="shared" si="44"/>
        <v>6040</v>
      </c>
      <c r="L187" s="258">
        <f t="shared" si="30"/>
        <v>8196</v>
      </c>
      <c r="M187" s="308">
        <v>1</v>
      </c>
      <c r="N187" s="72" t="s">
        <v>1232</v>
      </c>
      <c r="O187" s="72" t="s">
        <v>1233</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PTP</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3516</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3201</v>
      </c>
      <c r="FE187" s="7">
        <f t="shared" si="38"/>
        <v>6040</v>
      </c>
      <c r="FF187" s="72">
        <f t="shared" si="39"/>
        <v>12196</v>
      </c>
      <c r="FG187" t="s">
        <v>3519</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3027</v>
      </c>
      <c r="AC188" s="72"/>
      <c r="AD188" s="72" t="s">
        <v>3024</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3517</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3202</v>
      </c>
      <c r="FE188" s="7">
        <f t="shared" si="38"/>
        <v>4357</v>
      </c>
      <c r="FF188" s="72">
        <f t="shared" si="39"/>
        <v>28189</v>
      </c>
      <c r="FG188" t="s">
        <v>3519</v>
      </c>
      <c r="FH188">
        <v>457619974</v>
      </c>
    </row>
    <row r="189" spans="1:164" ht="17.25">
      <c r="A189" s="72">
        <v>463536873</v>
      </c>
      <c r="B189" s="304" t="s">
        <v>460</v>
      </c>
      <c r="C189" s="72" t="s">
        <v>1776</v>
      </c>
      <c r="D189" s="72" t="s">
        <v>3028</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3517</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3112</v>
      </c>
      <c r="FE189" s="7">
        <f t="shared" si="38"/>
        <v>3063.99</v>
      </c>
      <c r="FF189" s="72">
        <f t="shared" si="39"/>
        <v>6129.99</v>
      </c>
      <c r="FG189" t="s">
        <v>3519</v>
      </c>
      <c r="FH189">
        <v>463536873</v>
      </c>
    </row>
    <row r="190" spans="1:164" ht="17.25">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3026</v>
      </c>
      <c r="AC190" s="72"/>
      <c r="AD190" s="72" t="s">
        <v>3024</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3517</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3203</v>
      </c>
      <c r="FE190" s="7">
        <f t="shared" si="38"/>
        <v>4149</v>
      </c>
      <c r="FF190" s="72">
        <f t="shared" si="39"/>
        <v>8319</v>
      </c>
      <c r="FG190" t="s">
        <v>3519</v>
      </c>
      <c r="FH190">
        <v>464393491</v>
      </c>
    </row>
    <row r="191" spans="1:164" ht="17.25">
      <c r="A191" s="72">
        <v>463556168</v>
      </c>
      <c r="B191" s="304" t="s">
        <v>2066</v>
      </c>
      <c r="C191" s="72" t="s">
        <v>1776</v>
      </c>
      <c r="D191" s="72" t="s">
        <v>3028</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3516</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3204</v>
      </c>
      <c r="FE191" s="7">
        <f t="shared" si="38"/>
        <v>4801</v>
      </c>
      <c r="FF191" s="72">
        <f t="shared" si="39"/>
        <v>9529</v>
      </c>
      <c r="FG191" t="s">
        <v>3519</v>
      </c>
      <c r="FH191">
        <v>463556168</v>
      </c>
    </row>
    <row r="192" spans="1:164" ht="17.25">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3027</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3517</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3205</v>
      </c>
      <c r="FE192" s="7">
        <f t="shared" si="38"/>
        <v>3161</v>
      </c>
      <c r="FF192" s="72">
        <f t="shared" si="39"/>
        <v>6311</v>
      </c>
      <c r="FG192" t="s">
        <v>3519</v>
      </c>
      <c r="FH192">
        <v>466597180</v>
      </c>
    </row>
    <row r="193" spans="1:164" ht="17.25">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3516</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3206</v>
      </c>
      <c r="FE193" s="7">
        <f t="shared" si="38"/>
        <v>2471</v>
      </c>
      <c r="FF193" s="72">
        <f t="shared" si="39"/>
        <v>6497</v>
      </c>
      <c r="FG193" t="s">
        <v>3520</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3026</v>
      </c>
      <c r="AC194" s="72">
        <v>20</v>
      </c>
      <c r="AD194" s="72" t="s">
        <v>3025</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3516</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3092</v>
      </c>
      <c r="FE194" s="7">
        <f t="shared" ref="FE194:FE257" si="53">IF((J194+R194)&lt;=I194+R194,(J194+R194),((I194-(I194*(M194+1)-(I194+J194)))+R194))</f>
        <v>5644</v>
      </c>
      <c r="FF194" s="72">
        <f t="shared" ref="FF194:FF257" si="54">I194+J194+FD194</f>
        <v>11409</v>
      </c>
      <c r="FG194" t="s">
        <v>3519</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3517</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3155</v>
      </c>
      <c r="FE195" s="7">
        <f t="shared" si="53"/>
        <v>3935</v>
      </c>
      <c r="FF195" s="72">
        <f t="shared" si="54"/>
        <v>8000</v>
      </c>
      <c r="FG195" t="s">
        <v>3519</v>
      </c>
      <c r="FH195">
        <v>464497060</v>
      </c>
    </row>
    <row r="196" spans="1:164" ht="17.25">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3516</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3207</v>
      </c>
      <c r="FE196" s="7">
        <f t="shared" si="53"/>
        <v>3223</v>
      </c>
      <c r="FF196" s="72">
        <f t="shared" si="54"/>
        <v>6518</v>
      </c>
      <c r="FG196" t="s">
        <v>3519</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3517</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3208</v>
      </c>
      <c r="FE197" s="7">
        <f t="shared" si="53"/>
        <v>4009</v>
      </c>
      <c r="FF197" s="72">
        <f t="shared" si="54"/>
        <v>8177</v>
      </c>
      <c r="FG197" t="s">
        <v>3519</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3517</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3170</v>
      </c>
      <c r="FE198" s="7">
        <f t="shared" si="53"/>
        <v>1131</v>
      </c>
      <c r="FF198" s="72">
        <f t="shared" si="54"/>
        <v>5242</v>
      </c>
      <c r="FG198" t="s">
        <v>3519</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3027</v>
      </c>
      <c r="AC199" s="72"/>
      <c r="AD199" s="72" t="s">
        <v>3024</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3516</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3209</v>
      </c>
      <c r="FE199" s="7">
        <f t="shared" si="53"/>
        <v>3431</v>
      </c>
      <c r="FF199" s="72">
        <f t="shared" si="54"/>
        <v>22736</v>
      </c>
      <c r="FG199" t="s">
        <v>3519</v>
      </c>
      <c r="FH199">
        <v>458923719</v>
      </c>
    </row>
    <row r="200" spans="1:164" ht="17.25">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3516</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3210</v>
      </c>
      <c r="FE200" s="7">
        <f t="shared" si="53"/>
        <v>4143.76</v>
      </c>
      <c r="FF200" s="72">
        <f t="shared" si="54"/>
        <v>12014.76</v>
      </c>
      <c r="FG200" t="s">
        <v>3519</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3517</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3211</v>
      </c>
      <c r="FE201" s="7">
        <f t="shared" si="53"/>
        <v>4361</v>
      </c>
      <c r="FF201" s="72">
        <f t="shared" si="54"/>
        <v>8807</v>
      </c>
      <c r="FG201" t="s">
        <v>3519</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3507</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3516</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3212</v>
      </c>
      <c r="FE202" s="7">
        <f t="shared" si="53"/>
        <v>4190</v>
      </c>
      <c r="FF202" s="72">
        <f t="shared" si="54"/>
        <v>8816</v>
      </c>
      <c r="FG202" t="s">
        <v>3519</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3517</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3559</v>
      </c>
      <c r="FD203" s="7" t="s">
        <v>3213</v>
      </c>
      <c r="FE203" s="7">
        <f t="shared" si="53"/>
        <v>4828</v>
      </c>
      <c r="FF203" s="72">
        <f t="shared" si="54"/>
        <v>9678</v>
      </c>
      <c r="FG203" t="s">
        <v>3519</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3517</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3214</v>
      </c>
      <c r="FE204" s="7">
        <f t="shared" si="53"/>
        <v>7323</v>
      </c>
      <c r="FF204" s="72">
        <f t="shared" si="54"/>
        <v>42799</v>
      </c>
      <c r="FG204" t="s">
        <v>3519</v>
      </c>
      <c r="FH204">
        <v>464432247</v>
      </c>
    </row>
    <row r="205" spans="1:164" ht="17.25">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3026</v>
      </c>
      <c r="AC205" s="72"/>
      <c r="AD205" s="72" t="s">
        <v>3025</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3516</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3125</v>
      </c>
      <c r="FE205" s="7">
        <f t="shared" si="53"/>
        <v>3707</v>
      </c>
      <c r="FF205" s="72">
        <f t="shared" si="54"/>
        <v>7232</v>
      </c>
      <c r="FG205" t="s">
        <v>3519</v>
      </c>
      <c r="FH205">
        <v>465200754</v>
      </c>
    </row>
    <row r="206" spans="1:164" ht="17.25">
      <c r="A206" s="72">
        <v>462376506</v>
      </c>
      <c r="B206" s="304" t="s">
        <v>2140</v>
      </c>
      <c r="C206" s="72" t="s">
        <v>1776</v>
      </c>
      <c r="D206" s="72" t="s">
        <v>3521</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3516</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3590</v>
      </c>
      <c r="EY206" s="314">
        <v>46189</v>
      </c>
      <c r="EZ206" s="314"/>
      <c r="FA206" s="183"/>
      <c r="FB206" s="314"/>
      <c r="FC206" s="7" t="s">
        <v>1130</v>
      </c>
      <c r="FD206" s="7" t="s">
        <v>3215</v>
      </c>
      <c r="FE206" s="7">
        <f t="shared" si="53"/>
        <v>2148</v>
      </c>
      <c r="FF206" s="72">
        <f t="shared" si="54"/>
        <v>5393</v>
      </c>
      <c r="FG206" t="s">
        <v>3519</v>
      </c>
      <c r="FH206">
        <v>462376506</v>
      </c>
    </row>
    <row r="207" spans="1:164" ht="17.25">
      <c r="A207" s="72">
        <v>467586191</v>
      </c>
      <c r="B207" s="304" t="s">
        <v>2086</v>
      </c>
      <c r="C207" s="72" t="s">
        <v>1801</v>
      </c>
      <c r="D207" s="72" t="s">
        <v>3501</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3027</v>
      </c>
      <c r="AC207" s="72"/>
      <c r="AD207" s="72" t="s">
        <v>3025</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3516</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3591</v>
      </c>
      <c r="EY207" s="314">
        <v>46185</v>
      </c>
      <c r="EZ207" s="314"/>
      <c r="FA207" s="183"/>
      <c r="FB207" s="314"/>
      <c r="FC207" s="7" t="s">
        <v>1130</v>
      </c>
      <c r="FD207" s="7" t="s">
        <v>3203</v>
      </c>
      <c r="FE207" s="7">
        <f t="shared" si="53"/>
        <v>4768</v>
      </c>
      <c r="FF207" s="72">
        <f t="shared" si="54"/>
        <v>9561</v>
      </c>
      <c r="FG207" t="s">
        <v>3519</v>
      </c>
      <c r="FH207">
        <v>467586191</v>
      </c>
    </row>
    <row r="208" spans="1:164" ht="17.25">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3516</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3558</v>
      </c>
      <c r="FD208" s="7" t="s">
        <v>3125</v>
      </c>
      <c r="FE208" s="7">
        <f t="shared" si="53"/>
        <v>3702</v>
      </c>
      <c r="FF208" s="72">
        <f t="shared" si="54"/>
        <v>16828</v>
      </c>
      <c r="FG208" t="s">
        <v>3519</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3027</v>
      </c>
      <c r="AC209" s="72"/>
      <c r="AD209" s="72" t="s">
        <v>3024</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3516</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3216</v>
      </c>
      <c r="FE209" s="7">
        <f t="shared" si="53"/>
        <v>6012</v>
      </c>
      <c r="FF209" s="72">
        <f t="shared" si="54"/>
        <v>32748</v>
      </c>
      <c r="FG209" t="s">
        <v>3519</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3516</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3217</v>
      </c>
      <c r="FE210" s="7">
        <f t="shared" si="53"/>
        <v>3653</v>
      </c>
      <c r="FF210" s="72">
        <f t="shared" si="54"/>
        <v>7295</v>
      </c>
      <c r="FG210" t="s">
        <v>3519</v>
      </c>
      <c r="FH210">
        <v>465149328</v>
      </c>
    </row>
    <row r="211" spans="1:164" ht="17.25">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3026</v>
      </c>
      <c r="AC211" s="72">
        <v>18</v>
      </c>
      <c r="AD211" s="72" t="s">
        <v>3025</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3516</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3519</v>
      </c>
      <c r="FH211">
        <v>467657607</v>
      </c>
    </row>
    <row r="212" spans="1:164" ht="17.25">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3517</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3519</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3547</v>
      </c>
      <c r="AC213" s="72"/>
      <c r="AD213" s="72" t="s">
        <v>3025</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3516</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3218</v>
      </c>
      <c r="FE213" s="7">
        <f t="shared" si="53"/>
        <v>3054</v>
      </c>
      <c r="FF213" s="72">
        <f t="shared" si="54"/>
        <v>13873</v>
      </c>
      <c r="FG213" t="s">
        <v>3519</v>
      </c>
      <c r="FH213">
        <v>464296467</v>
      </c>
    </row>
    <row r="214" spans="1:164" ht="17.25">
      <c r="A214" s="72">
        <v>464470565</v>
      </c>
      <c r="B214" s="304" t="s">
        <v>747</v>
      </c>
      <c r="C214" s="72" t="s">
        <v>1776</v>
      </c>
      <c r="D214" s="72" t="s">
        <v>3028</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3516</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3150</v>
      </c>
      <c r="FE214" s="7">
        <f t="shared" si="53"/>
        <v>4052</v>
      </c>
      <c r="FF214" s="72">
        <f t="shared" si="54"/>
        <v>8019</v>
      </c>
      <c r="FG214" t="s">
        <v>3519</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3027</v>
      </c>
      <c r="AC215" s="72"/>
      <c r="AD215" s="72" t="s">
        <v>3024</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3516</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3219</v>
      </c>
      <c r="FE215" s="7">
        <f t="shared" si="53"/>
        <v>2278.9799999999996</v>
      </c>
      <c r="FF215" s="72">
        <f t="shared" si="54"/>
        <v>10696.98</v>
      </c>
      <c r="FG215" t="s">
        <v>3519</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3516</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3089</v>
      </c>
      <c r="FE216" s="7">
        <f t="shared" si="53"/>
        <v>4257</v>
      </c>
      <c r="FF216" s="72">
        <f t="shared" si="54"/>
        <v>8591</v>
      </c>
      <c r="FG216" t="s">
        <v>3519</v>
      </c>
      <c r="FH216">
        <v>466641805</v>
      </c>
    </row>
    <row r="217" spans="1:164" ht="17.25">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3026</v>
      </c>
      <c r="AC217" s="72"/>
      <c r="AD217" s="72" t="s">
        <v>3024</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3517</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3220</v>
      </c>
      <c r="FE217" s="7">
        <f t="shared" si="53"/>
        <v>3745</v>
      </c>
      <c r="FF217" s="72">
        <f t="shared" si="54"/>
        <v>7529</v>
      </c>
      <c r="FG217" t="s">
        <v>3519</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3517</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3221</v>
      </c>
      <c r="FE218" s="7">
        <f t="shared" si="53"/>
        <v>3299</v>
      </c>
      <c r="FF218" s="72">
        <f t="shared" si="54"/>
        <v>9811</v>
      </c>
      <c r="FG218" t="s">
        <v>3519</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3504</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3516</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3222</v>
      </c>
      <c r="FE219" s="7">
        <f t="shared" si="53"/>
        <v>4066</v>
      </c>
      <c r="FF219" s="72">
        <f t="shared" si="54"/>
        <v>8384</v>
      </c>
      <c r="FG219" t="s">
        <v>3519</v>
      </c>
      <c r="FH219">
        <v>463810078</v>
      </c>
    </row>
    <row r="220" spans="1:164" ht="17.25">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3025</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3516</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3223</v>
      </c>
      <c r="FE220" s="7">
        <f t="shared" si="53"/>
        <v>8724</v>
      </c>
      <c r="FF220" s="72">
        <f t="shared" si="54"/>
        <v>17578</v>
      </c>
      <c r="FG220" t="s">
        <v>3519</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3025</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3516</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3559</v>
      </c>
      <c r="FD221" s="7" t="s">
        <v>3224</v>
      </c>
      <c r="FE221" s="7">
        <f t="shared" si="53"/>
        <v>6001</v>
      </c>
      <c r="FF221" s="72">
        <f t="shared" si="54"/>
        <v>11921</v>
      </c>
      <c r="FG221" t="s">
        <v>3519</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3025</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3517</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3225</v>
      </c>
      <c r="FE222" s="7">
        <f t="shared" si="53"/>
        <v>5167</v>
      </c>
      <c r="FF222" s="72">
        <f t="shared" si="54"/>
        <v>24367</v>
      </c>
      <c r="FG222" t="s">
        <v>3519</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3504</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3517</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3121</v>
      </c>
      <c r="FE223" s="7">
        <f t="shared" si="53"/>
        <v>4348</v>
      </c>
      <c r="FF223" s="72">
        <f t="shared" si="54"/>
        <v>15646</v>
      </c>
      <c r="FG223" t="s">
        <v>3519</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3027</v>
      </c>
      <c r="AC224" s="72"/>
      <c r="AD224" s="72" t="s">
        <v>3024</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3517</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3226</v>
      </c>
      <c r="FE224" s="7">
        <f t="shared" si="53"/>
        <v>3549</v>
      </c>
      <c r="FF224" s="72">
        <f t="shared" si="54"/>
        <v>10576</v>
      </c>
      <c r="FG224" t="s">
        <v>3519</v>
      </c>
      <c r="FH224">
        <v>464516840</v>
      </c>
    </row>
    <row r="225" spans="1:164" ht="17.25">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3027</v>
      </c>
      <c r="AC225" s="72"/>
      <c r="AD225" s="72" t="s">
        <v>3024</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3516</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3227</v>
      </c>
      <c r="FE225" s="7">
        <f t="shared" si="53"/>
        <v>3311</v>
      </c>
      <c r="FF225" s="72">
        <f t="shared" si="54"/>
        <v>6685</v>
      </c>
      <c r="FG225" t="s">
        <v>3520</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3517</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3228</v>
      </c>
      <c r="FE226" s="7">
        <f t="shared" si="53"/>
        <v>3518</v>
      </c>
      <c r="FF226" s="72">
        <f t="shared" si="54"/>
        <v>15015</v>
      </c>
      <c r="FG226" t="s">
        <v>3519</v>
      </c>
      <c r="FH226">
        <v>463815869</v>
      </c>
    </row>
    <row r="227" spans="1:164" ht="17.25">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3027</v>
      </c>
      <c r="AC227" s="72"/>
      <c r="AD227" s="72" t="s">
        <v>3024</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3516</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3519</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3547</v>
      </c>
      <c r="AC228" s="72"/>
      <c r="AD228" s="72" t="s">
        <v>3024</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3516</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3558</v>
      </c>
      <c r="FD228" s="7" t="s">
        <v>3229</v>
      </c>
      <c r="FE228" s="7">
        <f t="shared" si="53"/>
        <v>6344</v>
      </c>
      <c r="FF228" s="72">
        <f t="shared" si="54"/>
        <v>23972</v>
      </c>
      <c r="FG228" t="s">
        <v>3519</v>
      </c>
      <c r="FH228">
        <v>461248304</v>
      </c>
    </row>
    <row r="229" spans="1:164" ht="17.25">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3517</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3230</v>
      </c>
      <c r="FE229" s="7">
        <f t="shared" si="53"/>
        <v>1294</v>
      </c>
      <c r="FF229" s="72">
        <f t="shared" si="54"/>
        <v>18082</v>
      </c>
      <c r="FG229" t="s">
        <v>3519</v>
      </c>
      <c r="FH229">
        <v>464238969</v>
      </c>
    </row>
    <row r="230" spans="1:164" ht="17.25">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3517</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3231</v>
      </c>
      <c r="FE230" s="7">
        <f t="shared" si="53"/>
        <v>3507</v>
      </c>
      <c r="FF230" s="72">
        <f t="shared" si="54"/>
        <v>19312</v>
      </c>
      <c r="FG230" t="s">
        <v>3519</v>
      </c>
      <c r="FH230">
        <v>464137329</v>
      </c>
    </row>
    <row r="231" spans="1:164" ht="17.25">
      <c r="A231" s="72">
        <v>456991270</v>
      </c>
      <c r="B231" s="304" t="s">
        <v>1354</v>
      </c>
      <c r="C231" s="72"/>
      <c r="D231" s="72"/>
      <c r="E231" s="72"/>
      <c r="F231" s="72"/>
      <c r="G231" s="307"/>
      <c r="H231" s="307" t="s">
        <v>3557</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3517</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3232</v>
      </c>
      <c r="FE231" s="7">
        <f t="shared" si="53"/>
        <v>3397</v>
      </c>
      <c r="FF231" s="72">
        <f t="shared" si="54"/>
        <v>14274</v>
      </c>
      <c r="FG231" t="s">
        <v>3519</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NC</v>
      </c>
      <c r="Z232" s="72" t="s">
        <v>1316</v>
      </c>
      <c r="AA232" s="72" t="s">
        <v>1316</v>
      </c>
      <c r="AB232" s="304" t="s">
        <v>3027</v>
      </c>
      <c r="AC232" s="72"/>
      <c r="AD232" s="72" t="s">
        <v>3024</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3516</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3233</v>
      </c>
      <c r="FE232" s="7">
        <f t="shared" si="53"/>
        <v>3190</v>
      </c>
      <c r="FF232" s="72">
        <f t="shared" si="54"/>
        <v>15855</v>
      </c>
      <c r="FG232" t="s">
        <v>3519</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3516</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3234</v>
      </c>
      <c r="FE233" s="7">
        <f t="shared" si="53"/>
        <v>2181</v>
      </c>
      <c r="FF233" s="72">
        <f t="shared" si="54"/>
        <v>4913</v>
      </c>
      <c r="FG233" t="s">
        <v>3519</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3505</v>
      </c>
      <c r="AC234" s="72"/>
      <c r="AD234" s="72" t="s">
        <v>3024</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3517</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3073</v>
      </c>
      <c r="FE234" s="7">
        <f t="shared" si="53"/>
        <v>3975</v>
      </c>
      <c r="FF234" s="72">
        <f t="shared" si="54"/>
        <v>14712</v>
      </c>
      <c r="FG234" t="s">
        <v>3519</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3027</v>
      </c>
      <c r="AC235" s="72">
        <v>25</v>
      </c>
      <c r="AD235" s="72" t="s">
        <v>3024</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3516</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3235</v>
      </c>
      <c r="FE235" s="7">
        <f t="shared" si="53"/>
        <v>921.98999999999978</v>
      </c>
      <c r="FF235" s="72">
        <f t="shared" si="54"/>
        <v>7894.99</v>
      </c>
      <c r="FG235" t="s">
        <v>3519</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3517</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3182</v>
      </c>
      <c r="FE236" s="7">
        <f t="shared" si="53"/>
        <v>3508</v>
      </c>
      <c r="FF236" s="72">
        <f t="shared" si="54"/>
        <v>7113</v>
      </c>
      <c r="FG236" t="s">
        <v>3519</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3027</v>
      </c>
      <c r="AC237" s="72"/>
      <c r="AD237" s="72" t="s">
        <v>3024</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3516</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3236</v>
      </c>
      <c r="FE237" s="7">
        <f t="shared" si="53"/>
        <v>5092</v>
      </c>
      <c r="FF237" s="72">
        <f t="shared" si="54"/>
        <v>29975</v>
      </c>
      <c r="FG237" t="s">
        <v>3519</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3026</v>
      </c>
      <c r="AC238" s="72"/>
      <c r="AD238" s="72" t="s">
        <v>3025</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3516</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3237</v>
      </c>
      <c r="FE238" s="7">
        <f t="shared" si="53"/>
        <v>5679</v>
      </c>
      <c r="FF238" s="72">
        <f t="shared" si="54"/>
        <v>11503</v>
      </c>
      <c r="FG238" t="s">
        <v>3519</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3508</v>
      </c>
      <c r="AC239" s="72"/>
      <c r="AD239" s="72" t="s">
        <v>3025</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3516</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3238</v>
      </c>
      <c r="FE239" s="7">
        <f t="shared" si="53"/>
        <v>4262</v>
      </c>
      <c r="FF239" s="72">
        <f t="shared" si="54"/>
        <v>22480</v>
      </c>
      <c r="FG239" t="s">
        <v>3519</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3027</v>
      </c>
      <c r="AC240" s="72"/>
      <c r="AD240" s="72" t="s">
        <v>3024</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3516</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3153</v>
      </c>
      <c r="FE240" s="7">
        <f t="shared" si="53"/>
        <v>2461</v>
      </c>
      <c r="FF240" s="72">
        <f t="shared" si="54"/>
        <v>5328</v>
      </c>
      <c r="FG240" t="s">
        <v>3519</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3505</v>
      </c>
      <c r="AC241" s="72"/>
      <c r="AD241" s="72" t="s">
        <v>3024</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3517</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3239</v>
      </c>
      <c r="FE241" s="7">
        <f t="shared" si="53"/>
        <v>6793</v>
      </c>
      <c r="FF241" s="72">
        <f t="shared" si="54"/>
        <v>37372</v>
      </c>
      <c r="FG241" t="s">
        <v>3519</v>
      </c>
      <c r="FH241">
        <v>464856605</v>
      </c>
    </row>
    <row r="242" spans="1:164" ht="17.25">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3516</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3240</v>
      </c>
      <c r="FE242" s="7">
        <f t="shared" si="53"/>
        <v>4869</v>
      </c>
      <c r="FF242" s="72">
        <f t="shared" si="54"/>
        <v>9786</v>
      </c>
      <c r="FG242" t="s">
        <v>3519</v>
      </c>
      <c r="FH242">
        <v>464434332</v>
      </c>
    </row>
    <row r="243" spans="1:164" ht="17.25">
      <c r="A243" s="72">
        <v>455993579</v>
      </c>
      <c r="B243" s="304" t="s">
        <v>1535</v>
      </c>
      <c r="C243" s="72"/>
      <c r="D243" s="72"/>
      <c r="E243" s="72"/>
      <c r="F243" s="72"/>
      <c r="G243" s="307"/>
      <c r="H243" s="307" t="s">
        <v>3515</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3517</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3125</v>
      </c>
      <c r="FE243" s="7">
        <f t="shared" si="53"/>
        <v>7557</v>
      </c>
      <c r="FF243" s="72">
        <f t="shared" si="54"/>
        <v>15038</v>
      </c>
      <c r="FG243" t="s">
        <v>3520</v>
      </c>
      <c r="FH243">
        <v>455993579</v>
      </c>
    </row>
    <row r="244" spans="1:164" ht="17.25">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3516</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3241</v>
      </c>
      <c r="FE244" s="7">
        <f t="shared" si="53"/>
        <v>1737</v>
      </c>
      <c r="FF244" s="72">
        <f t="shared" si="54"/>
        <v>8342</v>
      </c>
      <c r="FG244" t="s">
        <v>3519</v>
      </c>
      <c r="FH244">
        <v>464400538</v>
      </c>
    </row>
    <row r="245" spans="1:164" ht="17.25">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3027</v>
      </c>
      <c r="AC245" s="72"/>
      <c r="AD245" s="72" t="s">
        <v>3024</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3516</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3592</v>
      </c>
      <c r="EY245" s="314">
        <v>46184</v>
      </c>
      <c r="EZ245" s="314"/>
      <c r="FA245" s="183"/>
      <c r="FB245" s="314"/>
      <c r="FC245" s="7" t="s">
        <v>1130</v>
      </c>
      <c r="FD245" s="7" t="s">
        <v>3199</v>
      </c>
      <c r="FE245" s="7">
        <f t="shared" si="53"/>
        <v>6180</v>
      </c>
      <c r="FF245" s="72">
        <f t="shared" si="54"/>
        <v>12444</v>
      </c>
      <c r="FG245" t="s">
        <v>3519</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3508</v>
      </c>
      <c r="AC246" s="72"/>
      <c r="AD246" s="72" t="s">
        <v>3025</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3516</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3182</v>
      </c>
      <c r="FE246" s="7">
        <f t="shared" si="53"/>
        <v>3769</v>
      </c>
      <c r="FF246" s="72">
        <f t="shared" si="54"/>
        <v>7562</v>
      </c>
      <c r="FG246" t="s">
        <v>3519</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3027</v>
      </c>
      <c r="AC247" s="72">
        <v>25</v>
      </c>
      <c r="AD247" s="72" t="s">
        <v>3025</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3517</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3242</v>
      </c>
      <c r="FE247" s="7">
        <f t="shared" si="53"/>
        <v>7201</v>
      </c>
      <c r="FF247" s="72">
        <f t="shared" si="54"/>
        <v>22017</v>
      </c>
      <c r="FG247" t="s">
        <v>3519</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3027</v>
      </c>
      <c r="AC248" s="72"/>
      <c r="AD248" s="72" t="s">
        <v>3024</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3517</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3558</v>
      </c>
      <c r="FD248" s="7" t="s">
        <v>3243</v>
      </c>
      <c r="FE248" s="7">
        <f t="shared" si="53"/>
        <v>3094.8899999999994</v>
      </c>
      <c r="FF248" s="72">
        <f t="shared" si="54"/>
        <v>21268.89</v>
      </c>
      <c r="FG248" t="s">
        <v>3519</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3532</v>
      </c>
      <c r="AC249" s="72"/>
      <c r="AD249" s="72" t="s">
        <v>3024</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3516</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3152</v>
      </c>
      <c r="FE249" s="7">
        <f t="shared" si="53"/>
        <v>4593</v>
      </c>
      <c r="FF249" s="72">
        <f t="shared" si="54"/>
        <v>13668</v>
      </c>
      <c r="FG249" t="s">
        <v>3519</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3517</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3226</v>
      </c>
      <c r="FE250" s="7">
        <f t="shared" si="53"/>
        <v>4174</v>
      </c>
      <c r="FF250" s="72">
        <f t="shared" si="54"/>
        <v>8651</v>
      </c>
      <c r="FG250" t="s">
        <v>3519</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3026</v>
      </c>
      <c r="AC251" s="72"/>
      <c r="AD251" s="72" t="s">
        <v>3024</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3516</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3244</v>
      </c>
      <c r="FE251" s="7">
        <f t="shared" si="53"/>
        <v>4053</v>
      </c>
      <c r="FF251" s="72">
        <f t="shared" si="54"/>
        <v>37628</v>
      </c>
      <c r="FG251" t="s">
        <v>3519</v>
      </c>
      <c r="FH251">
        <v>460203500</v>
      </c>
    </row>
    <row r="252" spans="1:164" ht="17.25">
      <c r="A252" s="72">
        <v>463739181</v>
      </c>
      <c r="B252" s="304" t="s">
        <v>143</v>
      </c>
      <c r="C252" s="72" t="s">
        <v>1776</v>
      </c>
      <c r="D252" s="72" t="s">
        <v>3526</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3025</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3517</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3221</v>
      </c>
      <c r="FE252" s="7">
        <f t="shared" si="53"/>
        <v>3761</v>
      </c>
      <c r="FF252" s="72">
        <f t="shared" si="54"/>
        <v>14371</v>
      </c>
      <c r="FG252" t="s">
        <v>3519</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3517</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3245</v>
      </c>
      <c r="FE253" s="7">
        <f t="shared" si="53"/>
        <v>3612.8100000000013</v>
      </c>
      <c r="FF253" s="72">
        <f t="shared" si="54"/>
        <v>10773.810000000001</v>
      </c>
      <c r="FG253" t="s">
        <v>3519</v>
      </c>
      <c r="FH253">
        <v>463834008</v>
      </c>
    </row>
    <row r="254" spans="1:164" ht="17.25">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3027</v>
      </c>
      <c r="AC254" s="72"/>
      <c r="AD254" s="72" t="s">
        <v>3024</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3517</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3593</v>
      </c>
      <c r="EY254" s="314">
        <v>46186</v>
      </c>
      <c r="EZ254" s="314"/>
      <c r="FA254" s="183"/>
      <c r="FB254" s="314"/>
      <c r="FC254" s="7" t="s">
        <v>1130</v>
      </c>
      <c r="FD254" s="7" t="s">
        <v>3246</v>
      </c>
      <c r="FE254" s="7">
        <f t="shared" si="53"/>
        <v>3377</v>
      </c>
      <c r="FF254" s="72">
        <f t="shared" si="54"/>
        <v>6754</v>
      </c>
      <c r="FG254" t="s">
        <v>3519</v>
      </c>
      <c r="FH254">
        <v>464516010</v>
      </c>
    </row>
    <row r="255" spans="1:164" ht="17.25">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3025</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3516</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3247</v>
      </c>
      <c r="FE255" s="7">
        <f t="shared" si="53"/>
        <v>3726.75</v>
      </c>
      <c r="FF255" s="72">
        <f t="shared" si="54"/>
        <v>7746.75</v>
      </c>
      <c r="FG255" t="s">
        <v>3519</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3517</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3042</v>
      </c>
      <c r="FE256" s="7">
        <f t="shared" si="53"/>
        <v>5884</v>
      </c>
      <c r="FF256" s="72">
        <f t="shared" si="54"/>
        <v>11905</v>
      </c>
      <c r="FG256" t="s">
        <v>3519</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3027</v>
      </c>
      <c r="AC257" s="72"/>
      <c r="AD257" s="72" t="s">
        <v>3024</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3517</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3559</v>
      </c>
      <c r="FD257" s="7" t="s">
        <v>3248</v>
      </c>
      <c r="FE257" s="7">
        <f t="shared" si="53"/>
        <v>2266</v>
      </c>
      <c r="FF257" s="72">
        <f t="shared" si="54"/>
        <v>18769</v>
      </c>
      <c r="FG257" t="s">
        <v>3519</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3516</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3249</v>
      </c>
      <c r="FE258" s="7">
        <f t="shared" ref="FE258:FE320" si="67">IF((J258+R258)&lt;=I258+R258,(J258+R258),((I258-(I258*(M258+1)-(I258+J258)))+R258))</f>
        <v>586</v>
      </c>
      <c r="FF258" s="72">
        <f t="shared" ref="FF258:FF320" si="68">I258+J258+FD258</f>
        <v>7459</v>
      </c>
      <c r="FG258" t="s">
        <v>3519</v>
      </c>
      <c r="FH258">
        <v>462813255</v>
      </c>
    </row>
    <row r="259" spans="1:164" ht="17.25">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3517</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3091</v>
      </c>
      <c r="FE259" s="7">
        <f t="shared" si="67"/>
        <v>2679</v>
      </c>
      <c r="FF259" s="72">
        <f t="shared" si="68"/>
        <v>6149</v>
      </c>
      <c r="FG259" t="s">
        <v>3519</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3517</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3226</v>
      </c>
      <c r="FE260" s="7">
        <f t="shared" si="67"/>
        <v>3466</v>
      </c>
      <c r="FF260" s="72">
        <f t="shared" si="68"/>
        <v>6945</v>
      </c>
      <c r="FG260" t="s">
        <v>3519</v>
      </c>
      <c r="FH260">
        <v>464645726</v>
      </c>
    </row>
    <row r="261" spans="1:164" ht="17.25">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3025</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3516</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3519</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3516</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3112</v>
      </c>
      <c r="FE262" s="7">
        <f t="shared" si="67"/>
        <v>4258</v>
      </c>
      <c r="FF262" s="72">
        <f t="shared" si="68"/>
        <v>8578</v>
      </c>
      <c r="FG262" t="s">
        <v>3519</v>
      </c>
      <c r="FH262">
        <v>463205215</v>
      </c>
    </row>
    <row r="263" spans="1:164" ht="17.25">
      <c r="A263" s="72">
        <v>466340283</v>
      </c>
      <c r="B263" s="304" t="s">
        <v>2152</v>
      </c>
      <c r="C263" s="72" t="s">
        <v>1776</v>
      </c>
      <c r="D263" s="72" t="s">
        <v>3542</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3027</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3516</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3112</v>
      </c>
      <c r="FE263" s="7">
        <f t="shared" si="67"/>
        <v>4362</v>
      </c>
      <c r="FF263" s="72">
        <f t="shared" si="68"/>
        <v>8806</v>
      </c>
      <c r="FG263" t="s">
        <v>3519</v>
      </c>
      <c r="FH263">
        <v>466340283</v>
      </c>
    </row>
    <row r="264" spans="1:164" ht="17.25">
      <c r="A264" s="72">
        <v>464370861</v>
      </c>
      <c r="B264" s="304" t="s">
        <v>926</v>
      </c>
      <c r="C264" s="72" t="s">
        <v>1776</v>
      </c>
      <c r="D264" s="72" t="s">
        <v>3501</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3517</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3250</v>
      </c>
      <c r="FE264" s="7">
        <f t="shared" si="67"/>
        <v>3277</v>
      </c>
      <c r="FF264" s="72">
        <f t="shared" si="68"/>
        <v>6865</v>
      </c>
      <c r="FG264" t="s">
        <v>3519</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3516</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3520</v>
      </c>
      <c r="FH265">
        <v>464559146</v>
      </c>
    </row>
    <row r="266" spans="1:164" ht="17.25">
      <c r="A266" s="72">
        <v>463514822</v>
      </c>
      <c r="B266" s="304" t="s">
        <v>986</v>
      </c>
      <c r="C266" s="72" t="s">
        <v>1776</v>
      </c>
      <c r="D266" s="72" t="s">
        <v>3501</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3025</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3517</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3251</v>
      </c>
      <c r="FE266" s="7">
        <f t="shared" si="67"/>
        <v>4037</v>
      </c>
      <c r="FF266" s="72">
        <f t="shared" si="68"/>
        <v>8125</v>
      </c>
      <c r="FG266" t="s">
        <v>3519</v>
      </c>
      <c r="FH266">
        <v>463514822</v>
      </c>
    </row>
    <row r="267" spans="1:164" ht="17.25">
      <c r="A267" s="72">
        <v>461103769</v>
      </c>
      <c r="B267" s="304" t="s">
        <v>802</v>
      </c>
      <c r="C267" s="72" t="s">
        <v>1801</v>
      </c>
      <c r="D267" s="72" t="s">
        <v>3566</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3517</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3252</v>
      </c>
      <c r="FE267" s="7">
        <f t="shared" si="67"/>
        <v>2926</v>
      </c>
      <c r="FF267" s="72">
        <f t="shared" si="68"/>
        <v>6103</v>
      </c>
      <c r="FG267" t="s">
        <v>3520</v>
      </c>
      <c r="FH267">
        <v>461103769</v>
      </c>
    </row>
    <row r="268" spans="1:164" ht="17.25">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3517</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3253</v>
      </c>
      <c r="FE268" s="7">
        <f t="shared" si="67"/>
        <v>3549</v>
      </c>
      <c r="FF268" s="72">
        <f t="shared" si="68"/>
        <v>7117</v>
      </c>
      <c r="FG268" t="s">
        <v>3519</v>
      </c>
      <c r="FH268">
        <v>462024518</v>
      </c>
    </row>
    <row r="269" spans="1:164" ht="17.25">
      <c r="A269" s="72">
        <v>465745916</v>
      </c>
      <c r="B269" s="304" t="s">
        <v>2137</v>
      </c>
      <c r="C269" s="72" t="s">
        <v>1776</v>
      </c>
      <c r="D269" s="72" t="s">
        <v>3501</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3516</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3594</v>
      </c>
      <c r="EY269" s="314">
        <v>46188</v>
      </c>
      <c r="EZ269" s="314"/>
      <c r="FA269" s="183"/>
      <c r="FB269" s="314"/>
      <c r="FC269" s="7" t="s">
        <v>1130</v>
      </c>
      <c r="FD269" s="7" t="s">
        <v>3134</v>
      </c>
      <c r="FE269" s="7">
        <f t="shared" si="67"/>
        <v>4911.3500000000004</v>
      </c>
      <c r="FF269" s="72">
        <f t="shared" si="68"/>
        <v>9908.35</v>
      </c>
      <c r="FG269" t="s">
        <v>3519</v>
      </c>
      <c r="FH269">
        <v>465745916</v>
      </c>
    </row>
    <row r="270" spans="1:164" ht="17.25">
      <c r="A270" s="72">
        <v>467110513</v>
      </c>
      <c r="B270" s="304" t="s">
        <v>2126</v>
      </c>
      <c r="C270" s="72"/>
      <c r="D270" s="72"/>
      <c r="E270" s="72"/>
      <c r="F270" s="72"/>
      <c r="G270" s="307"/>
      <c r="H270" s="307" t="s">
        <v>3514</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3516</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3145</v>
      </c>
      <c r="FE270" s="7">
        <f t="shared" si="67"/>
        <v>8722</v>
      </c>
      <c r="FF270" s="72">
        <f t="shared" si="68"/>
        <v>18023</v>
      </c>
      <c r="FG270" t="s">
        <v>3519</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3025</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3516</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3254</v>
      </c>
      <c r="FE271" s="7">
        <f t="shared" si="67"/>
        <v>9355</v>
      </c>
      <c r="FF271" s="72">
        <f t="shared" si="68"/>
        <v>18984</v>
      </c>
      <c r="FG271" t="s">
        <v>3519</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3026</v>
      </c>
      <c r="AC272" s="72"/>
      <c r="AD272" s="72" t="s">
        <v>3024</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3516</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3255</v>
      </c>
      <c r="FE272" s="7">
        <f t="shared" si="67"/>
        <v>4256</v>
      </c>
      <c r="FF272" s="72">
        <f t="shared" si="68"/>
        <v>21072</v>
      </c>
      <c r="FG272" t="s">
        <v>3519</v>
      </c>
      <c r="FH272">
        <v>462207375</v>
      </c>
    </row>
    <row r="273" spans="1:164" ht="17.25">
      <c r="A273" s="72">
        <v>462490785</v>
      </c>
      <c r="B273" s="304" t="s">
        <v>881</v>
      </c>
      <c r="C273" s="72" t="s">
        <v>1801</v>
      </c>
      <c r="D273" s="72" t="s">
        <v>3542</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3025</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3517</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3256</v>
      </c>
      <c r="FE273" s="7">
        <f t="shared" si="67"/>
        <v>1782</v>
      </c>
      <c r="FF273" s="72">
        <f t="shared" si="68"/>
        <v>18461</v>
      </c>
      <c r="FG273" t="s">
        <v>3519</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3025</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3516</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3103</v>
      </c>
      <c r="FE274" s="7">
        <f t="shared" si="67"/>
        <v>3363</v>
      </c>
      <c r="FF274" s="72">
        <f t="shared" si="68"/>
        <v>6760</v>
      </c>
      <c r="FG274" t="s">
        <v>3519</v>
      </c>
      <c r="FH274">
        <v>464619509</v>
      </c>
    </row>
    <row r="275" spans="1:164" ht="17.25">
      <c r="A275" s="72">
        <v>465281966</v>
      </c>
      <c r="B275" s="304" t="s">
        <v>757</v>
      </c>
      <c r="C275" s="72"/>
      <c r="D275" s="72"/>
      <c r="E275" s="72"/>
      <c r="F275" s="72"/>
      <c r="G275" s="307"/>
      <c r="H275" s="307" t="s">
        <v>3557</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3510</v>
      </c>
      <c r="AC275" s="72"/>
      <c r="AD275" s="72" t="s">
        <v>3024</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3517</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3056</v>
      </c>
      <c r="FE275" s="7">
        <f t="shared" si="67"/>
        <v>5677</v>
      </c>
      <c r="FF275" s="72">
        <f t="shared" si="68"/>
        <v>11316</v>
      </c>
      <c r="FG275" t="s">
        <v>3519</v>
      </c>
      <c r="FH275">
        <v>465281966</v>
      </c>
    </row>
    <row r="276" spans="1:164" ht="17.25">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3025</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3516</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3140</v>
      </c>
      <c r="FE276" s="7">
        <f t="shared" si="67"/>
        <v>3538</v>
      </c>
      <c r="FF276" s="72">
        <f t="shared" si="68"/>
        <v>13613</v>
      </c>
      <c r="FG276" t="s">
        <v>3519</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KIV</v>
      </c>
      <c r="Z277" s="72" t="s">
        <v>1316</v>
      </c>
      <c r="AA277" s="72" t="s">
        <v>3022</v>
      </c>
      <c r="AB277" s="304" t="s">
        <v>3571</v>
      </c>
      <c r="AC277" s="72"/>
      <c r="AD277" s="72"/>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3516</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3257</v>
      </c>
      <c r="FE277" s="7">
        <f t="shared" si="67"/>
        <v>4727</v>
      </c>
      <c r="FF277" s="72">
        <f t="shared" si="68"/>
        <v>9571</v>
      </c>
      <c r="FG277" t="s">
        <v>3519</v>
      </c>
      <c r="FH277">
        <v>465762771</v>
      </c>
    </row>
    <row r="278" spans="1:164" ht="17.25">
      <c r="A278" s="72">
        <v>463785816</v>
      </c>
      <c r="B278" s="304" t="s">
        <v>161</v>
      </c>
      <c r="C278" s="72" t="s">
        <v>1776</v>
      </c>
      <c r="D278" s="72" t="s">
        <v>3542</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3517</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3258</v>
      </c>
      <c r="FE278" s="7">
        <f t="shared" si="67"/>
        <v>3720</v>
      </c>
      <c r="FF278" s="72">
        <f t="shared" si="68"/>
        <v>10981</v>
      </c>
      <c r="FG278" t="s">
        <v>3519</v>
      </c>
      <c r="FH278">
        <v>463785816</v>
      </c>
    </row>
    <row r="279" spans="1:164" ht="17.25">
      <c r="A279" s="72">
        <v>463886724</v>
      </c>
      <c r="B279" s="304" t="s">
        <v>2153</v>
      </c>
      <c r="C279" s="72" t="s">
        <v>1776</v>
      </c>
      <c r="D279" s="72" t="s">
        <v>3501</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3516</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3083</v>
      </c>
      <c r="FE279" s="7">
        <f t="shared" si="67"/>
        <v>5004</v>
      </c>
      <c r="FF279" s="72">
        <f t="shared" si="68"/>
        <v>10080</v>
      </c>
      <c r="FG279" t="s">
        <v>3519</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3508</v>
      </c>
      <c r="AC280" s="72"/>
      <c r="AD280" s="72" t="s">
        <v>3025</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3517</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3259</v>
      </c>
      <c r="FE280" s="7">
        <f t="shared" si="67"/>
        <v>4956</v>
      </c>
      <c r="FF280" s="72">
        <f t="shared" si="68"/>
        <v>25261</v>
      </c>
      <c r="FG280" t="s">
        <v>3519</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3517</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3260</v>
      </c>
      <c r="FE281" s="7">
        <f t="shared" si="67"/>
        <v>2028</v>
      </c>
      <c r="FF281" s="72">
        <f t="shared" si="68"/>
        <v>7672</v>
      </c>
      <c r="FG281" t="s">
        <v>3519</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3026</v>
      </c>
      <c r="AC282" s="72"/>
      <c r="AD282" s="72" t="s">
        <v>3024</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3517</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3558</v>
      </c>
      <c r="FD282" s="7" t="s">
        <v>3261</v>
      </c>
      <c r="FE282" s="7">
        <f t="shared" si="67"/>
        <v>4747.1699999999983</v>
      </c>
      <c r="FF282" s="72">
        <f t="shared" si="68"/>
        <v>23498.17</v>
      </c>
      <c r="FG282" t="s">
        <v>3519</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3516</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3262</v>
      </c>
      <c r="FE283" s="7">
        <f t="shared" si="67"/>
        <v>4008</v>
      </c>
      <c r="FF283" s="72">
        <f t="shared" si="68"/>
        <v>8353</v>
      </c>
      <c r="FG283" t="s">
        <v>3519</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3508</v>
      </c>
      <c r="AC284" s="72"/>
      <c r="AD284" s="72" t="s">
        <v>3024</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3516</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3263</v>
      </c>
      <c r="FE284" s="7">
        <f t="shared" si="67"/>
        <v>3953</v>
      </c>
      <c r="FF284" s="72">
        <f t="shared" si="68"/>
        <v>19873</v>
      </c>
      <c r="FG284" t="s">
        <v>3519</v>
      </c>
      <c r="FH284">
        <v>462204563</v>
      </c>
    </row>
    <row r="285" spans="1:164" ht="17.25">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3516</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3264</v>
      </c>
      <c r="FE285" s="7">
        <f t="shared" si="67"/>
        <v>2868.99</v>
      </c>
      <c r="FF285" s="72">
        <f t="shared" si="68"/>
        <v>5873.99</v>
      </c>
      <c r="FG285" t="s">
        <v>3519</v>
      </c>
      <c r="FH285">
        <v>460516801</v>
      </c>
    </row>
    <row r="286" spans="1:164" ht="17.25">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3516</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3265</v>
      </c>
      <c r="FE286" s="7">
        <f t="shared" si="67"/>
        <v>3727</v>
      </c>
      <c r="FF286" s="72">
        <f t="shared" si="68"/>
        <v>7399</v>
      </c>
      <c r="FG286" t="s">
        <v>3519</v>
      </c>
      <c r="FH286">
        <v>462463887</v>
      </c>
    </row>
    <row r="287" spans="1:164" ht="17.25">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3516</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3266</v>
      </c>
      <c r="FE287" s="7">
        <f t="shared" si="67"/>
        <v>3511</v>
      </c>
      <c r="FF287" s="72">
        <f t="shared" si="68"/>
        <v>10098</v>
      </c>
      <c r="FG287" t="s">
        <v>3519</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3516</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3267</v>
      </c>
      <c r="FE288" s="7">
        <f t="shared" si="67"/>
        <v>3986</v>
      </c>
      <c r="FF288" s="72">
        <f t="shared" si="68"/>
        <v>17867</v>
      </c>
      <c r="FG288" t="s">
        <v>3519</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3517</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3268</v>
      </c>
      <c r="FE289" s="7">
        <f t="shared" si="67"/>
        <v>1187</v>
      </c>
      <c r="FF289" s="72">
        <f t="shared" si="68"/>
        <v>64023</v>
      </c>
      <c r="FG289" t="s">
        <v>3519</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3516</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3078</v>
      </c>
      <c r="FE290" s="7">
        <f t="shared" si="67"/>
        <v>5336</v>
      </c>
      <c r="FF290" s="72">
        <f t="shared" si="68"/>
        <v>10747</v>
      </c>
      <c r="FG290" t="s">
        <v>3519</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3026</v>
      </c>
      <c r="AC291" s="72"/>
      <c r="AD291" s="72" t="s">
        <v>3024</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3516</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3269</v>
      </c>
      <c r="FE291" s="7">
        <f t="shared" si="67"/>
        <v>3231</v>
      </c>
      <c r="FF291" s="72">
        <f t="shared" si="68"/>
        <v>9647</v>
      </c>
      <c r="FG291" t="s">
        <v>3519</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3027</v>
      </c>
      <c r="AC292" s="72"/>
      <c r="AD292" s="72" t="s">
        <v>3024</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3517</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3270</v>
      </c>
      <c r="FE292" s="7">
        <f t="shared" si="67"/>
        <v>4384</v>
      </c>
      <c r="FF292" s="72">
        <f t="shared" si="68"/>
        <v>8773</v>
      </c>
      <c r="FG292" t="s">
        <v>3519</v>
      </c>
      <c r="FH292">
        <v>460212761</v>
      </c>
    </row>
    <row r="293" spans="1:164" ht="17.25">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3517</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3271</v>
      </c>
      <c r="FE293" s="7">
        <f t="shared" si="67"/>
        <v>3206</v>
      </c>
      <c r="FF293" s="72">
        <f t="shared" si="68"/>
        <v>6518</v>
      </c>
      <c r="FG293" t="s">
        <v>3519</v>
      </c>
      <c r="FH293">
        <v>464022912</v>
      </c>
    </row>
    <row r="294" spans="1:164" ht="17.25">
      <c r="A294" s="72">
        <v>460416667</v>
      </c>
      <c r="B294" s="304" t="s">
        <v>2131</v>
      </c>
      <c r="C294" s="72"/>
      <c r="D294" s="72"/>
      <c r="E294" s="72"/>
      <c r="F294" s="72"/>
      <c r="G294" s="307"/>
      <c r="H294" s="307" t="s">
        <v>3556</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3027</v>
      </c>
      <c r="AC294" s="72"/>
      <c r="AD294" s="72" t="s">
        <v>3024</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3516</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3595</v>
      </c>
      <c r="EY294" s="314">
        <v>46185</v>
      </c>
      <c r="EZ294" s="314"/>
      <c r="FA294" s="183"/>
      <c r="FB294" s="314"/>
      <c r="FC294" s="7" t="s">
        <v>1130</v>
      </c>
      <c r="FD294" s="7" t="s">
        <v>3272</v>
      </c>
      <c r="FE294" s="7">
        <f t="shared" si="67"/>
        <v>7071</v>
      </c>
      <c r="FF294" s="72">
        <f t="shared" si="68"/>
        <v>14211</v>
      </c>
      <c r="FG294" t="s">
        <v>3519</v>
      </c>
      <c r="FH294">
        <v>460416667</v>
      </c>
    </row>
    <row r="295" spans="1:164" ht="17.25">
      <c r="A295" s="72">
        <v>463868517</v>
      </c>
      <c r="B295" s="304" t="s">
        <v>1431</v>
      </c>
      <c r="C295" s="72" t="s">
        <v>1776</v>
      </c>
      <c r="D295" s="72" t="s">
        <v>3542</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3516</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3596</v>
      </c>
      <c r="EY295" s="314">
        <v>46193</v>
      </c>
      <c r="EZ295" s="314"/>
      <c r="FA295" s="183"/>
      <c r="FB295" s="314"/>
      <c r="FC295" s="7" t="s">
        <v>1130</v>
      </c>
      <c r="FD295" s="7" t="s">
        <v>3273</v>
      </c>
      <c r="FE295" s="7">
        <f t="shared" si="67"/>
        <v>4192</v>
      </c>
      <c r="FF295" s="72">
        <f t="shared" si="68"/>
        <v>9058</v>
      </c>
      <c r="FG295" t="s">
        <v>3520</v>
      </c>
      <c r="FH295">
        <v>463868517</v>
      </c>
    </row>
    <row r="296" spans="1:164" ht="17.25">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3026</v>
      </c>
      <c r="AC296" s="72"/>
      <c r="AD296" s="72" t="s">
        <v>3024</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3517</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3494</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3519</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3516</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3558</v>
      </c>
      <c r="FD297" s="7" t="s">
        <v>3274</v>
      </c>
      <c r="FE297" s="7">
        <f t="shared" si="67"/>
        <v>2483</v>
      </c>
      <c r="FF297" s="72">
        <f t="shared" si="68"/>
        <v>13541</v>
      </c>
      <c r="FG297" t="s">
        <v>3519</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3027</v>
      </c>
      <c r="AC298" s="72">
        <v>28</v>
      </c>
      <c r="AD298" s="72" t="s">
        <v>3024</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3517</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3275</v>
      </c>
      <c r="FE298" s="7">
        <f t="shared" si="67"/>
        <v>6178</v>
      </c>
      <c r="FF298" s="72">
        <f t="shared" si="68"/>
        <v>12397</v>
      </c>
      <c r="FG298" t="s">
        <v>3519</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3027</v>
      </c>
      <c r="AC299" s="72"/>
      <c r="AD299" s="72" t="s">
        <v>3024</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3517</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3276</v>
      </c>
      <c r="FE299" s="7">
        <f t="shared" si="67"/>
        <v>4307.3500000000004</v>
      </c>
      <c r="FF299" s="72">
        <f t="shared" si="68"/>
        <v>15915.35</v>
      </c>
      <c r="FG299" t="s">
        <v>3519</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3027</v>
      </c>
      <c r="AC300" s="72"/>
      <c r="AD300" s="72" t="s">
        <v>3024</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3516</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3277</v>
      </c>
      <c r="FE300" s="7">
        <f t="shared" si="67"/>
        <v>6242.3499999999985</v>
      </c>
      <c r="FF300" s="72">
        <f t="shared" si="68"/>
        <v>34588.35</v>
      </c>
      <c r="FG300" t="s">
        <v>3519</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3026</v>
      </c>
      <c r="AC301" s="72">
        <v>18</v>
      </c>
      <c r="AD301" s="72" t="s">
        <v>3025</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3516</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3091</v>
      </c>
      <c r="FE301" s="7">
        <f t="shared" si="67"/>
        <v>2844</v>
      </c>
      <c r="FF301" s="72">
        <f t="shared" si="68"/>
        <v>5696</v>
      </c>
      <c r="FG301" t="s">
        <v>3519</v>
      </c>
      <c r="FH301">
        <v>460714153</v>
      </c>
    </row>
    <row r="302" spans="1:164" ht="17.25">
      <c r="A302" s="72">
        <v>459307537</v>
      </c>
      <c r="B302" s="304" t="s">
        <v>1361</v>
      </c>
      <c r="C302" s="72" t="s">
        <v>1776</v>
      </c>
      <c r="D302" s="72" t="s">
        <v>3542</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3517</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3558</v>
      </c>
      <c r="FD302" s="7" t="s">
        <v>3278</v>
      </c>
      <c r="FE302" s="7">
        <f t="shared" si="67"/>
        <v>2992</v>
      </c>
      <c r="FF302" s="72">
        <f t="shared" si="68"/>
        <v>6338</v>
      </c>
      <c r="FG302" t="s">
        <v>3519</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3026</v>
      </c>
      <c r="AC303" s="72"/>
      <c r="AD303" s="72" t="s">
        <v>3025</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3516</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3279</v>
      </c>
      <c r="FE303" s="7">
        <f t="shared" si="67"/>
        <v>3407</v>
      </c>
      <c r="FF303" s="72">
        <f t="shared" si="68"/>
        <v>14771</v>
      </c>
      <c r="FG303" t="s">
        <v>3519</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3516</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3093</v>
      </c>
      <c r="FE304" s="7">
        <f t="shared" si="67"/>
        <v>581.5</v>
      </c>
      <c r="FF304" s="72">
        <f t="shared" si="68"/>
        <v>4132.5</v>
      </c>
      <c r="FG304" t="s">
        <v>3519</v>
      </c>
      <c r="FH304">
        <v>463696985</v>
      </c>
    </row>
    <row r="305" spans="1:164" ht="17.25">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3027</v>
      </c>
      <c r="AC305" s="72"/>
      <c r="AD305" s="72" t="s">
        <v>3025</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3517</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3559</v>
      </c>
      <c r="FD305" s="7" t="s">
        <v>3273</v>
      </c>
      <c r="FE305" s="7">
        <f t="shared" si="67"/>
        <v>4130</v>
      </c>
      <c r="FF305" s="72">
        <f t="shared" si="68"/>
        <v>12107</v>
      </c>
      <c r="FG305" t="s">
        <v>3519</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3516</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3597</v>
      </c>
      <c r="EY306" s="314">
        <v>46185</v>
      </c>
      <c r="EZ306" s="314"/>
      <c r="FA306" s="183"/>
      <c r="FB306" s="314"/>
      <c r="FC306" s="7" t="s">
        <v>1130</v>
      </c>
      <c r="FD306" s="7" t="s">
        <v>3208</v>
      </c>
      <c r="FE306" s="7">
        <f t="shared" si="67"/>
        <v>3659</v>
      </c>
      <c r="FF306" s="72">
        <f t="shared" si="68"/>
        <v>7530</v>
      </c>
      <c r="FG306" t="s">
        <v>3519</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3516</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3280</v>
      </c>
      <c r="FE307" s="7">
        <f t="shared" si="67"/>
        <v>2951</v>
      </c>
      <c r="FF307" s="72">
        <f t="shared" si="68"/>
        <v>11753</v>
      </c>
      <c r="FG307" t="s">
        <v>3519</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3517</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3281</v>
      </c>
      <c r="FE308" s="7">
        <f t="shared" si="67"/>
        <v>3543</v>
      </c>
      <c r="FF308" s="72">
        <f t="shared" si="68"/>
        <v>10580</v>
      </c>
      <c r="FG308" t="s">
        <v>3519</v>
      </c>
      <c r="FH308">
        <v>463072757</v>
      </c>
    </row>
    <row r="309" spans="1:164" ht="17.25">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3516</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3088</v>
      </c>
      <c r="FE309" s="7">
        <f t="shared" si="67"/>
        <v>11958</v>
      </c>
      <c r="FF309" s="72">
        <f t="shared" si="68"/>
        <v>23746</v>
      </c>
      <c r="FG309" t="s">
        <v>3519</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3025</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3516</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3282</v>
      </c>
      <c r="FE310" s="7">
        <f t="shared" si="67"/>
        <v>3534</v>
      </c>
      <c r="FF310" s="72">
        <f t="shared" si="68"/>
        <v>10956</v>
      </c>
      <c r="FG310" t="s">
        <v>3519</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3517</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3283</v>
      </c>
      <c r="FE311" s="7">
        <f t="shared" si="67"/>
        <v>3291</v>
      </c>
      <c r="FF311" s="72">
        <f t="shared" si="68"/>
        <v>19458</v>
      </c>
      <c r="FG311" t="s">
        <v>3519</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3517</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3284</v>
      </c>
      <c r="FE312" s="7">
        <f t="shared" si="67"/>
        <v>1013</v>
      </c>
      <c r="FF312" s="72">
        <f t="shared" si="68"/>
        <v>21007</v>
      </c>
      <c r="FG312" t="s">
        <v>3519</v>
      </c>
      <c r="FH312">
        <v>462383949</v>
      </c>
    </row>
    <row r="313" spans="1:164" ht="17.25">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3517</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3285</v>
      </c>
      <c r="FE313" s="7">
        <f t="shared" si="67"/>
        <v>6224</v>
      </c>
      <c r="FF313" s="72">
        <f t="shared" si="68"/>
        <v>12250</v>
      </c>
      <c r="FG313" t="s">
        <v>3519</v>
      </c>
      <c r="FH313">
        <v>466279858</v>
      </c>
    </row>
    <row r="314" spans="1:164" ht="17.25">
      <c r="A314" s="72">
        <v>465527769</v>
      </c>
      <c r="B314" s="304" t="s">
        <v>1002</v>
      </c>
      <c r="C314" s="72"/>
      <c r="D314" s="72"/>
      <c r="E314" s="72"/>
      <c r="F314" s="72"/>
      <c r="G314" s="307"/>
      <c r="H314" s="307" t="s">
        <v>3514</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3027</v>
      </c>
      <c r="AC314" s="72"/>
      <c r="AD314" s="72" t="s">
        <v>3024</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3516</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3286</v>
      </c>
      <c r="FE314" s="7">
        <f t="shared" si="67"/>
        <v>4995</v>
      </c>
      <c r="FF314" s="72">
        <f t="shared" si="68"/>
        <v>10066</v>
      </c>
      <c r="FG314" t="s">
        <v>3519</v>
      </c>
      <c r="FH314">
        <v>465527769</v>
      </c>
    </row>
    <row r="315" spans="1:164" ht="17.25">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3517</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3287</v>
      </c>
      <c r="FE315" s="7">
        <f t="shared" si="67"/>
        <v>3844</v>
      </c>
      <c r="FF315" s="72">
        <f t="shared" si="68"/>
        <v>7728</v>
      </c>
      <c r="FG315" t="s">
        <v>3520</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3025</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3517</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3117</v>
      </c>
      <c r="FE316" s="7">
        <f t="shared" si="67"/>
        <v>3503</v>
      </c>
      <c r="FF316" s="72">
        <f t="shared" si="68"/>
        <v>7128</v>
      </c>
      <c r="FG316" t="s">
        <v>3519</v>
      </c>
      <c r="FH316">
        <v>463069843</v>
      </c>
    </row>
    <row r="317" spans="1:164" ht="17.25">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3533</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3516</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3598</v>
      </c>
      <c r="EY317" s="314">
        <v>46185</v>
      </c>
      <c r="EZ317" s="314"/>
      <c r="FA317" s="183"/>
      <c r="FB317" s="314"/>
      <c r="FC317" s="7" t="s">
        <v>1130</v>
      </c>
      <c r="FD317" s="7" t="s">
        <v>3288</v>
      </c>
      <c r="FE317" s="7">
        <f t="shared" si="67"/>
        <v>3771.99</v>
      </c>
      <c r="FF317" s="72">
        <f t="shared" si="68"/>
        <v>11461.99</v>
      </c>
      <c r="FG317" t="s">
        <v>3519</v>
      </c>
      <c r="FH317">
        <v>462307995</v>
      </c>
    </row>
    <row r="318" spans="1:164" ht="17.25">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3517</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3125</v>
      </c>
      <c r="FE318" s="7">
        <f t="shared" si="67"/>
        <v>4113</v>
      </c>
      <c r="FF318" s="72">
        <f t="shared" si="68"/>
        <v>8104</v>
      </c>
      <c r="FG318" t="s">
        <v>3519</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3509</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3517</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3289</v>
      </c>
      <c r="FE319" s="7">
        <f t="shared" si="67"/>
        <v>3563</v>
      </c>
      <c r="FF319" s="72">
        <f t="shared" si="68"/>
        <v>20707</v>
      </c>
      <c r="FG319" t="s">
        <v>3519</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3027</v>
      </c>
      <c r="AC320" s="72"/>
      <c r="AD320" s="72" t="s">
        <v>3024</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3516</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3290</v>
      </c>
      <c r="FE320" s="7">
        <f t="shared" si="67"/>
        <v>5433</v>
      </c>
      <c r="FF320" s="72">
        <f t="shared" si="68"/>
        <v>31999</v>
      </c>
      <c r="FG320" t="s">
        <v>3519</v>
      </c>
      <c r="FH320">
        <v>462590490</v>
      </c>
    </row>
    <row r="321" spans="1:164" ht="17.25">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tr">
        <f t="shared" si="73"/>
        <v>FLOW</v>
      </c>
      <c r="Y321" s="72" t="str">
        <f t="shared" si="74"/>
        <v>LCMB</v>
      </c>
      <c r="Z321" s="72" t="s">
        <v>1130</v>
      </c>
      <c r="AA321" s="72" t="s">
        <v>3522</v>
      </c>
      <c r="AB321" s="304" t="s">
        <v>3624</v>
      </c>
      <c r="AC321" s="72"/>
      <c r="AD321" s="72" t="s">
        <v>3025</v>
      </c>
      <c r="AE321" s="309"/>
      <c r="AF321" s="310"/>
      <c r="AG321" s="7"/>
      <c r="AH321" s="72" t="s">
        <v>203</v>
      </c>
      <c r="AI321" s="7"/>
      <c r="AJ321" s="7"/>
      <c r="AK321" s="7"/>
      <c r="AL321" s="7">
        <v>4706</v>
      </c>
      <c r="AM321" s="255">
        <v>42826.720000000001</v>
      </c>
      <c r="AN321" s="258">
        <v>26</v>
      </c>
      <c r="AO321" s="307">
        <v>42</v>
      </c>
      <c r="AP321" s="307" t="str">
        <f t="shared" si="75"/>
        <v>FLOW</v>
      </c>
      <c r="AQ321" s="307"/>
      <c r="AR321" s="307"/>
      <c r="AS321" s="307"/>
      <c r="AT321" s="307"/>
      <c r="AU321" s="72" t="s">
        <v>1130</v>
      </c>
      <c r="AV321" s="311" t="s">
        <v>2224</v>
      </c>
      <c r="AW321" s="304" t="s">
        <v>154</v>
      </c>
      <c r="AX321" s="312">
        <v>45013</v>
      </c>
      <c r="AY321" s="72">
        <v>48</v>
      </c>
      <c r="AZ321" s="72" t="s">
        <v>2059</v>
      </c>
      <c r="BA321" s="7" t="s">
        <v>3516</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3291</v>
      </c>
      <c r="FE321" s="7">
        <f t="shared" ref="FE321:FE384" si="78">IF((J321+R321)&lt;=I321+R321,(J321+R321),((I321-(I321*(M321+1)-(I321+J321)))+R321))</f>
        <v>3903</v>
      </c>
      <c r="FF321" s="72">
        <f t="shared" ref="FF321:FF384" si="79">I321+J321+FD321</f>
        <v>7858</v>
      </c>
      <c r="FG321" t="s">
        <v>3519</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3026</v>
      </c>
      <c r="AC322" s="72"/>
      <c r="AD322" s="72" t="s">
        <v>3024</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3516</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3292</v>
      </c>
      <c r="FE322" s="7">
        <f t="shared" si="78"/>
        <v>4654</v>
      </c>
      <c r="FF322" s="72">
        <f t="shared" si="79"/>
        <v>27400</v>
      </c>
      <c r="FG322" t="s">
        <v>3519</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3536</v>
      </c>
      <c r="AC323" s="72"/>
      <c r="AD323" s="72" t="s">
        <v>3024</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3516</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3293</v>
      </c>
      <c r="FE323" s="7">
        <f t="shared" si="78"/>
        <v>4313</v>
      </c>
      <c r="FF323" s="72">
        <f t="shared" si="79"/>
        <v>22949</v>
      </c>
      <c r="FG323" t="s">
        <v>3519</v>
      </c>
      <c r="FH323">
        <v>461404386</v>
      </c>
    </row>
    <row r="324" spans="1:164" ht="17.25">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3517</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3252</v>
      </c>
      <c r="FE324" s="7">
        <f t="shared" si="78"/>
        <v>2819</v>
      </c>
      <c r="FF324" s="72">
        <f t="shared" si="79"/>
        <v>6579</v>
      </c>
      <c r="FG324" t="s">
        <v>3520</v>
      </c>
      <c r="FH324">
        <v>462821869</v>
      </c>
    </row>
    <row r="325" spans="1:164" ht="17.25">
      <c r="A325" s="72">
        <v>462852715</v>
      </c>
      <c r="B325" s="304" t="s">
        <v>1374</v>
      </c>
      <c r="C325" s="72" t="s">
        <v>1776</v>
      </c>
      <c r="D325" s="72" t="s">
        <v>3566</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3026</v>
      </c>
      <c r="AC325" s="72"/>
      <c r="AD325" s="72" t="s">
        <v>3024</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3517</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3053</v>
      </c>
      <c r="FE325" s="7">
        <f t="shared" si="78"/>
        <v>3511</v>
      </c>
      <c r="FF325" s="72">
        <f t="shared" si="79"/>
        <v>10409</v>
      </c>
      <c r="FG325" t="s">
        <v>3519</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3027</v>
      </c>
      <c r="AC326" s="72"/>
      <c r="AD326" s="72" t="s">
        <v>3024</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3516</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3294</v>
      </c>
      <c r="FE326" s="7">
        <f t="shared" si="78"/>
        <v>7874</v>
      </c>
      <c r="FF326" s="72">
        <f t="shared" si="79"/>
        <v>25862</v>
      </c>
      <c r="FG326" t="s">
        <v>3519</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3026</v>
      </c>
      <c r="AC327" s="72"/>
      <c r="AD327" s="72" t="s">
        <v>3024</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3516</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3295</v>
      </c>
      <c r="FE327" s="7">
        <f t="shared" si="78"/>
        <v>961</v>
      </c>
      <c r="FF327" s="72">
        <f t="shared" si="79"/>
        <v>18688</v>
      </c>
      <c r="FG327" t="s">
        <v>3519</v>
      </c>
      <c r="FH327">
        <v>462919078</v>
      </c>
    </row>
    <row r="328" spans="1:164" ht="17.25">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3517</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3296</v>
      </c>
      <c r="FE328" s="7">
        <f t="shared" si="78"/>
        <v>3457</v>
      </c>
      <c r="FF328" s="72">
        <f t="shared" si="79"/>
        <v>13394</v>
      </c>
      <c r="FG328" t="s">
        <v>3519</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3516</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3297</v>
      </c>
      <c r="FE329" s="7">
        <f t="shared" si="78"/>
        <v>2471</v>
      </c>
      <c r="FF329" s="72">
        <f t="shared" si="79"/>
        <v>4973</v>
      </c>
      <c r="FG329" t="s">
        <v>3519</v>
      </c>
      <c r="FH329">
        <v>136615657</v>
      </c>
    </row>
    <row r="330" spans="1:164" ht="17.25">
      <c r="A330" s="72">
        <v>460835887</v>
      </c>
      <c r="B330" s="304" t="s">
        <v>344</v>
      </c>
      <c r="C330" s="72"/>
      <c r="D330" s="72"/>
      <c r="E330" s="72"/>
      <c r="F330" s="72"/>
      <c r="G330" s="307"/>
      <c r="H330" s="307" t="s">
        <v>3514</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3027</v>
      </c>
      <c r="AC330" s="72"/>
      <c r="AD330" s="72" t="s">
        <v>3024</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3516</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3084</v>
      </c>
      <c r="FE330" s="7">
        <f t="shared" si="78"/>
        <v>3851</v>
      </c>
      <c r="FF330" s="72">
        <f t="shared" si="79"/>
        <v>25460</v>
      </c>
      <c r="FG330" t="s">
        <v>3519</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3027</v>
      </c>
      <c r="AC331" s="72"/>
      <c r="AD331" s="72" t="s">
        <v>3024</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3516</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3558</v>
      </c>
      <c r="FD331" s="7" t="s">
        <v>3298</v>
      </c>
      <c r="FE331" s="7">
        <f t="shared" si="78"/>
        <v>4097</v>
      </c>
      <c r="FF331" s="72">
        <f t="shared" si="79"/>
        <v>12291</v>
      </c>
      <c r="FG331" t="s">
        <v>3519</v>
      </c>
      <c r="FH331">
        <v>465282350</v>
      </c>
    </row>
    <row r="332" spans="1:164" ht="17.25">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3517</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3299</v>
      </c>
      <c r="FE332" s="7">
        <f t="shared" si="78"/>
        <v>5547</v>
      </c>
      <c r="FF332" s="72">
        <f t="shared" si="79"/>
        <v>11796</v>
      </c>
      <c r="FG332" t="s">
        <v>3519</v>
      </c>
      <c r="FH332">
        <v>135050716</v>
      </c>
    </row>
    <row r="333" spans="1:164" ht="17.25">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3516</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3300</v>
      </c>
      <c r="FE333" s="7">
        <f t="shared" si="78"/>
        <v>7069</v>
      </c>
      <c r="FF333" s="72">
        <f t="shared" si="79"/>
        <v>14162</v>
      </c>
      <c r="FG333" t="s">
        <v>3519</v>
      </c>
      <c r="FH333">
        <v>460116654</v>
      </c>
    </row>
    <row r="334" spans="1:164" ht="17.25">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3516</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3224</v>
      </c>
      <c r="FE334" s="7">
        <f t="shared" si="78"/>
        <v>2227</v>
      </c>
      <c r="FF334" s="72">
        <f t="shared" si="79"/>
        <v>11395</v>
      </c>
      <c r="FG334" t="s">
        <v>3520</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3026</v>
      </c>
      <c r="AC335" s="72"/>
      <c r="AD335" s="72" t="s">
        <v>3025</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3516</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3301</v>
      </c>
      <c r="FE335" s="7">
        <f t="shared" si="78"/>
        <v>3863</v>
      </c>
      <c r="FF335" s="72">
        <f t="shared" si="79"/>
        <v>13776</v>
      </c>
      <c r="FG335" t="s">
        <v>3519</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3534</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3516</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3302</v>
      </c>
      <c r="FE336" s="7">
        <f t="shared" si="78"/>
        <v>2159</v>
      </c>
      <c r="FF336" s="72">
        <f t="shared" si="79"/>
        <v>8878</v>
      </c>
      <c r="FG336" t="s">
        <v>3519</v>
      </c>
      <c r="FH336">
        <v>462801904</v>
      </c>
    </row>
    <row r="337" spans="1:164" ht="17.25">
      <c r="A337" s="72">
        <v>460723500</v>
      </c>
      <c r="B337" s="304" t="s">
        <v>351</v>
      </c>
      <c r="C337" s="72"/>
      <c r="D337" s="72"/>
      <c r="E337" s="72"/>
      <c r="F337" s="72"/>
      <c r="G337" s="307"/>
      <c r="H337" s="307"/>
      <c r="I337" s="72">
        <v>2431</v>
      </c>
      <c r="J337" s="72">
        <v>2195</v>
      </c>
      <c r="K337" s="258">
        <f t="shared" si="82"/>
        <v>2258</v>
      </c>
      <c r="L337" s="258">
        <f t="shared" si="72"/>
        <v>4743</v>
      </c>
      <c r="M337" s="308">
        <v>1</v>
      </c>
      <c r="N337" s="72" t="s">
        <v>1232</v>
      </c>
      <c r="O337" s="72" t="s">
        <v>1233</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PTP</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3516</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3220</v>
      </c>
      <c r="FE337" s="7">
        <f t="shared" si="78"/>
        <v>2258</v>
      </c>
      <c r="FF337" s="72">
        <f t="shared" si="79"/>
        <v>4743</v>
      </c>
      <c r="FG337" t="s">
        <v>3519</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3027</v>
      </c>
      <c r="AC338" s="72"/>
      <c r="AD338" s="72" t="s">
        <v>3024</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3517</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3199</v>
      </c>
      <c r="FE338" s="7">
        <f t="shared" si="78"/>
        <v>123</v>
      </c>
      <c r="FF338" s="72">
        <f t="shared" si="79"/>
        <v>7415</v>
      </c>
      <c r="FG338" t="s">
        <v>3519</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3026</v>
      </c>
      <c r="AC339" s="72"/>
      <c r="AD339" s="72" t="s">
        <v>3024</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3516</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3297</v>
      </c>
      <c r="FE339" s="7">
        <f t="shared" si="78"/>
        <v>3995</v>
      </c>
      <c r="FF339" s="72">
        <f t="shared" si="79"/>
        <v>7830</v>
      </c>
      <c r="FG339" t="s">
        <v>3519</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3508</v>
      </c>
      <c r="AC340" s="72"/>
      <c r="AD340" s="72" t="s">
        <v>3025</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3516</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3520</v>
      </c>
      <c r="FH340">
        <v>460545508</v>
      </c>
    </row>
    <row r="341" spans="1:164" ht="17.25">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3517</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3599</v>
      </c>
      <c r="EY341" s="314">
        <v>46184</v>
      </c>
      <c r="EZ341" s="314"/>
      <c r="FA341" s="183"/>
      <c r="FB341" s="314"/>
      <c r="FC341" s="7" t="s">
        <v>1130</v>
      </c>
      <c r="FD341" s="7" t="s">
        <v>3303</v>
      </c>
      <c r="FE341" s="7">
        <f t="shared" si="78"/>
        <v>5256</v>
      </c>
      <c r="FF341" s="72">
        <f t="shared" si="79"/>
        <v>15983</v>
      </c>
      <c r="FG341" t="s">
        <v>3519</v>
      </c>
      <c r="FH341">
        <v>464470722</v>
      </c>
    </row>
    <row r="342" spans="1:164" ht="17.25">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3026</v>
      </c>
      <c r="AC342" s="72"/>
      <c r="AD342" s="72" t="s">
        <v>3024</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3516</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3600</v>
      </c>
      <c r="EY342" s="314">
        <v>46185</v>
      </c>
      <c r="EZ342" s="314"/>
      <c r="FA342" s="183"/>
      <c r="FB342" s="314"/>
      <c r="FC342" s="7" t="s">
        <v>1130</v>
      </c>
      <c r="FD342" s="7" t="s">
        <v>3304</v>
      </c>
      <c r="FE342" s="7">
        <f t="shared" si="78"/>
        <v>3921</v>
      </c>
      <c r="FF342" s="72">
        <f t="shared" si="79"/>
        <v>7872</v>
      </c>
      <c r="FG342" t="s">
        <v>3519</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3026</v>
      </c>
      <c r="AC343" s="72"/>
      <c r="AD343" s="72" t="s">
        <v>3024</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3517</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3519</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3508</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3516</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3045</v>
      </c>
      <c r="FE344" s="7">
        <f t="shared" si="78"/>
        <v>3235</v>
      </c>
      <c r="FF344" s="72">
        <f t="shared" si="79"/>
        <v>9650</v>
      </c>
      <c r="FG344" t="s">
        <v>3519</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3532</v>
      </c>
      <c r="AC345" s="72"/>
      <c r="AD345" s="72" t="s">
        <v>3024</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3516</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3520</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3508</v>
      </c>
      <c r="AC346" s="72"/>
      <c r="AD346" s="72" t="s">
        <v>3025</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3517</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3305</v>
      </c>
      <c r="FE346" s="7">
        <f t="shared" si="78"/>
        <v>6321</v>
      </c>
      <c r="FF346" s="72">
        <f t="shared" si="79"/>
        <v>34429</v>
      </c>
      <c r="FG346" t="s">
        <v>3519</v>
      </c>
      <c r="FH346">
        <v>463696870</v>
      </c>
    </row>
    <row r="347" spans="1:164" ht="17.25">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3504</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3517</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3306</v>
      </c>
      <c r="FE347" s="7">
        <f t="shared" si="78"/>
        <v>4977.9799999999959</v>
      </c>
      <c r="FF347" s="72">
        <f t="shared" si="79"/>
        <v>35231.979999999996</v>
      </c>
      <c r="FG347" t="s">
        <v>3519</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3517</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3307</v>
      </c>
      <c r="FE348" s="7">
        <f t="shared" si="78"/>
        <v>5861</v>
      </c>
      <c r="FF348" s="72">
        <f t="shared" si="79"/>
        <v>11728</v>
      </c>
      <c r="FG348" t="s">
        <v>3519</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3528</v>
      </c>
      <c r="AC349" s="72">
        <v>21</v>
      </c>
      <c r="AD349" s="72" t="s">
        <v>3025</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3516</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3558</v>
      </c>
      <c r="FD349" s="7" t="s">
        <v>3060</v>
      </c>
      <c r="FE349" s="7">
        <f t="shared" si="78"/>
        <v>3750</v>
      </c>
      <c r="FF349" s="72">
        <f t="shared" si="79"/>
        <v>7630</v>
      </c>
      <c r="FG349" t="s">
        <v>3519</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3508</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3516</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3308</v>
      </c>
      <c r="FE350" s="7">
        <f t="shared" si="78"/>
        <v>3430</v>
      </c>
      <c r="FF350" s="72">
        <f t="shared" si="79"/>
        <v>19573</v>
      </c>
      <c r="FG350" t="s">
        <v>3519</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3026</v>
      </c>
      <c r="AC351" s="72"/>
      <c r="AD351" s="72" t="s">
        <v>3024</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3516</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3273</v>
      </c>
      <c r="FE351" s="7">
        <f t="shared" si="78"/>
        <v>4721</v>
      </c>
      <c r="FF351" s="72">
        <f t="shared" si="79"/>
        <v>9451</v>
      </c>
      <c r="FG351" t="s">
        <v>3519</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3517</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3309</v>
      </c>
      <c r="FE352" s="7">
        <f t="shared" si="78"/>
        <v>2996.09</v>
      </c>
      <c r="FF352" s="72">
        <f t="shared" si="79"/>
        <v>11186.09</v>
      </c>
      <c r="FG352" t="s">
        <v>3519</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3026</v>
      </c>
      <c r="AC353" s="72"/>
      <c r="AD353" s="72" t="s">
        <v>3024</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3516</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3558</v>
      </c>
      <c r="FD353" s="7" t="s">
        <v>3310</v>
      </c>
      <c r="FE353" s="7">
        <f t="shared" si="78"/>
        <v>3297</v>
      </c>
      <c r="FF353" s="72">
        <f t="shared" si="79"/>
        <v>6609</v>
      </c>
      <c r="FG353" t="s">
        <v>3519</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3027</v>
      </c>
      <c r="AC354" s="72"/>
      <c r="AD354" s="72" t="s">
        <v>3024</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3516</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3558</v>
      </c>
      <c r="FD354" s="7" t="s">
        <v>3311</v>
      </c>
      <c r="FE354" s="7">
        <f t="shared" si="78"/>
        <v>5640</v>
      </c>
      <c r="FF354" s="72">
        <f t="shared" si="79"/>
        <v>11420</v>
      </c>
      <c r="FG354" t="s">
        <v>3519</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3537</v>
      </c>
      <c r="AC355" s="72"/>
      <c r="AD355" s="72" t="s">
        <v>3024</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3516</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3312</v>
      </c>
      <c r="FE355" s="7">
        <f t="shared" si="78"/>
        <v>3924</v>
      </c>
      <c r="FF355" s="72">
        <f t="shared" si="79"/>
        <v>18087</v>
      </c>
      <c r="FG355" t="s">
        <v>3519</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3027</v>
      </c>
      <c r="AC356" s="72"/>
      <c r="AD356" s="72" t="s">
        <v>3024</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3517</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3313</v>
      </c>
      <c r="FE356" s="7">
        <f t="shared" si="78"/>
        <v>3466</v>
      </c>
      <c r="FF356" s="72">
        <f t="shared" si="79"/>
        <v>22072</v>
      </c>
      <c r="FG356" t="s">
        <v>3519</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3517</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3520</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3517</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3519</v>
      </c>
      <c r="FH358">
        <v>465449543</v>
      </c>
    </row>
    <row r="359" spans="1:164" ht="17.25">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3027</v>
      </c>
      <c r="AC359" s="72"/>
      <c r="AD359" s="72" t="s">
        <v>3024</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3517</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3601</v>
      </c>
      <c r="EY359" s="314">
        <v>46188</v>
      </c>
      <c r="EZ359" s="314"/>
      <c r="FA359" s="183"/>
      <c r="FB359" s="314"/>
      <c r="FC359" s="7" t="s">
        <v>3559</v>
      </c>
      <c r="FD359" s="7" t="s">
        <v>1239</v>
      </c>
      <c r="FE359" s="7">
        <f t="shared" si="78"/>
        <v>527.22</v>
      </c>
      <c r="FF359" s="72">
        <f t="shared" si="79"/>
        <v>2893.2200000000003</v>
      </c>
      <c r="FG359" t="s">
        <v>3519</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3027</v>
      </c>
      <c r="AC360" s="72"/>
      <c r="AD360" s="72" t="s">
        <v>3024</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3517</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3046</v>
      </c>
      <c r="FE360" s="7">
        <f t="shared" si="78"/>
        <v>3981</v>
      </c>
      <c r="FF360" s="72">
        <f t="shared" si="79"/>
        <v>11942</v>
      </c>
      <c r="FG360" t="s">
        <v>3520</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3516</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3314</v>
      </c>
      <c r="FE361" s="7">
        <f t="shared" si="78"/>
        <v>2312</v>
      </c>
      <c r="FF361" s="72">
        <f t="shared" si="79"/>
        <v>7664</v>
      </c>
      <c r="FG361" t="s">
        <v>3519</v>
      </c>
      <c r="FH361">
        <v>463491160</v>
      </c>
    </row>
    <row r="362" spans="1:164" ht="17.25">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3516</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3315</v>
      </c>
      <c r="FE362" s="7">
        <f t="shared" si="78"/>
        <v>4909</v>
      </c>
      <c r="FF362" s="72">
        <f t="shared" si="79"/>
        <v>19225</v>
      </c>
      <c r="FG362" t="s">
        <v>3520</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3516</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3316</v>
      </c>
      <c r="FE363" s="7">
        <f t="shared" si="78"/>
        <v>394.03</v>
      </c>
      <c r="FF363" s="72">
        <f t="shared" si="79"/>
        <v>11722.03</v>
      </c>
      <c r="FG363" t="s">
        <v>3520</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3025</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3516</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3317</v>
      </c>
      <c r="FE364" s="7">
        <f t="shared" si="78"/>
        <v>2255</v>
      </c>
      <c r="FF364" s="72">
        <f t="shared" si="79"/>
        <v>5129</v>
      </c>
      <c r="FG364" t="s">
        <v>3519</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3517</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3318</v>
      </c>
      <c r="FE365" s="7">
        <f t="shared" si="78"/>
        <v>3693</v>
      </c>
      <c r="FF365" s="72">
        <f t="shared" si="79"/>
        <v>7441</v>
      </c>
      <c r="FG365" t="s">
        <v>3519</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3027</v>
      </c>
      <c r="AC366" s="72"/>
      <c r="AD366" s="72" t="s">
        <v>3025</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3516</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3319</v>
      </c>
      <c r="FE366" s="7">
        <f t="shared" si="78"/>
        <v>3444</v>
      </c>
      <c r="FF366" s="72">
        <f t="shared" si="79"/>
        <v>6917</v>
      </c>
      <c r="FG366" t="s">
        <v>3519</v>
      </c>
      <c r="FH366">
        <v>462178358</v>
      </c>
    </row>
    <row r="367" spans="1:164" ht="17.25">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3027</v>
      </c>
      <c r="AC367" s="72"/>
      <c r="AD367" s="72" t="s">
        <v>3025</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3516</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3495</v>
      </c>
      <c r="EV367" s="7" t="s">
        <v>2466</v>
      </c>
      <c r="EW367" s="7" t="e">
        <v>#N/A</v>
      </c>
      <c r="EX367" s="183" t="e">
        <v>#N/A</v>
      </c>
      <c r="EY367" s="314" t="e">
        <v>#N/A</v>
      </c>
      <c r="EZ367" s="314"/>
      <c r="FA367" s="183"/>
      <c r="FB367" s="314"/>
      <c r="FC367" s="7" t="s">
        <v>1130</v>
      </c>
      <c r="FD367" s="7" t="s">
        <v>3320</v>
      </c>
      <c r="FE367" s="7">
        <f t="shared" si="78"/>
        <v>4596</v>
      </c>
      <c r="FF367" s="72">
        <f t="shared" si="79"/>
        <v>9119</v>
      </c>
      <c r="FG367" t="s">
        <v>3519</v>
      </c>
      <c r="FH367">
        <v>464867406</v>
      </c>
    </row>
    <row r="368" spans="1:164" ht="17.25">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3517</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3520</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3532</v>
      </c>
      <c r="AC369" s="72"/>
      <c r="AD369" s="72" t="s">
        <v>3024</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3516</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3321</v>
      </c>
      <c r="FE369" s="7">
        <f t="shared" si="78"/>
        <v>2375</v>
      </c>
      <c r="FF369" s="72">
        <f t="shared" si="79"/>
        <v>7124</v>
      </c>
      <c r="FG369" t="s">
        <v>3519</v>
      </c>
      <c r="FH369">
        <v>467688957</v>
      </c>
    </row>
    <row r="370" spans="1:164" ht="17.25">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3516</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3322</v>
      </c>
      <c r="FE370" s="7">
        <f t="shared" si="78"/>
        <v>3632</v>
      </c>
      <c r="FF370" s="72">
        <f t="shared" si="79"/>
        <v>7229</v>
      </c>
      <c r="FG370" t="s">
        <v>3519</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3516</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3323</v>
      </c>
      <c r="FE371" s="7">
        <f t="shared" si="78"/>
        <v>3743</v>
      </c>
      <c r="FF371" s="72">
        <f t="shared" si="79"/>
        <v>7505</v>
      </c>
      <c r="FG371" t="s">
        <v>3519</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3027</v>
      </c>
      <c r="AC372" s="72"/>
      <c r="AD372" s="72" t="s">
        <v>3024</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3516</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3324</v>
      </c>
      <c r="FE372" s="7">
        <f t="shared" si="78"/>
        <v>7196</v>
      </c>
      <c r="FF372" s="72">
        <f t="shared" si="79"/>
        <v>28072</v>
      </c>
      <c r="FG372" t="s">
        <v>3519</v>
      </c>
      <c r="FH372">
        <v>465143711</v>
      </c>
    </row>
    <row r="373" spans="1:164" ht="17.25">
      <c r="A373" s="72">
        <v>461826957</v>
      </c>
      <c r="B373" s="304" t="s">
        <v>2129</v>
      </c>
      <c r="C373" s="72" t="s">
        <v>1776</v>
      </c>
      <c r="D373" s="72" t="s">
        <v>3501</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3516</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3325</v>
      </c>
      <c r="FE373" s="7">
        <f t="shared" si="78"/>
        <v>3541</v>
      </c>
      <c r="FF373" s="72">
        <f t="shared" si="79"/>
        <v>7048</v>
      </c>
      <c r="FG373" t="s">
        <v>3519</v>
      </c>
      <c r="FH373">
        <v>461826957</v>
      </c>
    </row>
    <row r="374" spans="1:164" ht="17.25">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3517</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3602</v>
      </c>
      <c r="EY374" s="314">
        <v>46198</v>
      </c>
      <c r="EZ374" s="314"/>
      <c r="FA374" s="183"/>
      <c r="FB374" s="314"/>
      <c r="FC374" s="7" t="s">
        <v>1130</v>
      </c>
      <c r="FD374" s="7" t="s">
        <v>3143</v>
      </c>
      <c r="FE374" s="7">
        <f t="shared" si="78"/>
        <v>4717</v>
      </c>
      <c r="FF374" s="72">
        <f t="shared" si="79"/>
        <v>9646</v>
      </c>
      <c r="FG374" t="s">
        <v>3520</v>
      </c>
      <c r="FH374">
        <v>464446213</v>
      </c>
    </row>
    <row r="375" spans="1:164" ht="17.25">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3516</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3325</v>
      </c>
      <c r="FE375" s="7">
        <f t="shared" si="78"/>
        <v>3540</v>
      </c>
      <c r="FF375" s="72">
        <f t="shared" si="79"/>
        <v>7070</v>
      </c>
      <c r="FG375" t="s">
        <v>3519</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3026</v>
      </c>
      <c r="AC376" s="72"/>
      <c r="AD376" s="72" t="s">
        <v>3024</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3516</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3326</v>
      </c>
      <c r="FE376" s="7">
        <f t="shared" si="78"/>
        <v>1289</v>
      </c>
      <c r="FF376" s="72">
        <f t="shared" si="79"/>
        <v>20827</v>
      </c>
      <c r="FG376" t="s">
        <v>3519</v>
      </c>
      <c r="FH376">
        <v>460299045</v>
      </c>
    </row>
    <row r="377" spans="1:164" ht="17.25">
      <c r="A377" s="72">
        <v>461480386</v>
      </c>
      <c r="B377" s="304" t="s">
        <v>2163</v>
      </c>
      <c r="C377" s="72"/>
      <c r="D377" s="72"/>
      <c r="E377" s="72"/>
      <c r="F377" s="72"/>
      <c r="G377" s="307"/>
      <c r="H377" s="307" t="s">
        <v>3556</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3027</v>
      </c>
      <c r="AC377" s="72"/>
      <c r="AD377" s="72" t="s">
        <v>3024</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3516</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3603</v>
      </c>
      <c r="EY377" s="314">
        <v>46185</v>
      </c>
      <c r="EZ377" s="314"/>
      <c r="FA377" s="183"/>
      <c r="FB377" s="314"/>
      <c r="FC377" s="7" t="s">
        <v>1130</v>
      </c>
      <c r="FD377" s="7" t="s">
        <v>3297</v>
      </c>
      <c r="FE377" s="7">
        <f t="shared" si="78"/>
        <v>3853</v>
      </c>
      <c r="FF377" s="72">
        <f t="shared" si="79"/>
        <v>7750</v>
      </c>
      <c r="FG377" t="s">
        <v>3519</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3025</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3517</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3327</v>
      </c>
      <c r="FE378" s="7">
        <f t="shared" si="78"/>
        <v>345</v>
      </c>
      <c r="FF378" s="72">
        <f t="shared" si="79"/>
        <v>13076</v>
      </c>
      <c r="FG378" t="s">
        <v>3519</v>
      </c>
      <c r="FH378">
        <v>460472259</v>
      </c>
    </row>
    <row r="379" spans="1:164" ht="17.25">
      <c r="A379" s="72">
        <v>134779762</v>
      </c>
      <c r="B379" s="304" t="s">
        <v>711</v>
      </c>
      <c r="C379" s="72" t="s">
        <v>1776</v>
      </c>
      <c r="D379" s="72" t="s">
        <v>3501</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3516</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3251</v>
      </c>
      <c r="FE379" s="7">
        <f t="shared" si="78"/>
        <v>4981</v>
      </c>
      <c r="FF379" s="72">
        <f t="shared" si="79"/>
        <v>10617</v>
      </c>
      <c r="FG379" t="s">
        <v>3519</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3517</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3105</v>
      </c>
      <c r="FE380" s="7">
        <f t="shared" si="78"/>
        <v>4432</v>
      </c>
      <c r="FF380" s="72">
        <f t="shared" si="79"/>
        <v>9333</v>
      </c>
      <c r="FG380" t="s">
        <v>3519</v>
      </c>
      <c r="FH380">
        <v>460406801</v>
      </c>
    </row>
    <row r="381" spans="1:164" ht="17.25">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3026</v>
      </c>
      <c r="AC381" s="72"/>
      <c r="AD381" s="72" t="s">
        <v>3024</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3517</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3223</v>
      </c>
      <c r="FE381" s="7">
        <f t="shared" si="78"/>
        <v>4256</v>
      </c>
      <c r="FF381" s="72">
        <f t="shared" si="79"/>
        <v>8512</v>
      </c>
      <c r="FG381" t="s">
        <v>3519</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3527</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3516</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3328</v>
      </c>
      <c r="FE382" s="7">
        <f t="shared" si="78"/>
        <v>4383</v>
      </c>
      <c r="FF382" s="72">
        <f t="shared" si="79"/>
        <v>26618</v>
      </c>
      <c r="FG382" t="s">
        <v>3519</v>
      </c>
      <c r="FH382">
        <v>463630491</v>
      </c>
    </row>
    <row r="383" spans="1:164" ht="17.25">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3517</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3322</v>
      </c>
      <c r="FE383" s="7">
        <f t="shared" si="78"/>
        <v>2455</v>
      </c>
      <c r="FF383" s="72">
        <f t="shared" si="79"/>
        <v>7518</v>
      </c>
      <c r="FG383" t="s">
        <v>3519</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3027</v>
      </c>
      <c r="AC384" s="72"/>
      <c r="AD384" s="72" t="s">
        <v>3024</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3516</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3249</v>
      </c>
      <c r="FE384" s="7">
        <f t="shared" si="78"/>
        <v>3212</v>
      </c>
      <c r="FF384" s="72">
        <f t="shared" si="79"/>
        <v>10171</v>
      </c>
      <c r="FG384" t="s">
        <v>3519</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3570</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3516</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3329</v>
      </c>
      <c r="FE385" s="7">
        <f t="shared" ref="FE385:FE448" si="92">IF((J385+R385)&lt;=I385+R385,(J385+R385),((I385-(I385*(M385+1)-(I385+J385)))+R385))</f>
        <v>3768</v>
      </c>
      <c r="FF385" s="72">
        <f t="shared" ref="FF385:FF448" si="93">I385+J385+FD385</f>
        <v>14896</v>
      </c>
      <c r="FG385" t="s">
        <v>3519</v>
      </c>
      <c r="FH385">
        <v>460423919</v>
      </c>
    </row>
    <row r="386" spans="1:164" ht="17.25">
      <c r="A386" s="72">
        <v>459838566</v>
      </c>
      <c r="B386" s="304" t="s">
        <v>1401</v>
      </c>
      <c r="C386" s="72" t="s">
        <v>1776</v>
      </c>
      <c r="D386" s="72" t="s">
        <v>3542</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3025</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3517</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3330</v>
      </c>
      <c r="FE386" s="7">
        <f t="shared" si="92"/>
        <v>4734</v>
      </c>
      <c r="FF386" s="72">
        <f t="shared" si="93"/>
        <v>14188</v>
      </c>
      <c r="FG386" t="s">
        <v>3519</v>
      </c>
      <c r="FH386">
        <v>459838566</v>
      </c>
    </row>
    <row r="387" spans="1:164" ht="17.25">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3528</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3516</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3207</v>
      </c>
      <c r="FE387" s="7">
        <f t="shared" si="92"/>
        <v>1975.7600000000002</v>
      </c>
      <c r="FF387" s="72">
        <f t="shared" si="93"/>
        <v>8900.76</v>
      </c>
      <c r="FG387" t="s">
        <v>3519</v>
      </c>
      <c r="FH387">
        <v>461510911</v>
      </c>
    </row>
    <row r="388" spans="1:164" ht="17.25">
      <c r="A388" s="72">
        <v>463646816</v>
      </c>
      <c r="B388" s="304" t="s">
        <v>987</v>
      </c>
      <c r="C388" s="72" t="s">
        <v>1778</v>
      </c>
      <c r="D388" s="72" t="s">
        <v>3521</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3516</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3331</v>
      </c>
      <c r="FE388" s="7">
        <f t="shared" si="92"/>
        <v>4965</v>
      </c>
      <c r="FF388" s="72">
        <f t="shared" si="93"/>
        <v>24177</v>
      </c>
      <c r="FG388" t="s">
        <v>3519</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3517</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3519</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3027</v>
      </c>
      <c r="AC390" s="72"/>
      <c r="AD390" s="72" t="s">
        <v>3024</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3517</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3330</v>
      </c>
      <c r="FE390" s="7">
        <f t="shared" si="92"/>
        <v>3351</v>
      </c>
      <c r="FF390" s="72">
        <f t="shared" si="93"/>
        <v>7095</v>
      </c>
      <c r="FG390" t="s">
        <v>3519</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3027</v>
      </c>
      <c r="AC391" s="72"/>
      <c r="AD391" s="72" t="s">
        <v>3024</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3517</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3558</v>
      </c>
      <c r="FD391" s="7" t="s">
        <v>3332</v>
      </c>
      <c r="FE391" s="7">
        <f t="shared" si="92"/>
        <v>-5736</v>
      </c>
      <c r="FF391" s="72">
        <f t="shared" si="93"/>
        <v>41916</v>
      </c>
      <c r="FG391" t="s">
        <v>3519</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3027</v>
      </c>
      <c r="AC392" s="72"/>
      <c r="AD392" s="72" t="s">
        <v>3024</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3516</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3181</v>
      </c>
      <c r="FE392" s="7">
        <f t="shared" si="92"/>
        <v>4239.5300000000007</v>
      </c>
      <c r="FF392" s="72">
        <f t="shared" si="93"/>
        <v>16578.53</v>
      </c>
      <c r="FG392" t="s">
        <v>3519</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3026</v>
      </c>
      <c r="AC393" s="72"/>
      <c r="AD393" s="72" t="s">
        <v>3024</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3516</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3333</v>
      </c>
      <c r="FE393" s="7">
        <f t="shared" si="92"/>
        <v>2096</v>
      </c>
      <c r="FF393" s="72">
        <f t="shared" si="93"/>
        <v>19548</v>
      </c>
      <c r="FG393" t="s">
        <v>3519</v>
      </c>
      <c r="FH393">
        <v>460476205</v>
      </c>
    </row>
    <row r="394" spans="1:164" ht="17.25">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3517</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3604</v>
      </c>
      <c r="EY394" s="314">
        <v>46194</v>
      </c>
      <c r="EZ394" s="314"/>
      <c r="FA394" s="183"/>
      <c r="FB394" s="314"/>
      <c r="FC394" s="7" t="s">
        <v>1130</v>
      </c>
      <c r="FD394" s="7" t="s">
        <v>3334</v>
      </c>
      <c r="FE394" s="7">
        <f t="shared" si="92"/>
        <v>3064.35</v>
      </c>
      <c r="FF394" s="72">
        <f t="shared" si="93"/>
        <v>6141.35</v>
      </c>
      <c r="FG394" t="s">
        <v>3520</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3528</v>
      </c>
      <c r="AC395" s="72"/>
      <c r="AD395" s="72" t="s">
        <v>3024</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3517</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3496</v>
      </c>
      <c r="EV395" s="7" t="s">
        <v>2466</v>
      </c>
      <c r="EW395" s="7" t="s">
        <v>1850</v>
      </c>
      <c r="EX395" s="183" t="s">
        <v>1811</v>
      </c>
      <c r="EY395" s="314">
        <v>46176</v>
      </c>
      <c r="EZ395" s="314"/>
      <c r="FA395" s="183"/>
      <c r="FB395" s="314"/>
      <c r="FC395" s="7" t="s">
        <v>1130</v>
      </c>
      <c r="FD395" s="7" t="s">
        <v>3335</v>
      </c>
      <c r="FE395" s="7">
        <f t="shared" si="92"/>
        <v>4883</v>
      </c>
      <c r="FF395" s="72">
        <f t="shared" si="93"/>
        <v>18816</v>
      </c>
      <c r="FG395" t="s">
        <v>3519</v>
      </c>
      <c r="FH395">
        <v>464069443</v>
      </c>
    </row>
    <row r="396" spans="1:164" ht="17.25">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3027</v>
      </c>
      <c r="AC396" s="72">
        <v>20</v>
      </c>
      <c r="AD396" s="72" t="s">
        <v>3025</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3517</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3336</v>
      </c>
      <c r="FE396" s="7">
        <f t="shared" si="92"/>
        <v>3308</v>
      </c>
      <c r="FF396" s="72">
        <f t="shared" si="93"/>
        <v>6610</v>
      </c>
      <c r="FG396" t="s">
        <v>3519</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3027</v>
      </c>
      <c r="AC397" s="72"/>
      <c r="AD397" s="72" t="s">
        <v>3024</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3516</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3337</v>
      </c>
      <c r="FE397" s="7">
        <f t="shared" si="92"/>
        <v>3797</v>
      </c>
      <c r="FF397" s="72">
        <f t="shared" si="93"/>
        <v>14655</v>
      </c>
      <c r="FG397" t="s">
        <v>3519</v>
      </c>
      <c r="FH397">
        <v>460644820</v>
      </c>
    </row>
    <row r="398" spans="1:164" ht="17.25">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3517</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3087</v>
      </c>
      <c r="FE398" s="7">
        <f t="shared" si="92"/>
        <v>5147</v>
      </c>
      <c r="FF398" s="72">
        <f t="shared" si="93"/>
        <v>10364</v>
      </c>
      <c r="FG398" t="s">
        <v>3519</v>
      </c>
      <c r="FH398">
        <v>462615275</v>
      </c>
    </row>
    <row r="399" spans="1:164" ht="17.25">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3517</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3094</v>
      </c>
      <c r="FE399" s="7">
        <f t="shared" si="92"/>
        <v>3441</v>
      </c>
      <c r="FF399" s="72">
        <f t="shared" si="93"/>
        <v>6937</v>
      </c>
      <c r="FG399" t="s">
        <v>3519</v>
      </c>
      <c r="FH399">
        <v>465044729</v>
      </c>
    </row>
    <row r="400" spans="1:164" ht="17.25">
      <c r="A400" s="72">
        <v>461750939</v>
      </c>
      <c r="B400" s="304" t="s">
        <v>2080</v>
      </c>
      <c r="C400" s="72"/>
      <c r="D400" s="72"/>
      <c r="E400" s="72"/>
      <c r="F400" s="72"/>
      <c r="G400" s="307"/>
      <c r="H400" s="307" t="s">
        <v>3514</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3027</v>
      </c>
      <c r="AC400" s="72"/>
      <c r="AD400" s="72" t="s">
        <v>3024</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3516</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3605</v>
      </c>
      <c r="EY400" s="314">
        <v>46185</v>
      </c>
      <c r="EZ400" s="314"/>
      <c r="FA400" s="183"/>
      <c r="FB400" s="314"/>
      <c r="FC400" s="7" t="s">
        <v>1130</v>
      </c>
      <c r="FD400" s="7" t="s">
        <v>3081</v>
      </c>
      <c r="FE400" s="7">
        <f t="shared" si="92"/>
        <v>3121</v>
      </c>
      <c r="FF400" s="72">
        <f t="shared" si="93"/>
        <v>6253</v>
      </c>
      <c r="FG400" t="s">
        <v>3519</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3516</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3105</v>
      </c>
      <c r="FE401" s="7">
        <f t="shared" si="92"/>
        <v>3506</v>
      </c>
      <c r="FF401" s="72">
        <f t="shared" si="93"/>
        <v>10494</v>
      </c>
      <c r="FG401" t="s">
        <v>3519</v>
      </c>
      <c r="FH401">
        <v>461017884</v>
      </c>
    </row>
    <row r="402" spans="1:164" ht="17.25">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3516</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3300</v>
      </c>
      <c r="FE402" s="7">
        <f t="shared" si="92"/>
        <v>68</v>
      </c>
      <c r="FF402" s="72">
        <f t="shared" si="93"/>
        <v>5082</v>
      </c>
      <c r="FG402" t="s">
        <v>3519</v>
      </c>
      <c r="FH402">
        <v>460087897</v>
      </c>
    </row>
    <row r="403" spans="1:164" ht="17.25">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3517</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3338</v>
      </c>
      <c r="FE403" s="7">
        <f t="shared" si="92"/>
        <v>3354</v>
      </c>
      <c r="FF403" s="72">
        <f t="shared" si="93"/>
        <v>6724</v>
      </c>
      <c r="FG403" t="s">
        <v>3519</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3517</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3173</v>
      </c>
      <c r="FE404" s="7">
        <f t="shared" si="92"/>
        <v>2681</v>
      </c>
      <c r="FF404" s="72">
        <f t="shared" si="93"/>
        <v>9042</v>
      </c>
      <c r="FG404" t="s">
        <v>3519</v>
      </c>
      <c r="FH404">
        <v>461264401</v>
      </c>
    </row>
    <row r="405" spans="1:164" ht="17.25">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3517</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3199</v>
      </c>
      <c r="FE405" s="7">
        <f t="shared" si="92"/>
        <v>4979</v>
      </c>
      <c r="FF405" s="72">
        <f t="shared" si="93"/>
        <v>9986</v>
      </c>
      <c r="FG405" t="s">
        <v>3519</v>
      </c>
      <c r="FH405">
        <v>464131543</v>
      </c>
    </row>
    <row r="406" spans="1:164" ht="17.25">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3516</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3558</v>
      </c>
      <c r="FD406" s="7" t="s">
        <v>3339</v>
      </c>
      <c r="FE406" s="7">
        <f t="shared" si="92"/>
        <v>7180</v>
      </c>
      <c r="FF406" s="72">
        <f t="shared" si="93"/>
        <v>36753</v>
      </c>
      <c r="FG406" t="s">
        <v>3519</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3026</v>
      </c>
      <c r="AC407" s="72"/>
      <c r="AD407" s="72" t="s">
        <v>3024</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3517</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3297</v>
      </c>
      <c r="FE407" s="7">
        <f t="shared" si="92"/>
        <v>1660</v>
      </c>
      <c r="FF407" s="72">
        <f t="shared" si="93"/>
        <v>4981</v>
      </c>
      <c r="FG407" t="s">
        <v>3519</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3516</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3340</v>
      </c>
      <c r="FE408" s="7">
        <f t="shared" si="92"/>
        <v>3105</v>
      </c>
      <c r="FF408" s="72">
        <f t="shared" si="93"/>
        <v>9971</v>
      </c>
      <c r="FG408" t="s">
        <v>3519</v>
      </c>
      <c r="FH408">
        <v>461099946</v>
      </c>
    </row>
    <row r="409" spans="1:164" ht="17.25">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c r="AD409" s="72" t="s">
        <v>3021</v>
      </c>
      <c r="AE409" s="309"/>
      <c r="AF409" s="310"/>
      <c r="AG409" s="7"/>
      <c r="AH409" s="72" t="s">
        <v>315</v>
      </c>
      <c r="AI409" s="7"/>
      <c r="AJ409" s="7"/>
      <c r="AK409" s="7"/>
      <c r="AL409" s="7">
        <v>5557</v>
      </c>
      <c r="AM409" s="255">
        <v>27526</v>
      </c>
      <c r="AN409" s="258">
        <v>27</v>
      </c>
      <c r="AO409" s="307">
        <v>43</v>
      </c>
      <c r="AP409" s="307" t="str">
        <f t="shared" si="89"/>
        <v>FLOW</v>
      </c>
      <c r="AQ409" s="307"/>
      <c r="AR409" s="307"/>
      <c r="AS409" s="307"/>
      <c r="AT409" s="307"/>
      <c r="AU409" s="72" t="s">
        <v>1130</v>
      </c>
      <c r="AV409" s="311" t="s">
        <v>2240</v>
      </c>
      <c r="AW409" s="304" t="s">
        <v>178</v>
      </c>
      <c r="AX409" s="312">
        <v>45593</v>
      </c>
      <c r="AY409" s="72">
        <v>24</v>
      </c>
      <c r="AZ409" s="72" t="s">
        <v>2059</v>
      </c>
      <c r="BA409" s="7" t="s">
        <v>3516</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3081</v>
      </c>
      <c r="FE409" s="7">
        <f t="shared" si="92"/>
        <v>4207</v>
      </c>
      <c r="FF409" s="72">
        <f t="shared" si="93"/>
        <v>8463</v>
      </c>
      <c r="FG409" t="s">
        <v>3519</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3527</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3517</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3341</v>
      </c>
      <c r="FE410" s="7">
        <f t="shared" si="92"/>
        <v>4155</v>
      </c>
      <c r="FF410" s="72">
        <f t="shared" si="93"/>
        <v>19158</v>
      </c>
      <c r="FG410" t="s">
        <v>3519</v>
      </c>
      <c r="FH410">
        <v>459479805</v>
      </c>
    </row>
    <row r="411" spans="1:164" ht="17.25">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3026</v>
      </c>
      <c r="AC411" s="72"/>
      <c r="AD411" s="72" t="s">
        <v>3024</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3516</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3342</v>
      </c>
      <c r="FE411" s="7">
        <f t="shared" si="92"/>
        <v>2926.45</v>
      </c>
      <c r="FF411" s="72">
        <f t="shared" si="93"/>
        <v>6255.45</v>
      </c>
      <c r="FG411" t="s">
        <v>3519</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3534</v>
      </c>
      <c r="AC412" s="72"/>
      <c r="AD412" s="72" t="s">
        <v>3025</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3516</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3519</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3562</v>
      </c>
      <c r="AC413" s="72"/>
      <c r="AD413" s="72" t="s">
        <v>3024</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3517</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3343</v>
      </c>
      <c r="FE413" s="7">
        <f t="shared" si="92"/>
        <v>7687</v>
      </c>
      <c r="FF413" s="72">
        <f t="shared" si="93"/>
        <v>36259</v>
      </c>
      <c r="FG413" t="s">
        <v>3519</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3026</v>
      </c>
      <c r="AC414" s="72"/>
      <c r="AD414" s="72" t="s">
        <v>3024</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3516</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3519</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3508</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3516</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3144</v>
      </c>
      <c r="FE415" s="7">
        <f t="shared" si="92"/>
        <v>4846</v>
      </c>
      <c r="FF415" s="72">
        <f t="shared" si="93"/>
        <v>14482</v>
      </c>
      <c r="FG415" t="s">
        <v>3519</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3517</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3344</v>
      </c>
      <c r="FE416" s="7">
        <f t="shared" si="92"/>
        <v>4083.5</v>
      </c>
      <c r="FF416" s="72">
        <f t="shared" si="93"/>
        <v>8192.5</v>
      </c>
      <c r="FG416" t="s">
        <v>3519</v>
      </c>
      <c r="FH416">
        <v>460587311</v>
      </c>
    </row>
    <row r="417" spans="1:164" ht="17.25">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3025</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3516</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3606</v>
      </c>
      <c r="EY417" s="314">
        <v>46189</v>
      </c>
      <c r="EZ417" s="314"/>
      <c r="FA417" s="183"/>
      <c r="FB417" s="314"/>
      <c r="FC417" s="7" t="s">
        <v>1130</v>
      </c>
      <c r="FD417" s="7" t="s">
        <v>3270</v>
      </c>
      <c r="FE417" s="7">
        <f t="shared" si="92"/>
        <v>3279</v>
      </c>
      <c r="FF417" s="72">
        <f t="shared" si="93"/>
        <v>6558</v>
      </c>
      <c r="FG417" t="s">
        <v>3519</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3516</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3143</v>
      </c>
      <c r="FE418" s="7">
        <f t="shared" si="92"/>
        <v>3253.24</v>
      </c>
      <c r="FF418" s="72">
        <f t="shared" si="93"/>
        <v>6537.24</v>
      </c>
      <c r="FG418" t="s">
        <v>3519</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3503</v>
      </c>
      <c r="AC419" s="72"/>
      <c r="AD419" s="72" t="s">
        <v>3024</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3517</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3345</v>
      </c>
      <c r="FE419" s="7">
        <f t="shared" si="92"/>
        <v>2100</v>
      </c>
      <c r="FF419" s="72">
        <f t="shared" si="93"/>
        <v>6301</v>
      </c>
      <c r="FG419" t="s">
        <v>3519</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3027</v>
      </c>
      <c r="AC420" s="72"/>
      <c r="AD420" s="72" t="s">
        <v>3024</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3517</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3346</v>
      </c>
      <c r="FE420" s="7">
        <f t="shared" si="92"/>
        <v>3060</v>
      </c>
      <c r="FF420" s="72">
        <f t="shared" si="93"/>
        <v>12745</v>
      </c>
      <c r="FG420" t="s">
        <v>3519</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3563</v>
      </c>
      <c r="AC421" s="72"/>
      <c r="AD421" s="72" t="s">
        <v>3024</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3517</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3347</v>
      </c>
      <c r="FE421" s="7">
        <f t="shared" si="92"/>
        <v>3512</v>
      </c>
      <c r="FF421" s="72">
        <f t="shared" si="93"/>
        <v>19936</v>
      </c>
      <c r="FG421" t="s">
        <v>3519</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3027</v>
      </c>
      <c r="AC422" s="72"/>
      <c r="AD422" s="72" t="s">
        <v>3024</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3516</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3348</v>
      </c>
      <c r="FE422" s="7">
        <f t="shared" si="92"/>
        <v>2396</v>
      </c>
      <c r="FF422" s="72">
        <f t="shared" si="93"/>
        <v>15835</v>
      </c>
      <c r="FG422" t="s">
        <v>3519</v>
      </c>
      <c r="FH422">
        <v>467003063</v>
      </c>
    </row>
    <row r="423" spans="1:164" ht="17.25">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3517</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3607</v>
      </c>
      <c r="EY423" s="314">
        <v>46184</v>
      </c>
      <c r="EZ423" s="314"/>
      <c r="FA423" s="183"/>
      <c r="FB423" s="314"/>
      <c r="FC423" s="7" t="s">
        <v>1130</v>
      </c>
      <c r="FD423" s="7" t="s">
        <v>3217</v>
      </c>
      <c r="FE423" s="7">
        <f t="shared" si="92"/>
        <v>3901</v>
      </c>
      <c r="FF423" s="72">
        <f t="shared" si="93"/>
        <v>7957</v>
      </c>
      <c r="FG423" t="s">
        <v>3519</v>
      </c>
      <c r="FH423">
        <v>460384052</v>
      </c>
    </row>
    <row r="424" spans="1:164" ht="17.25">
      <c r="A424" s="72">
        <v>461262091</v>
      </c>
      <c r="B424" s="304" t="s">
        <v>2117</v>
      </c>
      <c r="C424" s="72" t="s">
        <v>1776</v>
      </c>
      <c r="D424" s="72" t="s">
        <v>3501</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3025</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3517</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3247</v>
      </c>
      <c r="FE424" s="7">
        <f t="shared" si="92"/>
        <v>3193</v>
      </c>
      <c r="FF424" s="72">
        <f t="shared" si="93"/>
        <v>6429</v>
      </c>
      <c r="FG424" t="s">
        <v>3519</v>
      </c>
      <c r="FH424">
        <v>461262091</v>
      </c>
    </row>
    <row r="425" spans="1:164" ht="17.25">
      <c r="A425" s="72">
        <v>459335118</v>
      </c>
      <c r="B425" s="304" t="s">
        <v>2133</v>
      </c>
      <c r="C425" s="72" t="s">
        <v>1778</v>
      </c>
      <c r="D425" s="72" t="s">
        <v>3566</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3026</v>
      </c>
      <c r="AC425" s="72"/>
      <c r="AD425" s="72" t="s">
        <v>3024</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3516</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3349</v>
      </c>
      <c r="FE425" s="7">
        <f t="shared" si="92"/>
        <v>6877</v>
      </c>
      <c r="FF425" s="72">
        <f t="shared" si="93"/>
        <v>13732</v>
      </c>
      <c r="FG425" t="s">
        <v>3519</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3024</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3517</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3519</v>
      </c>
      <c r="FH426">
        <v>464782908</v>
      </c>
    </row>
    <row r="427" spans="1:164" ht="17.25">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3516</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3497</v>
      </c>
      <c r="EV427" s="7" t="s">
        <v>2466</v>
      </c>
      <c r="EW427" s="7" t="e">
        <v>#N/A</v>
      </c>
      <c r="EX427" s="183" t="e">
        <v>#N/A</v>
      </c>
      <c r="EY427" s="314" t="e">
        <v>#N/A</v>
      </c>
      <c r="EZ427" s="314"/>
      <c r="FA427" s="183"/>
      <c r="FB427" s="314"/>
      <c r="FC427" s="7" t="s">
        <v>1130</v>
      </c>
      <c r="FD427" s="7" t="s">
        <v>3350</v>
      </c>
      <c r="FE427" s="7">
        <f t="shared" si="92"/>
        <v>3501</v>
      </c>
      <c r="FF427" s="72">
        <f t="shared" si="93"/>
        <v>7092</v>
      </c>
      <c r="FG427" t="s">
        <v>3519</v>
      </c>
      <c r="FH427">
        <v>463200237</v>
      </c>
    </row>
    <row r="428" spans="1:164" ht="17.25">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3517</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3199</v>
      </c>
      <c r="FE428" s="7">
        <f t="shared" si="92"/>
        <v>3883</v>
      </c>
      <c r="FF428" s="72">
        <f t="shared" si="93"/>
        <v>7819</v>
      </c>
      <c r="FG428" t="s">
        <v>3519</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KIV</v>
      </c>
      <c r="Z429" s="72" t="s">
        <v>1282</v>
      </c>
      <c r="AA429" s="72" t="s">
        <v>3022</v>
      </c>
      <c r="AB429" s="304" t="s">
        <v>3571</v>
      </c>
      <c r="AC429" s="72"/>
      <c r="AD429" s="72"/>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3516</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3351</v>
      </c>
      <c r="FE429" s="7">
        <f t="shared" si="92"/>
        <v>8997</v>
      </c>
      <c r="FF429" s="72">
        <f t="shared" si="93"/>
        <v>35582</v>
      </c>
      <c r="FG429" t="s">
        <v>3519</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3517</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3081</v>
      </c>
      <c r="FE430" s="7">
        <f t="shared" si="92"/>
        <v>3065</v>
      </c>
      <c r="FF430" s="72">
        <f t="shared" si="93"/>
        <v>6145</v>
      </c>
      <c r="FG430" t="s">
        <v>3519</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3027</v>
      </c>
      <c r="AC431" s="72"/>
      <c r="AD431" s="72" t="s">
        <v>3024</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3516</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3519</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3516</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3122</v>
      </c>
      <c r="FE432" s="7">
        <f t="shared" si="92"/>
        <v>2523</v>
      </c>
      <c r="FF432" s="72">
        <f t="shared" si="93"/>
        <v>5944</v>
      </c>
      <c r="FG432" t="s">
        <v>3519</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3569</v>
      </c>
      <c r="AC433" s="72"/>
      <c r="AD433" s="72" t="s">
        <v>3024</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3516</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3352</v>
      </c>
      <c r="FE433" s="7">
        <f t="shared" si="92"/>
        <v>3017</v>
      </c>
      <c r="FF433" s="72">
        <f t="shared" si="93"/>
        <v>10832</v>
      </c>
      <c r="FG433" t="s">
        <v>3519</v>
      </c>
      <c r="FH433">
        <v>461361123</v>
      </c>
    </row>
    <row r="434" spans="1:164" ht="17.25">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3516</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3091</v>
      </c>
      <c r="FE434" s="7">
        <f t="shared" si="92"/>
        <v>3602</v>
      </c>
      <c r="FF434" s="72">
        <f t="shared" si="93"/>
        <v>7349</v>
      </c>
      <c r="FG434" t="s">
        <v>3519</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3026</v>
      </c>
      <c r="AC435" s="72"/>
      <c r="AD435" s="72" t="s">
        <v>3024</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3516</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3353</v>
      </c>
      <c r="FE435" s="7">
        <f t="shared" si="92"/>
        <v>3997</v>
      </c>
      <c r="FF435" s="72">
        <f t="shared" si="93"/>
        <v>11689</v>
      </c>
      <c r="FG435" t="s">
        <v>3519</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3027</v>
      </c>
      <c r="AC436" s="72"/>
      <c r="AD436" s="72" t="s">
        <v>3024</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3516</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3354</v>
      </c>
      <c r="FE436" s="7">
        <f t="shared" si="92"/>
        <v>3364</v>
      </c>
      <c r="FF436" s="72">
        <f t="shared" si="93"/>
        <v>18164</v>
      </c>
      <c r="FG436" t="s">
        <v>3519</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3027</v>
      </c>
      <c r="AC437" s="72"/>
      <c r="AD437" s="72" t="s">
        <v>3024</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3516</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3087</v>
      </c>
      <c r="FE437" s="7">
        <f t="shared" si="92"/>
        <v>456</v>
      </c>
      <c r="FF437" s="72">
        <f t="shared" si="93"/>
        <v>12790</v>
      </c>
      <c r="FG437" t="s">
        <v>3519</v>
      </c>
      <c r="FH437">
        <v>132195021</v>
      </c>
    </row>
    <row r="438" spans="1:164" ht="17.25">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3516</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3519</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3517</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3164</v>
      </c>
      <c r="FE439" s="7">
        <f t="shared" si="92"/>
        <v>3870</v>
      </c>
      <c r="FF439" s="72">
        <f t="shared" si="93"/>
        <v>15018</v>
      </c>
      <c r="FG439" t="s">
        <v>3520</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tr">
        <f t="shared" si="89"/>
        <v>FLOW</v>
      </c>
      <c r="AQ440" s="307"/>
      <c r="AR440" s="307"/>
      <c r="AS440" s="307"/>
      <c r="AT440" s="307"/>
      <c r="AU440" s="72" t="s">
        <v>1795</v>
      </c>
      <c r="AV440" s="311" t="s">
        <v>209</v>
      </c>
      <c r="AW440" s="304" t="s">
        <v>210</v>
      </c>
      <c r="AX440" s="312">
        <v>45274</v>
      </c>
      <c r="AY440" s="72">
        <v>36</v>
      </c>
      <c r="AZ440" s="72" t="s">
        <v>1743</v>
      </c>
      <c r="BA440" s="7" t="s">
        <v>3516</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3355</v>
      </c>
      <c r="FE440" s="7">
        <f t="shared" si="92"/>
        <v>2679</v>
      </c>
      <c r="FF440" s="72">
        <f t="shared" si="93"/>
        <v>5989</v>
      </c>
      <c r="FG440" t="s">
        <v>3519</v>
      </c>
      <c r="FH440">
        <v>461125158</v>
      </c>
    </row>
    <row r="441" spans="1:164" ht="17.25">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3517</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3356</v>
      </c>
      <c r="FE441" s="7">
        <f t="shared" si="92"/>
        <v>-9808.0099999999948</v>
      </c>
      <c r="FF441" s="72">
        <f t="shared" si="93"/>
        <v>36188.990000000005</v>
      </c>
      <c r="FG441" t="s">
        <v>3519</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3511</v>
      </c>
      <c r="AC442" s="72"/>
      <c r="AD442" s="72" t="s">
        <v>3025</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3517</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3312</v>
      </c>
      <c r="FE442" s="7">
        <f t="shared" si="92"/>
        <v>3301</v>
      </c>
      <c r="FF442" s="72">
        <f t="shared" si="93"/>
        <v>17699</v>
      </c>
      <c r="FG442" t="s">
        <v>3519</v>
      </c>
      <c r="FH442">
        <v>454743569</v>
      </c>
    </row>
    <row r="443" spans="1:164" ht="17.25">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3517</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3357</v>
      </c>
      <c r="FE443" s="7">
        <f t="shared" si="92"/>
        <v>3612</v>
      </c>
      <c r="FF443" s="72">
        <f t="shared" si="93"/>
        <v>7196</v>
      </c>
      <c r="FG443" t="s">
        <v>3520</v>
      </c>
      <c r="FH443">
        <v>460434530</v>
      </c>
    </row>
    <row r="444" spans="1:164" ht="17.25">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3517</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3358</v>
      </c>
      <c r="FE444" s="7">
        <f t="shared" si="92"/>
        <v>3145.78</v>
      </c>
      <c r="FF444" s="72">
        <f t="shared" si="93"/>
        <v>6284.7800000000007</v>
      </c>
      <c r="FG444" t="s">
        <v>3519</v>
      </c>
      <c r="FH444">
        <v>460858883</v>
      </c>
    </row>
    <row r="445" spans="1:164" ht="17.25">
      <c r="A445" s="72">
        <v>460234987</v>
      </c>
      <c r="B445" s="304" t="s">
        <v>3032</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3026</v>
      </c>
      <c r="AC445" s="72"/>
      <c r="AD445" s="72" t="s">
        <v>3024</v>
      </c>
      <c r="AE445" s="309"/>
      <c r="AF445" s="310"/>
      <c r="AG445" s="7"/>
      <c r="AH445" s="72" t="s">
        <v>3034</v>
      </c>
      <c r="AI445" s="7"/>
      <c r="AJ445" s="7"/>
      <c r="AK445" s="7"/>
      <c r="AL445" s="7">
        <v>3947</v>
      </c>
      <c r="AM445" s="255">
        <v>23028</v>
      </c>
      <c r="AN445" s="258">
        <v>27</v>
      </c>
      <c r="AO445" s="307">
        <v>43</v>
      </c>
      <c r="AP445" s="307" t="str">
        <f t="shared" si="89"/>
        <v>FLOW</v>
      </c>
      <c r="AQ445" s="307"/>
      <c r="AR445" s="307"/>
      <c r="AS445" s="307"/>
      <c r="AT445" s="307"/>
      <c r="AU445" s="72" t="s">
        <v>1130</v>
      </c>
      <c r="AV445" s="311" t="s">
        <v>3038</v>
      </c>
      <c r="AW445" s="304" t="s">
        <v>210</v>
      </c>
      <c r="AX445" s="312">
        <v>45220</v>
      </c>
      <c r="AY445" s="72">
        <v>36</v>
      </c>
      <c r="AZ445" s="72" t="s">
        <v>2059</v>
      </c>
      <c r="BA445" s="7" t="s">
        <v>3517</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3520</v>
      </c>
      <c r="FH445">
        <v>460234987</v>
      </c>
    </row>
    <row r="446" spans="1:164" ht="17.25">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3027</v>
      </c>
      <c r="AC446" s="72"/>
      <c r="AD446" s="72" t="s">
        <v>3024</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3516</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3120</v>
      </c>
      <c r="FE446" s="7">
        <f t="shared" si="92"/>
        <v>3544</v>
      </c>
      <c r="FF446" s="72">
        <f t="shared" si="93"/>
        <v>7088</v>
      </c>
      <c r="FG446" t="s">
        <v>3519</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3508</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3516</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3359</v>
      </c>
      <c r="FE447" s="7">
        <f t="shared" si="92"/>
        <v>11817</v>
      </c>
      <c r="FF447" s="72">
        <f t="shared" si="93"/>
        <v>35372</v>
      </c>
      <c r="FG447" t="s">
        <v>3519</v>
      </c>
      <c r="FH447">
        <v>462841404</v>
      </c>
    </row>
    <row r="448" spans="1:164" ht="17.25">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3025</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3517</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3360</v>
      </c>
      <c r="FE448" s="7">
        <f t="shared" si="92"/>
        <v>2865</v>
      </c>
      <c r="FF448" s="72">
        <f t="shared" si="93"/>
        <v>11164</v>
      </c>
      <c r="FG448" t="s">
        <v>3519</v>
      </c>
      <c r="FH448">
        <v>460465980</v>
      </c>
    </row>
    <row r="449" spans="1:164" ht="17.25">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3516</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3608</v>
      </c>
      <c r="EY449" s="314">
        <v>46185</v>
      </c>
      <c r="EZ449" s="314"/>
      <c r="FA449" s="183"/>
      <c r="FB449" s="314"/>
      <c r="FC449" s="7" t="s">
        <v>1130</v>
      </c>
      <c r="FD449" s="7" t="s">
        <v>3361</v>
      </c>
      <c r="FE449" s="7">
        <f t="shared" ref="FE449:FE512" si="106">IF((J449+R449)&lt;=I449+R449,(J449+R449),((I449-(I449*(M449+1)-(I449+J449)))+R449))</f>
        <v>3576</v>
      </c>
      <c r="FF449" s="72">
        <f t="shared" ref="FF449:FF512" si="107">I449+J449+FD449</f>
        <v>7069</v>
      </c>
      <c r="FG449" t="s">
        <v>3519</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3508</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3516</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3362</v>
      </c>
      <c r="FE450" s="7">
        <f t="shared" si="106"/>
        <v>3482</v>
      </c>
      <c r="FF450" s="72">
        <f t="shared" si="107"/>
        <v>6976</v>
      </c>
      <c r="FG450" t="s">
        <v>3519</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3026</v>
      </c>
      <c r="AC451" s="72"/>
      <c r="AD451" s="72" t="s">
        <v>3024</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3517</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3363</v>
      </c>
      <c r="FE451" s="7">
        <f t="shared" si="106"/>
        <v>493</v>
      </c>
      <c r="FF451" s="72">
        <f t="shared" si="107"/>
        <v>13084</v>
      </c>
      <c r="FG451" t="s">
        <v>3519</v>
      </c>
      <c r="FH451">
        <v>466120249</v>
      </c>
    </row>
    <row r="452" spans="1:164" ht="17.25">
      <c r="A452" s="72">
        <v>460260039</v>
      </c>
      <c r="B452" s="304" t="s">
        <v>2148</v>
      </c>
      <c r="C452" s="72" t="s">
        <v>1778</v>
      </c>
      <c r="D452" s="72" t="s">
        <v>3542</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3025</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3516</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3364</v>
      </c>
      <c r="FE452" s="7">
        <f t="shared" si="106"/>
        <v>2996</v>
      </c>
      <c r="FF452" s="72">
        <f t="shared" si="107"/>
        <v>6504</v>
      </c>
      <c r="FG452" t="s">
        <v>3519</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3517</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3365</v>
      </c>
      <c r="FE453" s="7">
        <f t="shared" si="106"/>
        <v>3135</v>
      </c>
      <c r="FF453" s="72">
        <f t="shared" si="107"/>
        <v>12252</v>
      </c>
      <c r="FG453" t="s">
        <v>3519</v>
      </c>
      <c r="FH453">
        <v>460111082</v>
      </c>
    </row>
    <row r="454" spans="1:164" ht="17.25">
      <c r="A454" s="72">
        <v>465334990</v>
      </c>
      <c r="B454" s="304" t="s">
        <v>511</v>
      </c>
      <c r="C454" s="72" t="s">
        <v>1776</v>
      </c>
      <c r="D454" s="72" t="s">
        <v>3501</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3517</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3366</v>
      </c>
      <c r="FE454" s="7">
        <f t="shared" si="106"/>
        <v>5884</v>
      </c>
      <c r="FF454" s="72">
        <f t="shared" si="107"/>
        <v>11912</v>
      </c>
      <c r="FG454" t="s">
        <v>3519</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3516</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3367</v>
      </c>
      <c r="FE455" s="7">
        <f t="shared" si="106"/>
        <v>3581</v>
      </c>
      <c r="FF455" s="72">
        <f t="shared" si="107"/>
        <v>10487</v>
      </c>
      <c r="FG455" t="s">
        <v>3519</v>
      </c>
      <c r="FH455">
        <v>460051993</v>
      </c>
    </row>
    <row r="456" spans="1:164" ht="17.25">
      <c r="A456" s="72">
        <v>461546516</v>
      </c>
      <c r="B456" s="304" t="s">
        <v>2108</v>
      </c>
      <c r="C456" s="72"/>
      <c r="D456" s="72"/>
      <c r="E456" s="72"/>
      <c r="F456" s="72"/>
      <c r="G456" s="307"/>
      <c r="H456" s="307"/>
      <c r="I456" s="72">
        <v>2660</v>
      </c>
      <c r="J456" s="72">
        <v>2657</v>
      </c>
      <c r="K456" s="258">
        <f t="shared" si="99"/>
        <v>2701</v>
      </c>
      <c r="L456" s="258">
        <f t="shared" si="100"/>
        <v>5406</v>
      </c>
      <c r="M456" s="308">
        <v>1</v>
      </c>
      <c r="N456" s="340"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3027</v>
      </c>
      <c r="AC456" s="72"/>
      <c r="AD456" s="72" t="s">
        <v>3025</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3516</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3368</v>
      </c>
      <c r="FE456" s="7">
        <f t="shared" si="106"/>
        <v>2701</v>
      </c>
      <c r="FF456" s="72">
        <f t="shared" si="107"/>
        <v>5406</v>
      </c>
      <c r="FG456" t="s">
        <v>3519</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NC</v>
      </c>
      <c r="Z457" s="72" t="s">
        <v>1316</v>
      </c>
      <c r="AA457" s="72" t="s">
        <v>1316</v>
      </c>
      <c r="AB457" s="304" t="s">
        <v>3027</v>
      </c>
      <c r="AC457" s="72"/>
      <c r="AD457" s="72" t="s">
        <v>3024</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3516</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3369</v>
      </c>
      <c r="FE457" s="7">
        <f t="shared" si="106"/>
        <v>3012</v>
      </c>
      <c r="FF457" s="72">
        <f t="shared" si="107"/>
        <v>15488</v>
      </c>
      <c r="FG457" t="s">
        <v>3519</v>
      </c>
      <c r="FH457">
        <v>467004899</v>
      </c>
    </row>
    <row r="458" spans="1:164" ht="17.25">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3517</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3291</v>
      </c>
      <c r="FE458" s="7">
        <f t="shared" si="106"/>
        <v>52</v>
      </c>
      <c r="FF458" s="72">
        <f t="shared" si="107"/>
        <v>6744</v>
      </c>
      <c r="FG458" t="s">
        <v>3519</v>
      </c>
      <c r="FH458">
        <v>460349990</v>
      </c>
    </row>
    <row r="459" spans="1:164" ht="17.25">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3517</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3370</v>
      </c>
      <c r="FE459" s="7">
        <f t="shared" si="106"/>
        <v>4877</v>
      </c>
      <c r="FF459" s="72">
        <f t="shared" si="107"/>
        <v>23196</v>
      </c>
      <c r="FG459" t="s">
        <v>3519</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3026</v>
      </c>
      <c r="AC460" s="72"/>
      <c r="AD460" s="72" t="s">
        <v>3024</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3517</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3344</v>
      </c>
      <c r="FE460" s="7">
        <f t="shared" si="106"/>
        <v>3299</v>
      </c>
      <c r="FF460" s="72">
        <f t="shared" si="107"/>
        <v>6676</v>
      </c>
      <c r="FG460" t="s">
        <v>3519</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3529</v>
      </c>
      <c r="AC461" s="72"/>
      <c r="AD461" s="72" t="s">
        <v>3024</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3516</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3371</v>
      </c>
      <c r="FE461" s="7">
        <f t="shared" si="106"/>
        <v>3305</v>
      </c>
      <c r="FF461" s="72">
        <f t="shared" si="107"/>
        <v>6654</v>
      </c>
      <c r="FG461" t="s">
        <v>3519</v>
      </c>
      <c r="FH461">
        <v>460561110</v>
      </c>
    </row>
    <row r="462" spans="1:164" ht="17.25">
      <c r="A462" s="72">
        <v>460863978</v>
      </c>
      <c r="B462" s="304" t="s">
        <v>1454</v>
      </c>
      <c r="C462" s="72" t="s">
        <v>1776</v>
      </c>
      <c r="D462" s="72" t="s">
        <v>3028</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3516</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3372</v>
      </c>
      <c r="FE462" s="7">
        <f t="shared" si="106"/>
        <v>44</v>
      </c>
      <c r="FF462" s="72">
        <f t="shared" si="107"/>
        <v>2975</v>
      </c>
      <c r="FG462" t="s">
        <v>3519</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3517</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3373</v>
      </c>
      <c r="FE463" s="7">
        <f t="shared" si="106"/>
        <v>3768</v>
      </c>
      <c r="FF463" s="72">
        <f t="shared" si="107"/>
        <v>7644</v>
      </c>
      <c r="FG463" t="s">
        <v>3519</v>
      </c>
      <c r="FH463">
        <v>460005853</v>
      </c>
    </row>
    <row r="464" spans="1:164" ht="17.25">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3517</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3374</v>
      </c>
      <c r="FE464" s="7">
        <f t="shared" si="106"/>
        <v>707</v>
      </c>
      <c r="FF464" s="72">
        <f t="shared" si="107"/>
        <v>11749</v>
      </c>
      <c r="FG464" t="s">
        <v>3519</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3516</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3066</v>
      </c>
      <c r="FE465" s="7">
        <f t="shared" si="106"/>
        <v>2351</v>
      </c>
      <c r="FF465" s="72">
        <f t="shared" si="107"/>
        <v>5243</v>
      </c>
      <c r="FG465" t="s">
        <v>3519</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3025</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3517</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3375</v>
      </c>
      <c r="FE466" s="7">
        <f t="shared" si="106"/>
        <v>3038.6800000000003</v>
      </c>
      <c r="FF466" s="72">
        <f t="shared" si="107"/>
        <v>17450.68</v>
      </c>
      <c r="FG466" t="s">
        <v>3519</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3517</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3355</v>
      </c>
      <c r="FE467" s="7">
        <f t="shared" si="106"/>
        <v>3758</v>
      </c>
      <c r="FF467" s="72">
        <f t="shared" si="107"/>
        <v>7520</v>
      </c>
      <c r="FG467" t="s">
        <v>3519</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3508</v>
      </c>
      <c r="AC468" s="72"/>
      <c r="AD468" s="72" t="s">
        <v>3025</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3517</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3376</v>
      </c>
      <c r="FE468" s="7">
        <f t="shared" si="106"/>
        <v>2968</v>
      </c>
      <c r="FF468" s="72">
        <f t="shared" si="107"/>
        <v>18866</v>
      </c>
      <c r="FG468" t="s">
        <v>3519</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3517</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3519</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3508</v>
      </c>
      <c r="AC470" s="72"/>
      <c r="AD470" s="72" t="s">
        <v>3025</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3516</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3377</v>
      </c>
      <c r="FE470" s="7">
        <f t="shared" si="106"/>
        <v>5179</v>
      </c>
      <c r="FF470" s="72">
        <f t="shared" si="107"/>
        <v>26951</v>
      </c>
      <c r="FG470" t="s">
        <v>3519</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3025</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3517</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3378</v>
      </c>
      <c r="FE471" s="7">
        <f t="shared" si="106"/>
        <v>2282</v>
      </c>
      <c r="FF471" s="72">
        <f t="shared" si="107"/>
        <v>10731</v>
      </c>
      <c r="FG471" t="s">
        <v>3519</v>
      </c>
      <c r="FH471">
        <v>454987694</v>
      </c>
    </row>
    <row r="472" spans="1:164" ht="17.25">
      <c r="A472" s="72">
        <v>460696847</v>
      </c>
      <c r="B472" s="304" t="s">
        <v>1571</v>
      </c>
      <c r="C472" s="72" t="s">
        <v>1776</v>
      </c>
      <c r="D472" s="72" t="s">
        <v>3566</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3516</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3379</v>
      </c>
      <c r="FE472" s="7">
        <f t="shared" si="106"/>
        <v>3116</v>
      </c>
      <c r="FF472" s="72">
        <f t="shared" si="107"/>
        <v>6239</v>
      </c>
      <c r="FG472" t="s">
        <v>3519</v>
      </c>
      <c r="FH472">
        <v>460696847</v>
      </c>
    </row>
    <row r="473" spans="1:164" ht="17.25">
      <c r="A473" s="72">
        <v>460639769</v>
      </c>
      <c r="B473" s="304" t="s">
        <v>402</v>
      </c>
      <c r="C473" s="72" t="s">
        <v>1778</v>
      </c>
      <c r="D473" s="72" t="s">
        <v>3501</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3516</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3169</v>
      </c>
      <c r="FE473" s="7">
        <f t="shared" si="106"/>
        <v>3075</v>
      </c>
      <c r="FF473" s="72">
        <f t="shared" si="107"/>
        <v>6177</v>
      </c>
      <c r="FG473" t="s">
        <v>3519</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3025</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3516</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3380</v>
      </c>
      <c r="FE474" s="7">
        <f t="shared" si="106"/>
        <v>4931</v>
      </c>
      <c r="FF474" s="72">
        <f t="shared" si="107"/>
        <v>26401</v>
      </c>
      <c r="FG474" t="s">
        <v>3519</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3026</v>
      </c>
      <c r="AC475" s="72"/>
      <c r="AD475" s="72" t="s">
        <v>3024</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3517</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3350</v>
      </c>
      <c r="FE475" s="7">
        <f t="shared" si="106"/>
        <v>2810</v>
      </c>
      <c r="FF475" s="72">
        <f t="shared" si="107"/>
        <v>5924</v>
      </c>
      <c r="FG475" t="s">
        <v>3519</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3571</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3517</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3381</v>
      </c>
      <c r="FE476" s="7">
        <f t="shared" si="106"/>
        <v>4336</v>
      </c>
      <c r="FF476" s="72">
        <f t="shared" si="107"/>
        <v>16937</v>
      </c>
      <c r="FG476" t="s">
        <v>3519</v>
      </c>
      <c r="FH476">
        <v>466434465</v>
      </c>
    </row>
    <row r="477" spans="1:164" ht="17.25">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3516</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3609</v>
      </c>
      <c r="EY477" s="314">
        <v>46184</v>
      </c>
      <c r="EZ477" s="314"/>
      <c r="FA477" s="183"/>
      <c r="FB477" s="314"/>
      <c r="FC477" s="7" t="s">
        <v>1130</v>
      </c>
      <c r="FD477" s="7" t="s">
        <v>3382</v>
      </c>
      <c r="FE477" s="7">
        <f t="shared" si="106"/>
        <v>3468</v>
      </c>
      <c r="FF477" s="72">
        <f t="shared" si="107"/>
        <v>6982</v>
      </c>
      <c r="FG477" t="s">
        <v>3519</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3027</v>
      </c>
      <c r="AC478" s="72"/>
      <c r="AD478" s="72" t="s">
        <v>3024</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3517</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3383</v>
      </c>
      <c r="FE478" s="7">
        <f t="shared" si="106"/>
        <v>4701</v>
      </c>
      <c r="FF478" s="72">
        <f t="shared" si="107"/>
        <v>26733</v>
      </c>
      <c r="FG478" t="s">
        <v>3519</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3027</v>
      </c>
      <c r="AC479" s="72"/>
      <c r="AD479" s="72" t="s">
        <v>3024</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3517</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3384</v>
      </c>
      <c r="FE479" s="7">
        <f t="shared" si="106"/>
        <v>3606</v>
      </c>
      <c r="FF479" s="72">
        <f t="shared" si="107"/>
        <v>14177</v>
      </c>
      <c r="FG479" t="s">
        <v>3519</v>
      </c>
      <c r="FH479">
        <v>461649431</v>
      </c>
    </row>
    <row r="480" spans="1:164" ht="17.25">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3516</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3184</v>
      </c>
      <c r="FE480" s="7">
        <f t="shared" si="106"/>
        <v>873</v>
      </c>
      <c r="FF480" s="72">
        <f t="shared" si="107"/>
        <v>7461</v>
      </c>
      <c r="FG480" t="s">
        <v>3519</v>
      </c>
      <c r="FH480">
        <v>460112492</v>
      </c>
    </row>
    <row r="481" spans="1:164" ht="17.25">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3516</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3253</v>
      </c>
      <c r="FE481" s="7">
        <f t="shared" si="106"/>
        <v>3362</v>
      </c>
      <c r="FF481" s="72">
        <f t="shared" si="107"/>
        <v>6767</v>
      </c>
      <c r="FG481" t="s">
        <v>3519</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3026</v>
      </c>
      <c r="AC482" s="72"/>
      <c r="AD482" s="72" t="s">
        <v>3024</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3516</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3610</v>
      </c>
      <c r="EY482" s="314">
        <v>46190</v>
      </c>
      <c r="EZ482" s="314"/>
      <c r="FA482" s="183"/>
      <c r="FB482" s="314"/>
      <c r="FC482" s="7" t="s">
        <v>1130</v>
      </c>
      <c r="FD482" s="7" t="s">
        <v>3385</v>
      </c>
      <c r="FE482" s="7">
        <f t="shared" si="106"/>
        <v>2969</v>
      </c>
      <c r="FF482" s="72">
        <f t="shared" si="107"/>
        <v>6000</v>
      </c>
      <c r="FG482" t="s">
        <v>3520</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3517</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3386</v>
      </c>
      <c r="FE483" s="7">
        <f t="shared" si="106"/>
        <v>3624</v>
      </c>
      <c r="FF483" s="72">
        <f t="shared" si="107"/>
        <v>14046</v>
      </c>
      <c r="FG483" t="s">
        <v>3519</v>
      </c>
      <c r="FH483">
        <v>459425260</v>
      </c>
    </row>
    <row r="484" spans="1:164" ht="17.25">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3025</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3516</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3240</v>
      </c>
      <c r="FE484" s="7">
        <f t="shared" si="106"/>
        <v>2450</v>
      </c>
      <c r="FF484" s="72">
        <f t="shared" si="107"/>
        <v>5424</v>
      </c>
      <c r="FG484" t="s">
        <v>3519</v>
      </c>
      <c r="FH484">
        <v>460591015</v>
      </c>
    </row>
    <row r="485" spans="1:164" ht="17.25">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3027</v>
      </c>
      <c r="AC485" s="72"/>
      <c r="AD485" s="72" t="s">
        <v>3024</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3516</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3297</v>
      </c>
      <c r="FE485" s="7">
        <f t="shared" si="106"/>
        <v>4925</v>
      </c>
      <c r="FF485" s="72">
        <f t="shared" si="107"/>
        <v>9932</v>
      </c>
      <c r="FG485" t="s">
        <v>3519</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3538</v>
      </c>
      <c r="AC486" s="72"/>
      <c r="AD486" s="72" t="s">
        <v>3024</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3516</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3277</v>
      </c>
      <c r="FE486" s="7">
        <f t="shared" si="106"/>
        <v>94</v>
      </c>
      <c r="FF486" s="72">
        <f t="shared" si="107"/>
        <v>27093</v>
      </c>
      <c r="FG486" t="s">
        <v>3519</v>
      </c>
      <c r="FH486">
        <v>460198610</v>
      </c>
    </row>
    <row r="487" spans="1:164" ht="17.25">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3026</v>
      </c>
      <c r="AC487" s="72">
        <v>18</v>
      </c>
      <c r="AD487" s="72" t="s">
        <v>3025</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3516</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3345</v>
      </c>
      <c r="FE487" s="7">
        <f t="shared" si="106"/>
        <v>2843</v>
      </c>
      <c r="FF487" s="72">
        <f t="shared" si="107"/>
        <v>5741</v>
      </c>
      <c r="FG487" t="s">
        <v>3519</v>
      </c>
      <c r="FH487">
        <v>460405924</v>
      </c>
    </row>
    <row r="488" spans="1:164" ht="17.25">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3516</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3558</v>
      </c>
      <c r="FD488" s="7" t="s">
        <v>3367</v>
      </c>
      <c r="FE488" s="7">
        <f t="shared" si="106"/>
        <v>9716</v>
      </c>
      <c r="FF488" s="72">
        <f t="shared" si="107"/>
        <v>28904</v>
      </c>
      <c r="FG488" t="s">
        <v>3519</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3517</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3373</v>
      </c>
      <c r="FE489" s="7">
        <f t="shared" si="106"/>
        <v>4728</v>
      </c>
      <c r="FF489" s="72">
        <f t="shared" si="107"/>
        <v>9709</v>
      </c>
      <c r="FG489" t="s">
        <v>3519</v>
      </c>
      <c r="FH489">
        <v>461914147</v>
      </c>
    </row>
    <row r="490" spans="1:164" ht="17.25">
      <c r="A490" s="72">
        <v>461828293</v>
      </c>
      <c r="B490" s="304" t="s">
        <v>2073</v>
      </c>
      <c r="C490" s="72" t="s">
        <v>1778</v>
      </c>
      <c r="D490" s="72" t="s">
        <v>3542</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3517</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3344</v>
      </c>
      <c r="FE490" s="7">
        <f t="shared" si="106"/>
        <v>4899</v>
      </c>
      <c r="FF490" s="72">
        <f t="shared" si="107"/>
        <v>9812</v>
      </c>
      <c r="FG490" t="s">
        <v>3519</v>
      </c>
      <c r="FH490">
        <v>461828293</v>
      </c>
    </row>
    <row r="491" spans="1:164" ht="17.25">
      <c r="A491" s="72">
        <v>460557225</v>
      </c>
      <c r="B491" s="304" t="s">
        <v>801</v>
      </c>
      <c r="C491" s="72" t="s">
        <v>1776</v>
      </c>
      <c r="D491" s="72" t="s">
        <v>3521</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3516</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3519</v>
      </c>
      <c r="FH491">
        <v>460557225</v>
      </c>
    </row>
    <row r="492" spans="1:164" ht="17.25">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3545</v>
      </c>
      <c r="AC492" s="72"/>
      <c r="AD492" s="72" t="s">
        <v>3024</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3516</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3387</v>
      </c>
      <c r="FE492" s="7">
        <f t="shared" si="106"/>
        <v>3499</v>
      </c>
      <c r="FF492" s="72">
        <f t="shared" si="107"/>
        <v>11527</v>
      </c>
      <c r="FG492" t="s">
        <v>3519</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3027</v>
      </c>
      <c r="AC493" s="72"/>
      <c r="AD493" s="72" t="s">
        <v>3024</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3516</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3388</v>
      </c>
      <c r="FE493" s="7">
        <f t="shared" si="106"/>
        <v>608</v>
      </c>
      <c r="FF493" s="72">
        <f t="shared" si="107"/>
        <v>16284</v>
      </c>
      <c r="FG493" t="s">
        <v>3519</v>
      </c>
      <c r="FH493">
        <v>459021769</v>
      </c>
    </row>
    <row r="494" spans="1:164" ht="17.25">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3502</v>
      </c>
      <c r="AC494" s="72"/>
      <c r="AD494" s="72" t="s">
        <v>3025</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3517</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3389</v>
      </c>
      <c r="FE494" s="7">
        <f t="shared" si="106"/>
        <v>3813</v>
      </c>
      <c r="FF494" s="72">
        <f t="shared" si="107"/>
        <v>7679</v>
      </c>
      <c r="FG494" t="s">
        <v>3519</v>
      </c>
      <c r="FH494">
        <v>459691612</v>
      </c>
    </row>
    <row r="495" spans="1:164" ht="17.25">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3516</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3330</v>
      </c>
      <c r="FE495" s="7">
        <f t="shared" si="106"/>
        <v>3450</v>
      </c>
      <c r="FF495" s="72">
        <f t="shared" si="107"/>
        <v>7393</v>
      </c>
      <c r="FG495" t="s">
        <v>3519</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3516</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3120</v>
      </c>
      <c r="FE496" s="7">
        <f t="shared" si="106"/>
        <v>2296</v>
      </c>
      <c r="FF496" s="72">
        <f t="shared" si="107"/>
        <v>4764</v>
      </c>
      <c r="FG496" t="s">
        <v>3519</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3026</v>
      </c>
      <c r="AC497" s="72"/>
      <c r="AD497" s="72" t="s">
        <v>3024</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3517</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3390</v>
      </c>
      <c r="FE497" s="7">
        <f t="shared" si="106"/>
        <v>4726</v>
      </c>
      <c r="FF497" s="72">
        <f t="shared" si="107"/>
        <v>14006</v>
      </c>
      <c r="FG497" t="s">
        <v>3519</v>
      </c>
      <c r="FH497">
        <v>461528342</v>
      </c>
    </row>
    <row r="498" spans="1:164" ht="17.25">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3516</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3391</v>
      </c>
      <c r="FE498" s="7">
        <f t="shared" si="106"/>
        <v>2949.99</v>
      </c>
      <c r="FF498" s="72">
        <f t="shared" si="107"/>
        <v>12462.99</v>
      </c>
      <c r="FG498" t="s">
        <v>3519</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3026</v>
      </c>
      <c r="AC499" s="72"/>
      <c r="AD499" s="72" t="s">
        <v>3024</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3516</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3215</v>
      </c>
      <c r="FE499" s="7">
        <f t="shared" si="106"/>
        <v>3406</v>
      </c>
      <c r="FF499" s="72">
        <f t="shared" si="107"/>
        <v>7114</v>
      </c>
      <c r="FG499" t="s">
        <v>3519</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3517</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3392</v>
      </c>
      <c r="FE500" s="7">
        <f t="shared" si="106"/>
        <v>509</v>
      </c>
      <c r="FF500" s="72">
        <f t="shared" si="107"/>
        <v>9470</v>
      </c>
      <c r="FG500" t="s">
        <v>3519</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3027</v>
      </c>
      <c r="AC501" s="72"/>
      <c r="AD501" s="72" t="s">
        <v>3024</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3516</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3393</v>
      </c>
      <c r="FE501" s="7">
        <f t="shared" si="106"/>
        <v>866</v>
      </c>
      <c r="FF501" s="72">
        <f t="shared" si="107"/>
        <v>23954</v>
      </c>
      <c r="FG501" t="s">
        <v>3519</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3568</v>
      </c>
      <c r="AC502" s="72">
        <v>26</v>
      </c>
      <c r="AD502" s="72" t="s">
        <v>3025</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3516</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3174</v>
      </c>
      <c r="FE502" s="7">
        <f t="shared" si="106"/>
        <v>3072</v>
      </c>
      <c r="FF502" s="72">
        <f t="shared" si="107"/>
        <v>6183</v>
      </c>
      <c r="FG502" t="s">
        <v>3519</v>
      </c>
      <c r="FH502">
        <v>454823699</v>
      </c>
    </row>
    <row r="503" spans="1:164" ht="17.25">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3516</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3094</v>
      </c>
      <c r="FE503" s="7">
        <f t="shared" si="106"/>
        <v>41</v>
      </c>
      <c r="FF503" s="72">
        <f t="shared" si="107"/>
        <v>6160</v>
      </c>
      <c r="FG503" t="s">
        <v>3519</v>
      </c>
      <c r="FH503">
        <v>460097350</v>
      </c>
    </row>
    <row r="504" spans="1:164" ht="17.25">
      <c r="A504" s="72">
        <v>458762564</v>
      </c>
      <c r="B504" s="304" t="s">
        <v>2135</v>
      </c>
      <c r="C504" s="72" t="s">
        <v>1776</v>
      </c>
      <c r="D504" s="72" t="s">
        <v>3019</v>
      </c>
      <c r="E504" s="72">
        <v>19309</v>
      </c>
      <c r="F504" s="72"/>
      <c r="G504" s="307"/>
      <c r="H504" s="307" t="s">
        <v>3515</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3026</v>
      </c>
      <c r="AC504" s="72"/>
      <c r="AD504" s="72" t="s">
        <v>3025</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3516</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3611</v>
      </c>
      <c r="EY504" s="314">
        <v>46184</v>
      </c>
      <c r="EZ504" s="314"/>
      <c r="FA504" s="183"/>
      <c r="FB504" s="314"/>
      <c r="FC504" s="7" t="s">
        <v>1130</v>
      </c>
      <c r="FD504" s="7" t="s">
        <v>3287</v>
      </c>
      <c r="FE504" s="7">
        <f t="shared" si="106"/>
        <v>5815</v>
      </c>
      <c r="FF504" s="72">
        <f t="shared" si="107"/>
        <v>11702</v>
      </c>
      <c r="FG504" t="s">
        <v>3519</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3517</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3519</v>
      </c>
      <c r="FH505">
        <v>458111295</v>
      </c>
    </row>
    <row r="506" spans="1:164" ht="17.25">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3517</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3519</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3516</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3394</v>
      </c>
      <c r="FE507" s="7">
        <f t="shared" si="106"/>
        <v>3361</v>
      </c>
      <c r="FF507" s="72">
        <f t="shared" si="107"/>
        <v>7991</v>
      </c>
      <c r="FG507" t="s">
        <v>3519</v>
      </c>
      <c r="FH507">
        <v>459445373</v>
      </c>
    </row>
    <row r="508" spans="1:164" ht="17.25">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3027</v>
      </c>
      <c r="AC508" s="72"/>
      <c r="AD508" s="72" t="s">
        <v>3025</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3516</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3612</v>
      </c>
      <c r="EY508" s="314">
        <v>46185</v>
      </c>
      <c r="EZ508" s="314"/>
      <c r="FA508" s="183"/>
      <c r="FB508" s="314"/>
      <c r="FC508" s="7" t="s">
        <v>1130</v>
      </c>
      <c r="FD508" s="7" t="s">
        <v>3395</v>
      </c>
      <c r="FE508" s="7">
        <f t="shared" si="106"/>
        <v>3796</v>
      </c>
      <c r="FF508" s="72">
        <f t="shared" si="107"/>
        <v>8248</v>
      </c>
      <c r="FG508" t="s">
        <v>3519</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3516</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3396</v>
      </c>
      <c r="FE509" s="7">
        <f t="shared" si="106"/>
        <v>322.64999999999964</v>
      </c>
      <c r="FF509" s="72">
        <f t="shared" si="107"/>
        <v>6063.65</v>
      </c>
      <c r="FG509" t="s">
        <v>3519</v>
      </c>
      <c r="FH509">
        <v>460109573</v>
      </c>
    </row>
    <row r="510" spans="1:164" ht="17.25">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3516</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3287</v>
      </c>
      <c r="FE510" s="7">
        <f t="shared" si="106"/>
        <v>2284</v>
      </c>
      <c r="FF510" s="72">
        <f t="shared" si="107"/>
        <v>6808</v>
      </c>
      <c r="FG510" t="s">
        <v>3519</v>
      </c>
      <c r="FH510">
        <v>465971898</v>
      </c>
    </row>
    <row r="511" spans="1:164" ht="17.25">
      <c r="A511" s="72">
        <v>464487568</v>
      </c>
      <c r="B511" s="304" t="s">
        <v>436</v>
      </c>
      <c r="C511" s="72" t="s">
        <v>1776</v>
      </c>
      <c r="D511" s="72" t="s">
        <v>3566</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3516</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3397</v>
      </c>
      <c r="FE511" s="7">
        <f t="shared" si="106"/>
        <v>2303</v>
      </c>
      <c r="FF511" s="72">
        <f t="shared" si="107"/>
        <v>4854</v>
      </c>
      <c r="FG511" t="s">
        <v>3519</v>
      </c>
      <c r="FH511">
        <v>464487568</v>
      </c>
    </row>
    <row r="512" spans="1:164" ht="17.25">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3517</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3336</v>
      </c>
      <c r="FE512" s="7">
        <f t="shared" si="106"/>
        <v>2307</v>
      </c>
      <c r="FF512" s="72">
        <f t="shared" si="107"/>
        <v>4823</v>
      </c>
      <c r="FG512" t="s">
        <v>3519</v>
      </c>
      <c r="FH512">
        <v>135586566</v>
      </c>
    </row>
    <row r="513" spans="1:164" ht="17.25">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3516</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3398</v>
      </c>
      <c r="FE513" s="7">
        <f t="shared" ref="FE513:FE576" si="120">IF((J513+R513)&lt;=I513+R513,(J513+R513),((I513-(I513*(M513+1)-(I513+J513)))+R513))</f>
        <v>5887</v>
      </c>
      <c r="FF513" s="72">
        <f t="shared" ref="FF513:FF576" si="121">I513+J513+FD513</f>
        <v>17215</v>
      </c>
      <c r="FG513" t="s">
        <v>3519</v>
      </c>
      <c r="FH513">
        <v>463022170</v>
      </c>
    </row>
    <row r="514" spans="1:164" ht="17.25">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3517</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3382</v>
      </c>
      <c r="FE514" s="7">
        <f t="shared" si="120"/>
        <v>2845</v>
      </c>
      <c r="FF514" s="72">
        <f t="shared" si="121"/>
        <v>5736</v>
      </c>
      <c r="FG514" t="s">
        <v>3519</v>
      </c>
      <c r="FH514">
        <v>460138753</v>
      </c>
    </row>
    <row r="515" spans="1:164" ht="17.25">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3027</v>
      </c>
      <c r="AC515" s="72"/>
      <c r="AD515" s="72" t="s">
        <v>3024</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3516</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3182</v>
      </c>
      <c r="FE515" s="7">
        <f t="shared" si="120"/>
        <v>5561</v>
      </c>
      <c r="FF515" s="72">
        <f t="shared" si="121"/>
        <v>11212</v>
      </c>
      <c r="FG515" t="s">
        <v>3519</v>
      </c>
      <c r="FH515">
        <v>466394730</v>
      </c>
    </row>
    <row r="516" spans="1:164" ht="17.25">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3517</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3613</v>
      </c>
      <c r="EY516" s="314">
        <v>46184</v>
      </c>
      <c r="EZ516" s="314"/>
      <c r="FA516" s="183"/>
      <c r="FB516" s="314"/>
      <c r="FC516" s="7" t="s">
        <v>1130</v>
      </c>
      <c r="FD516" s="7" t="s">
        <v>3325</v>
      </c>
      <c r="FE516" s="7">
        <f t="shared" si="120"/>
        <v>3406</v>
      </c>
      <c r="FF516" s="72">
        <f t="shared" si="121"/>
        <v>6772</v>
      </c>
      <c r="FG516" t="s">
        <v>3519</v>
      </c>
      <c r="FH516">
        <v>459750261</v>
      </c>
    </row>
    <row r="517" spans="1:164" ht="17.25">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3516</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3164</v>
      </c>
      <c r="FE517" s="7">
        <f t="shared" si="120"/>
        <v>3712</v>
      </c>
      <c r="FF517" s="72">
        <f t="shared" si="121"/>
        <v>21536</v>
      </c>
      <c r="FG517" t="s">
        <v>3519</v>
      </c>
      <c r="FH517">
        <v>462901902</v>
      </c>
    </row>
    <row r="518" spans="1:164" ht="17.25">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3025</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3516</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3519</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3523</v>
      </c>
      <c r="AC519" s="72"/>
      <c r="AD519" s="72" t="s">
        <v>3024</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3516</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3399</v>
      </c>
      <c r="FE519" s="7">
        <f t="shared" si="120"/>
        <v>-29384.809999999998</v>
      </c>
      <c r="FF519" s="72">
        <f t="shared" si="121"/>
        <v>26317.190000000002</v>
      </c>
      <c r="FG519" t="s">
        <v>3519</v>
      </c>
      <c r="FH519">
        <v>126147108</v>
      </c>
    </row>
    <row r="520" spans="1:164" ht="17.25">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3517</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3089</v>
      </c>
      <c r="FE520" s="7">
        <f t="shared" si="120"/>
        <v>152</v>
      </c>
      <c r="FF520" s="72">
        <f t="shared" si="121"/>
        <v>6771</v>
      </c>
      <c r="FG520" t="s">
        <v>3519</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3512</v>
      </c>
      <c r="AC521" s="72"/>
      <c r="AD521" s="72" t="s">
        <v>3024</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3517</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3400</v>
      </c>
      <c r="FE521" s="7">
        <f t="shared" si="120"/>
        <v>4574</v>
      </c>
      <c r="FF521" s="72">
        <f t="shared" si="121"/>
        <v>21110</v>
      </c>
      <c r="FG521" t="s">
        <v>3519</v>
      </c>
      <c r="FH521">
        <v>457900568</v>
      </c>
    </row>
    <row r="522" spans="1:164" ht="17.25">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3026</v>
      </c>
      <c r="AC522" s="72"/>
      <c r="AD522" s="72" t="s">
        <v>3024</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3516</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3614</v>
      </c>
      <c r="EY522" s="314">
        <v>46185</v>
      </c>
      <c r="EZ522" s="314"/>
      <c r="FA522" s="183"/>
      <c r="FB522" s="314"/>
      <c r="FC522" s="7" t="s">
        <v>1130</v>
      </c>
      <c r="FD522" s="7" t="s">
        <v>3401</v>
      </c>
      <c r="FE522" s="7">
        <f t="shared" si="120"/>
        <v>4054</v>
      </c>
      <c r="FF522" s="72">
        <f t="shared" si="121"/>
        <v>8170</v>
      </c>
      <c r="FG522" t="s">
        <v>3519</v>
      </c>
      <c r="FH522">
        <v>461914236</v>
      </c>
    </row>
    <row r="523" spans="1:164" ht="17.25">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3026</v>
      </c>
      <c r="AC523" s="72"/>
      <c r="AD523" s="72" t="s">
        <v>3024</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3517</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3498</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3519</v>
      </c>
      <c r="FH523">
        <v>467004508</v>
      </c>
    </row>
    <row r="524" spans="1:164" ht="17.25">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3027</v>
      </c>
      <c r="AC524" s="72">
        <v>20</v>
      </c>
      <c r="AD524" s="72" t="s">
        <v>3025</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3516</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3220</v>
      </c>
      <c r="FE524" s="7">
        <f t="shared" si="120"/>
        <v>3212</v>
      </c>
      <c r="FF524" s="72">
        <f t="shared" si="121"/>
        <v>6421</v>
      </c>
      <c r="FG524" t="s">
        <v>3519</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3545</v>
      </c>
      <c r="AC525" s="72"/>
      <c r="AD525" s="72" t="s">
        <v>3025</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3516</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3402</v>
      </c>
      <c r="FE525" s="7">
        <f t="shared" si="120"/>
        <v>5267</v>
      </c>
      <c r="FF525" s="72">
        <f t="shared" si="121"/>
        <v>10517</v>
      </c>
      <c r="FG525" t="s">
        <v>3519</v>
      </c>
      <c r="FH525">
        <v>463286136</v>
      </c>
    </row>
    <row r="526" spans="1:164" ht="17.25">
      <c r="A526" s="72">
        <v>460859858</v>
      </c>
      <c r="B526" s="304" t="s">
        <v>688</v>
      </c>
      <c r="C526" s="72" t="s">
        <v>1776</v>
      </c>
      <c r="D526" s="72" t="s">
        <v>3501</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3516</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3520</v>
      </c>
      <c r="FH526">
        <v>460859858</v>
      </c>
    </row>
    <row r="527" spans="1:164" ht="17.25">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3517</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3224</v>
      </c>
      <c r="FE527" s="7">
        <f t="shared" si="120"/>
        <v>5175</v>
      </c>
      <c r="FF527" s="72">
        <f t="shared" si="121"/>
        <v>15442</v>
      </c>
      <c r="FG527" t="s">
        <v>3519</v>
      </c>
      <c r="FH527">
        <v>94397306</v>
      </c>
    </row>
    <row r="528" spans="1:164" ht="17.25">
      <c r="A528" s="72">
        <v>459188219</v>
      </c>
      <c r="B528" s="304" t="s">
        <v>1396</v>
      </c>
      <c r="C528" s="72" t="s">
        <v>1776</v>
      </c>
      <c r="D528" s="72" t="s">
        <v>3564</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3516</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3520</v>
      </c>
      <c r="FH528">
        <v>459188219</v>
      </c>
    </row>
    <row r="529" spans="1:164" ht="17.25">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3516</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3093</v>
      </c>
      <c r="FE529" s="7">
        <f t="shared" si="120"/>
        <v>126</v>
      </c>
      <c r="FF529" s="72">
        <f t="shared" si="121"/>
        <v>7776</v>
      </c>
      <c r="FG529" t="s">
        <v>3519</v>
      </c>
      <c r="FH529">
        <v>459074627</v>
      </c>
    </row>
    <row r="530" spans="1:164" ht="17.25">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3554</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3516</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3358</v>
      </c>
      <c r="FE530" s="7">
        <f t="shared" si="120"/>
        <v>5087</v>
      </c>
      <c r="FF530" s="72">
        <f t="shared" si="121"/>
        <v>10095</v>
      </c>
      <c r="FG530" t="s">
        <v>3519</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3506</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3517</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3558</v>
      </c>
      <c r="FD531" s="7" t="s">
        <v>3355</v>
      </c>
      <c r="FE531" s="7">
        <f t="shared" si="120"/>
        <v>1317</v>
      </c>
      <c r="FF531" s="72">
        <f t="shared" si="121"/>
        <v>5334</v>
      </c>
      <c r="FG531" t="s">
        <v>3519</v>
      </c>
      <c r="FH531">
        <v>465402369</v>
      </c>
    </row>
    <row r="532" spans="1:164" ht="17.25">
      <c r="A532" s="72">
        <v>458545884</v>
      </c>
      <c r="B532" s="304" t="s">
        <v>609</v>
      </c>
      <c r="C532" s="72" t="s">
        <v>1776</v>
      </c>
      <c r="D532" s="72" t="s">
        <v>3566</v>
      </c>
      <c r="E532" s="72">
        <f>3817+130</f>
        <v>3947</v>
      </c>
      <c r="F532" s="72"/>
      <c r="G532" s="307"/>
      <c r="H532" s="307" t="s">
        <v>3557</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3516</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3403</v>
      </c>
      <c r="FE532" s="7">
        <f t="shared" si="120"/>
        <v>3871</v>
      </c>
      <c r="FF532" s="72">
        <f t="shared" si="121"/>
        <v>15527</v>
      </c>
      <c r="FG532" t="s">
        <v>3519</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3516</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3404</v>
      </c>
      <c r="FE533" s="7">
        <f t="shared" si="120"/>
        <v>320</v>
      </c>
      <c r="FF533" s="72">
        <f t="shared" si="121"/>
        <v>22112</v>
      </c>
      <c r="FG533" t="s">
        <v>3519</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PTP</v>
      </c>
      <c r="Z534" s="72" t="s">
        <v>1282</v>
      </c>
      <c r="AA534" s="72" t="s">
        <v>1330</v>
      </c>
      <c r="AB534" s="304"/>
      <c r="AC534" s="72"/>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3516</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3405</v>
      </c>
      <c r="FE534" s="7">
        <f t="shared" si="120"/>
        <v>5165</v>
      </c>
      <c r="FF534" s="72">
        <f t="shared" si="121"/>
        <v>20137</v>
      </c>
      <c r="FG534" t="s">
        <v>3519</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3508</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3516</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3406</v>
      </c>
      <c r="FE535" s="7">
        <f t="shared" si="120"/>
        <v>2305</v>
      </c>
      <c r="FF535" s="72">
        <f t="shared" si="121"/>
        <v>14973</v>
      </c>
      <c r="FG535" t="s">
        <v>3519</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3026</v>
      </c>
      <c r="AC536" s="72"/>
      <c r="AD536" s="72" t="s">
        <v>3024</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3517</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3407</v>
      </c>
      <c r="FE536" s="7">
        <f t="shared" si="120"/>
        <v>2545</v>
      </c>
      <c r="FF536" s="72">
        <f t="shared" si="121"/>
        <v>20861</v>
      </c>
      <c r="FG536" t="s">
        <v>3519</v>
      </c>
      <c r="FH536">
        <v>458063666</v>
      </c>
    </row>
    <row r="537" spans="1:164" ht="17.25">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3517</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3408</v>
      </c>
      <c r="FE537" s="7">
        <f t="shared" si="120"/>
        <v>4459</v>
      </c>
      <c r="FF537" s="72">
        <f t="shared" si="121"/>
        <v>9120</v>
      </c>
      <c r="FG537" t="s">
        <v>3519</v>
      </c>
      <c r="FH537">
        <v>458751236</v>
      </c>
    </row>
    <row r="538" spans="1:164" ht="17.25">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3516</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3125</v>
      </c>
      <c r="FE538" s="7">
        <f t="shared" si="120"/>
        <v>-6232</v>
      </c>
      <c r="FF538" s="72">
        <f t="shared" si="121"/>
        <v>19976</v>
      </c>
      <c r="FG538" t="s">
        <v>3519</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3027</v>
      </c>
      <c r="AC539" s="72"/>
      <c r="AD539" s="72" t="s">
        <v>3024</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3516</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3057</v>
      </c>
      <c r="FE539" s="7">
        <f t="shared" si="120"/>
        <v>6664</v>
      </c>
      <c r="FF539" s="72">
        <f t="shared" si="121"/>
        <v>20176</v>
      </c>
      <c r="FG539" t="s">
        <v>3519</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3532</v>
      </c>
      <c r="AC540" s="72"/>
      <c r="AD540" s="72" t="s">
        <v>3024</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3517</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3409</v>
      </c>
      <c r="FE540" s="7">
        <f t="shared" si="120"/>
        <v>4715</v>
      </c>
      <c r="FF540" s="72">
        <f t="shared" si="121"/>
        <v>18369</v>
      </c>
      <c r="FG540" t="s">
        <v>3519</v>
      </c>
      <c r="FH540">
        <v>140932285</v>
      </c>
    </row>
    <row r="541" spans="1:164" ht="17.25">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3517</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3410</v>
      </c>
      <c r="FE541" s="7">
        <f t="shared" si="120"/>
        <v>4842</v>
      </c>
      <c r="FF541" s="72">
        <f t="shared" si="121"/>
        <v>18528</v>
      </c>
      <c r="FG541" t="s">
        <v>3519</v>
      </c>
      <c r="FH541">
        <v>462898516</v>
      </c>
    </row>
    <row r="542" spans="1:164" ht="17.25">
      <c r="A542" s="72">
        <v>463989879</v>
      </c>
      <c r="B542" s="304" t="s">
        <v>2067</v>
      </c>
      <c r="C542" s="72"/>
      <c r="D542" s="72"/>
      <c r="E542" s="72"/>
      <c r="F542" s="72"/>
      <c r="G542" s="307"/>
      <c r="H542" s="307" t="s">
        <v>3515</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3024</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3516</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3615</v>
      </c>
      <c r="EY542" s="314">
        <v>46184</v>
      </c>
      <c r="EZ542" s="314"/>
      <c r="FA542" s="183"/>
      <c r="FB542" s="314"/>
      <c r="FC542" s="7" t="s">
        <v>1130</v>
      </c>
      <c r="FD542" s="7" t="s">
        <v>3411</v>
      </c>
      <c r="FE542" s="7">
        <f t="shared" si="120"/>
        <v>2713</v>
      </c>
      <c r="FF542" s="72">
        <f t="shared" si="121"/>
        <v>5486</v>
      </c>
      <c r="FG542" t="s">
        <v>3519</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3508</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3516</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3412</v>
      </c>
      <c r="FE543" s="7">
        <f t="shared" si="120"/>
        <v>3540</v>
      </c>
      <c r="FF543" s="72">
        <f t="shared" si="121"/>
        <v>10477</v>
      </c>
      <c r="FG543" t="s">
        <v>3519</v>
      </c>
      <c r="FH543">
        <v>458739499</v>
      </c>
    </row>
    <row r="544" spans="1:164" ht="17.25">
      <c r="A544" s="72">
        <v>459755661</v>
      </c>
      <c r="B544" s="304" t="s">
        <v>429</v>
      </c>
      <c r="C544" s="72" t="s">
        <v>1778</v>
      </c>
      <c r="D544" s="72" t="s">
        <v>3501</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3516</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3413</v>
      </c>
      <c r="FE544" s="7">
        <f t="shared" si="120"/>
        <v>2058</v>
      </c>
      <c r="FF544" s="72">
        <f t="shared" si="121"/>
        <v>4978</v>
      </c>
      <c r="FG544" t="s">
        <v>3519</v>
      </c>
      <c r="FH544">
        <v>459755661</v>
      </c>
    </row>
    <row r="545" spans="1:164" ht="17.25">
      <c r="A545" s="72">
        <v>465002328</v>
      </c>
      <c r="B545" s="304" t="s">
        <v>2062</v>
      </c>
      <c r="C545" s="72" t="s">
        <v>1776</v>
      </c>
      <c r="D545" s="72" t="s">
        <v>3521</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3516</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3414</v>
      </c>
      <c r="FE545" s="7">
        <f t="shared" si="120"/>
        <v>4573</v>
      </c>
      <c r="FF545" s="72">
        <f t="shared" si="121"/>
        <v>9150</v>
      </c>
      <c r="FG545" t="s">
        <v>3519</v>
      </c>
      <c r="FH545">
        <v>465002328</v>
      </c>
    </row>
    <row r="546" spans="1:164" ht="17.25">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3025</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3517</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3415</v>
      </c>
      <c r="FE546" s="7">
        <f t="shared" si="120"/>
        <v>2222</v>
      </c>
      <c r="FF546" s="72">
        <f t="shared" si="121"/>
        <v>13425</v>
      </c>
      <c r="FG546" t="s">
        <v>3519</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3561</v>
      </c>
      <c r="AC547" s="72"/>
      <c r="AD547" s="72" t="s">
        <v>3024</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3516</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3101</v>
      </c>
      <c r="FE547" s="7">
        <f t="shared" si="120"/>
        <v>163</v>
      </c>
      <c r="FF547" s="72">
        <f t="shared" si="121"/>
        <v>6741</v>
      </c>
      <c r="FG547" t="s">
        <v>3519</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3026</v>
      </c>
      <c r="AC548" s="72"/>
      <c r="AD548" s="72" t="s">
        <v>3024</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3516</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3416</v>
      </c>
      <c r="FE548" s="7">
        <f t="shared" si="120"/>
        <v>3734</v>
      </c>
      <c r="FF548" s="72">
        <f t="shared" si="121"/>
        <v>17183</v>
      </c>
      <c r="FG548" t="s">
        <v>3519</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3025</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3517</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3417</v>
      </c>
      <c r="FE549" s="7">
        <f t="shared" si="120"/>
        <v>3475</v>
      </c>
      <c r="FF549" s="72">
        <f t="shared" si="121"/>
        <v>12591</v>
      </c>
      <c r="FG549" t="s">
        <v>3519</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3024</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3516</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3418</v>
      </c>
      <c r="FE550" s="7">
        <f t="shared" si="120"/>
        <v>447</v>
      </c>
      <c r="FF550" s="72">
        <f t="shared" si="121"/>
        <v>15467</v>
      </c>
      <c r="FG550" t="s">
        <v>3519</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3517</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3297</v>
      </c>
      <c r="FE551" s="7">
        <f t="shared" si="120"/>
        <v>2422</v>
      </c>
      <c r="FF551" s="72">
        <f t="shared" si="121"/>
        <v>4860</v>
      </c>
      <c r="FG551" t="s">
        <v>3519</v>
      </c>
      <c r="FH551">
        <v>465718124</v>
      </c>
    </row>
    <row r="552" spans="1:164" ht="17.25">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3517</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3419</v>
      </c>
      <c r="FE552" s="7">
        <f t="shared" si="120"/>
        <v>2740</v>
      </c>
      <c r="FF552" s="72">
        <f t="shared" si="121"/>
        <v>15515</v>
      </c>
      <c r="FG552" t="s">
        <v>3519</v>
      </c>
      <c r="FH552">
        <v>140926524</v>
      </c>
    </row>
    <row r="553" spans="1:164" ht="17.25">
      <c r="A553" s="72">
        <v>118808490</v>
      </c>
      <c r="B553" s="304" t="s">
        <v>2168</v>
      </c>
      <c r="C553" s="72" t="s">
        <v>1776</v>
      </c>
      <c r="D553" s="72" t="s">
        <v>3019</v>
      </c>
      <c r="E553" s="72">
        <v>67100</v>
      </c>
      <c r="F553" s="72"/>
      <c r="G553" s="307"/>
      <c r="H553" s="307" t="s">
        <v>3515</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3517</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3499</v>
      </c>
      <c r="EV553" s="7" t="s">
        <v>1111</v>
      </c>
      <c r="EW553" s="7" t="s">
        <v>1808</v>
      </c>
      <c r="EX553" s="183" t="s">
        <v>1817</v>
      </c>
      <c r="EY553" s="314">
        <v>46190</v>
      </c>
      <c r="EZ553" s="314"/>
      <c r="FA553" s="183"/>
      <c r="FB553" s="314"/>
      <c r="FC553" s="7" t="s">
        <v>1130</v>
      </c>
      <c r="FD553" s="7" t="s">
        <v>3271</v>
      </c>
      <c r="FE553" s="7">
        <f t="shared" si="120"/>
        <v>5641</v>
      </c>
      <c r="FF553" s="72">
        <f t="shared" si="121"/>
        <v>11311</v>
      </c>
      <c r="FG553" t="s">
        <v>3519</v>
      </c>
      <c r="FH553">
        <v>118808490</v>
      </c>
    </row>
    <row r="554" spans="1:164" ht="17.25">
      <c r="A554" s="72">
        <v>463281065</v>
      </c>
      <c r="B554" s="304" t="s">
        <v>2180</v>
      </c>
      <c r="C554" s="72"/>
      <c r="D554" s="72"/>
      <c r="E554" s="72"/>
      <c r="F554" s="72"/>
      <c r="G554" s="307"/>
      <c r="H554" s="307" t="s">
        <v>3556</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3517</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3520</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3026</v>
      </c>
      <c r="AC555" s="72"/>
      <c r="AD555" s="72" t="s">
        <v>3024</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3516</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3558</v>
      </c>
      <c r="FD555" s="7" t="s">
        <v>3420</v>
      </c>
      <c r="FE555" s="7">
        <f t="shared" si="120"/>
        <v>2541</v>
      </c>
      <c r="FF555" s="72">
        <f t="shared" si="121"/>
        <v>11449</v>
      </c>
      <c r="FG555" t="s">
        <v>3519</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3026</v>
      </c>
      <c r="AC556" s="72"/>
      <c r="AD556" s="72" t="s">
        <v>3024</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3516</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3615</v>
      </c>
      <c r="EY556" s="314">
        <v>46184</v>
      </c>
      <c r="EZ556" s="314"/>
      <c r="FA556" s="183"/>
      <c r="FB556" s="314"/>
      <c r="FC556" s="7" t="s">
        <v>1130</v>
      </c>
      <c r="FD556" s="7" t="s">
        <v>3421</v>
      </c>
      <c r="FE556" s="7">
        <f t="shared" si="120"/>
        <v>2438</v>
      </c>
      <c r="FF556" s="72">
        <f t="shared" si="121"/>
        <v>5418</v>
      </c>
      <c r="FG556" t="s">
        <v>3519</v>
      </c>
      <c r="FH556">
        <v>459315274</v>
      </c>
    </row>
    <row r="557" spans="1:164" ht="17.25">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3517</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3320</v>
      </c>
      <c r="FE557" s="7">
        <f t="shared" si="120"/>
        <v>5558</v>
      </c>
      <c r="FF557" s="72">
        <f t="shared" si="121"/>
        <v>11039</v>
      </c>
      <c r="FG557" t="s">
        <v>3519</v>
      </c>
      <c r="FH557">
        <v>458368125</v>
      </c>
    </row>
    <row r="558" spans="1:164" ht="17.25">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3026</v>
      </c>
      <c r="AC558" s="72">
        <v>28</v>
      </c>
      <c r="AD558" s="72" t="s">
        <v>3025</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3516</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3396</v>
      </c>
      <c r="FE558" s="7">
        <f t="shared" si="120"/>
        <v>1371.19</v>
      </c>
      <c r="FF558" s="72">
        <f t="shared" si="121"/>
        <v>4521.1900000000005</v>
      </c>
      <c r="FG558" t="s">
        <v>3520</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3025</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3516</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3519</v>
      </c>
      <c r="FH559">
        <v>467233620</v>
      </c>
    </row>
    <row r="560" spans="1:164" ht="17.25">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3516</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3345</v>
      </c>
      <c r="FE560" s="7">
        <f t="shared" si="120"/>
        <v>3508</v>
      </c>
      <c r="FF560" s="72">
        <f t="shared" si="121"/>
        <v>7040</v>
      </c>
      <c r="FG560" t="s">
        <v>3519</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3508</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3516</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3046</v>
      </c>
      <c r="FE561" s="7">
        <f t="shared" si="120"/>
        <v>2727</v>
      </c>
      <c r="FF561" s="72">
        <f t="shared" si="121"/>
        <v>8051</v>
      </c>
      <c r="FG561" t="s">
        <v>3519</v>
      </c>
      <c r="FH561">
        <v>454109710</v>
      </c>
    </row>
    <row r="562" spans="1:164" ht="17.25">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3516</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3203</v>
      </c>
      <c r="FE562" s="7">
        <f t="shared" si="120"/>
        <v>142</v>
      </c>
      <c r="FF562" s="72">
        <f t="shared" si="121"/>
        <v>7075</v>
      </c>
      <c r="FG562" t="s">
        <v>3520</v>
      </c>
      <c r="FH562">
        <v>458642653</v>
      </c>
    </row>
    <row r="563" spans="1:164" ht="17.25">
      <c r="A563" s="72">
        <v>458483656</v>
      </c>
      <c r="B563" s="304" t="s">
        <v>1377</v>
      </c>
      <c r="C563" s="72" t="s">
        <v>1776</v>
      </c>
      <c r="D563" s="72" t="s">
        <v>3542</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3513</v>
      </c>
      <c r="AC563" s="72"/>
      <c r="AD563" s="72" t="s">
        <v>3024</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3517</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3559</v>
      </c>
      <c r="FD563" s="7" t="s">
        <v>3422</v>
      </c>
      <c r="FE563" s="7">
        <f t="shared" si="120"/>
        <v>3564</v>
      </c>
      <c r="FF563" s="72">
        <f t="shared" si="121"/>
        <v>10579</v>
      </c>
      <c r="FG563" t="s">
        <v>3519</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3027</v>
      </c>
      <c r="AC564" s="72"/>
      <c r="AD564" s="72" t="s">
        <v>3024</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3517</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3423</v>
      </c>
      <c r="FE564" s="7">
        <f t="shared" si="120"/>
        <v>3505</v>
      </c>
      <c r="FF564" s="72">
        <f t="shared" si="121"/>
        <v>10425</v>
      </c>
      <c r="FG564" t="s">
        <v>3519</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3516</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3424</v>
      </c>
      <c r="FE565" s="7">
        <f t="shared" si="120"/>
        <v>3292</v>
      </c>
      <c r="FF565" s="72">
        <f t="shared" si="121"/>
        <v>9802</v>
      </c>
      <c r="FG565" t="s">
        <v>3519</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3517</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3329</v>
      </c>
      <c r="FE566" s="7">
        <f t="shared" si="120"/>
        <v>3200</v>
      </c>
      <c r="FF566" s="72">
        <f t="shared" si="121"/>
        <v>9783</v>
      </c>
      <c r="FG566" t="s">
        <v>3519</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3027</v>
      </c>
      <c r="AC567" s="72"/>
      <c r="AD567" s="72" t="s">
        <v>3024</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3516</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3558</v>
      </c>
      <c r="FD567" s="7" t="s">
        <v>3425</v>
      </c>
      <c r="FE567" s="7">
        <f t="shared" si="120"/>
        <v>1703</v>
      </c>
      <c r="FF567" s="72">
        <f t="shared" si="121"/>
        <v>13856</v>
      </c>
      <c r="FG567" t="s">
        <v>3519</v>
      </c>
      <c r="FH567">
        <v>462843811</v>
      </c>
    </row>
    <row r="568" spans="1:164" ht="17.25">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3516</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3616</v>
      </c>
      <c r="EY568" s="314">
        <v>46185</v>
      </c>
      <c r="EZ568" s="314"/>
      <c r="FA568" s="183"/>
      <c r="FB568" s="314"/>
      <c r="FC568" s="7" t="s">
        <v>1130</v>
      </c>
      <c r="FD568" s="7" t="s">
        <v>3320</v>
      </c>
      <c r="FE568" s="7">
        <f t="shared" si="120"/>
        <v>2666</v>
      </c>
      <c r="FF568" s="72">
        <f t="shared" si="121"/>
        <v>5956</v>
      </c>
      <c r="FG568" t="s">
        <v>3519</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3026</v>
      </c>
      <c r="AC569" s="72"/>
      <c r="AD569" s="72" t="s">
        <v>3024</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3516</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3426</v>
      </c>
      <c r="FE569" s="7">
        <f t="shared" si="120"/>
        <v>-4064</v>
      </c>
      <c r="FF569" s="72">
        <f t="shared" si="121"/>
        <v>14286</v>
      </c>
      <c r="FG569" t="s">
        <v>3519</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3503</v>
      </c>
      <c r="AC570" s="72"/>
      <c r="AD570" s="72" t="s">
        <v>3024</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3517</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3427</v>
      </c>
      <c r="FE570" s="7">
        <f t="shared" si="120"/>
        <v>3093</v>
      </c>
      <c r="FF570" s="72">
        <f t="shared" si="121"/>
        <v>9278</v>
      </c>
      <c r="FG570" t="s">
        <v>3519</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3516</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3428</v>
      </c>
      <c r="FE571" s="7">
        <f t="shared" si="120"/>
        <v>4223</v>
      </c>
      <c r="FF571" s="72">
        <f t="shared" si="121"/>
        <v>8837</v>
      </c>
      <c r="FG571" t="s">
        <v>3519</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3560</v>
      </c>
      <c r="AC572" s="72"/>
      <c r="AD572" s="72" t="s">
        <v>3025</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3516</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3429</v>
      </c>
      <c r="FE572" s="7">
        <f t="shared" si="120"/>
        <v>-4591</v>
      </c>
      <c r="FF572" s="72">
        <f t="shared" si="121"/>
        <v>13104</v>
      </c>
      <c r="FG572" t="s">
        <v>3519</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3026</v>
      </c>
      <c r="AC573" s="72">
        <v>25</v>
      </c>
      <c r="AD573" s="72" t="s">
        <v>3024</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3517</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3310</v>
      </c>
      <c r="FE573" s="7">
        <f t="shared" si="120"/>
        <v>8521</v>
      </c>
      <c r="FF573" s="72">
        <f t="shared" si="121"/>
        <v>17143</v>
      </c>
      <c r="FG573" t="s">
        <v>3519</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3027</v>
      </c>
      <c r="AC574" s="72"/>
      <c r="AD574" s="72" t="s">
        <v>3024</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3516</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3430</v>
      </c>
      <c r="FE574" s="7">
        <f t="shared" si="120"/>
        <v>-13706</v>
      </c>
      <c r="FF574" s="72">
        <f t="shared" si="121"/>
        <v>14084</v>
      </c>
      <c r="FG574" t="s">
        <v>3519</v>
      </c>
      <c r="FH574">
        <v>461320967</v>
      </c>
    </row>
    <row r="575" spans="1:164" ht="17.25">
      <c r="A575" s="72">
        <v>457824962</v>
      </c>
      <c r="B575" s="304" t="s">
        <v>2072</v>
      </c>
      <c r="C575" s="72" t="s">
        <v>1776</v>
      </c>
      <c r="D575" s="72" t="s">
        <v>3501</v>
      </c>
      <c r="E575" s="72">
        <v>8993</v>
      </c>
      <c r="F575" s="72"/>
      <c r="G575" s="307"/>
      <c r="H575" s="307" t="s">
        <v>3515</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3517</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3617</v>
      </c>
      <c r="EY575" s="314">
        <v>46189</v>
      </c>
      <c r="EZ575" s="314"/>
      <c r="FA575" s="183"/>
      <c r="FB575" s="314"/>
      <c r="FC575" s="7" t="s">
        <v>1130</v>
      </c>
      <c r="FD575" s="7" t="s">
        <v>3060</v>
      </c>
      <c r="FE575" s="7">
        <f t="shared" si="120"/>
        <v>8445</v>
      </c>
      <c r="FF575" s="72">
        <f t="shared" si="121"/>
        <v>16926</v>
      </c>
      <c r="FG575" t="s">
        <v>3520</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3530</v>
      </c>
      <c r="AC576" s="72"/>
      <c r="AD576" s="72" t="s">
        <v>3025</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3516</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3148</v>
      </c>
      <c r="FE576" s="7">
        <f t="shared" si="120"/>
        <v>2842</v>
      </c>
      <c r="FF576" s="72">
        <f t="shared" si="121"/>
        <v>5691</v>
      </c>
      <c r="FG576" t="s">
        <v>3519</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3027</v>
      </c>
      <c r="AC577" s="72"/>
      <c r="AD577" s="72" t="s">
        <v>3024</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3516</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3431</v>
      </c>
      <c r="FE577" s="7">
        <f t="shared" ref="FE577:FE640" si="134">IF((J577+R577)&lt;=I577+R577,(J577+R577),((I577-(I577*(M577+1)-(I577+J577)))+R577))</f>
        <v>-3249</v>
      </c>
      <c r="FF577" s="72">
        <f t="shared" ref="FF577:FF640" si="135">I577+J577+FD577</f>
        <v>12139</v>
      </c>
      <c r="FG577" t="s">
        <v>3519</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3517</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3432</v>
      </c>
      <c r="FE578" s="7">
        <f t="shared" si="134"/>
        <v>-3372</v>
      </c>
      <c r="FF578" s="72">
        <f t="shared" si="135"/>
        <v>12264</v>
      </c>
      <c r="FG578" t="s">
        <v>3520</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3026</v>
      </c>
      <c r="AC579" s="72"/>
      <c r="AD579" s="72" t="s">
        <v>3024</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3517</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3433</v>
      </c>
      <c r="FE579" s="7">
        <f t="shared" si="134"/>
        <v>-11000</v>
      </c>
      <c r="FF579" s="72">
        <f t="shared" si="135"/>
        <v>12275</v>
      </c>
      <c r="FG579" t="s">
        <v>3519</v>
      </c>
      <c r="FH579">
        <v>458769121</v>
      </c>
    </row>
    <row r="580" spans="1:164" ht="17.25">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3027</v>
      </c>
      <c r="AC580" s="72"/>
      <c r="AD580" s="72" t="s">
        <v>3024</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3517</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3601</v>
      </c>
      <c r="EY580" s="314">
        <v>46188</v>
      </c>
      <c r="EZ580" s="314"/>
      <c r="FA580" s="183"/>
      <c r="FB580" s="314"/>
      <c r="FC580" s="7" t="s">
        <v>3559</v>
      </c>
      <c r="FD580" s="7" t="s">
        <v>1251</v>
      </c>
      <c r="FE580" s="7">
        <f t="shared" si="134"/>
        <v>915</v>
      </c>
      <c r="FF580" s="72">
        <f t="shared" si="135"/>
        <v>1847</v>
      </c>
      <c r="FG580" t="s">
        <v>3519</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3516</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3152</v>
      </c>
      <c r="FE581" s="7">
        <f t="shared" si="134"/>
        <v>3986</v>
      </c>
      <c r="FF581" s="72">
        <f t="shared" si="135"/>
        <v>11715</v>
      </c>
      <c r="FG581" t="s">
        <v>3519</v>
      </c>
      <c r="FH581">
        <v>460407116</v>
      </c>
    </row>
    <row r="582" spans="1:164" ht="17.25">
      <c r="A582" s="72">
        <v>141806383</v>
      </c>
      <c r="B582" s="304" t="s">
        <v>2169</v>
      </c>
      <c r="C582" s="72" t="s">
        <v>1776</v>
      </c>
      <c r="D582" s="72" t="s">
        <v>3521</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3516</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3054</v>
      </c>
      <c r="FE582" s="7">
        <f t="shared" si="134"/>
        <v>3763</v>
      </c>
      <c r="FF582" s="72">
        <f t="shared" si="135"/>
        <v>7686</v>
      </c>
      <c r="FG582" t="s">
        <v>3520</v>
      </c>
      <c r="FH582">
        <v>141806383</v>
      </c>
    </row>
    <row r="583" spans="1:164" ht="17.25">
      <c r="A583" s="72">
        <v>463209020</v>
      </c>
      <c r="B583" s="304" t="s">
        <v>2166</v>
      </c>
      <c r="C583" s="72" t="s">
        <v>1776</v>
      </c>
      <c r="D583" s="72" t="s">
        <v>3566</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3026</v>
      </c>
      <c r="AC583" s="72"/>
      <c r="AD583" s="72" t="s">
        <v>3024</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3516</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3618</v>
      </c>
      <c r="EY583" s="314">
        <v>46184</v>
      </c>
      <c r="EZ583" s="314"/>
      <c r="FA583" s="183"/>
      <c r="FB583" s="314"/>
      <c r="FC583" s="7" t="s">
        <v>1130</v>
      </c>
      <c r="FD583" s="7" t="s">
        <v>3371</v>
      </c>
      <c r="FE583" s="7">
        <f t="shared" si="134"/>
        <v>3877</v>
      </c>
      <c r="FF583" s="72">
        <f t="shared" si="135"/>
        <v>7754</v>
      </c>
      <c r="FG583" t="s">
        <v>3519</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3517</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3434</v>
      </c>
      <c r="FE584" s="7">
        <f t="shared" si="134"/>
        <v>4005</v>
      </c>
      <c r="FF584" s="72">
        <f t="shared" si="135"/>
        <v>11745</v>
      </c>
      <c r="FG584" t="s">
        <v>3519</v>
      </c>
      <c r="FH584">
        <v>457860684</v>
      </c>
    </row>
    <row r="585" spans="1:164" ht="17.25">
      <c r="A585" s="72">
        <v>459019869</v>
      </c>
      <c r="B585" s="304" t="s">
        <v>2112</v>
      </c>
      <c r="C585" s="72"/>
      <c r="D585" s="72"/>
      <c r="E585" s="72"/>
      <c r="F585" s="72"/>
      <c r="G585" s="307"/>
      <c r="H585" s="307" t="s">
        <v>3557</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3516</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3435</v>
      </c>
      <c r="FE585" s="7">
        <f t="shared" si="134"/>
        <v>869</v>
      </c>
      <c r="FF585" s="72">
        <f t="shared" si="135"/>
        <v>4238</v>
      </c>
      <c r="FG585" t="s">
        <v>3519</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3516</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3436</v>
      </c>
      <c r="FE586" s="7">
        <f t="shared" si="134"/>
        <v>-3814</v>
      </c>
      <c r="FF586" s="72">
        <f t="shared" si="135"/>
        <v>12048</v>
      </c>
      <c r="FG586" t="s">
        <v>3519</v>
      </c>
      <c r="FH586">
        <v>462289057</v>
      </c>
    </row>
    <row r="587" spans="1:164" ht="17.25">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3517</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3619</v>
      </c>
      <c r="EY587" s="314">
        <v>46191</v>
      </c>
      <c r="EZ587" s="314"/>
      <c r="FA587" s="183"/>
      <c r="FB587" s="314"/>
      <c r="FC587" s="7" t="s">
        <v>1130</v>
      </c>
      <c r="FD587" s="7" t="s">
        <v>3169</v>
      </c>
      <c r="FE587" s="7">
        <f t="shared" si="134"/>
        <v>3660</v>
      </c>
      <c r="FF587" s="72">
        <f t="shared" si="135"/>
        <v>7414</v>
      </c>
      <c r="FG587" t="s">
        <v>3519</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3513</v>
      </c>
      <c r="AC588" s="72"/>
      <c r="AD588" s="72" t="s">
        <v>3024</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3516</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3164</v>
      </c>
      <c r="FE588" s="7">
        <f t="shared" si="134"/>
        <v>-3322</v>
      </c>
      <c r="FF588" s="72">
        <f t="shared" si="135"/>
        <v>11646</v>
      </c>
      <c r="FG588" t="s">
        <v>3519</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3025</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3516</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3108</v>
      </c>
      <c r="FE589" s="7">
        <f t="shared" si="134"/>
        <v>1806</v>
      </c>
      <c r="FF589" s="72">
        <f t="shared" si="135"/>
        <v>5653</v>
      </c>
      <c r="FG589" t="s">
        <v>3519</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3507</v>
      </c>
      <c r="AC590" s="72"/>
      <c r="AD590" s="72" t="s">
        <v>3025</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3517</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3346</v>
      </c>
      <c r="FE590" s="7">
        <f t="shared" si="134"/>
        <v>228</v>
      </c>
      <c r="FF590" s="72">
        <f t="shared" si="135"/>
        <v>11324</v>
      </c>
      <c r="FG590" t="s">
        <v>3519</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3517</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3262</v>
      </c>
      <c r="FE591" s="7">
        <f t="shared" si="134"/>
        <v>3788</v>
      </c>
      <c r="FF591" s="72">
        <f t="shared" si="135"/>
        <v>7505</v>
      </c>
      <c r="FG591" t="s">
        <v>3519</v>
      </c>
      <c r="FH591">
        <v>458212981</v>
      </c>
    </row>
    <row r="592" spans="1:164" ht="17.25">
      <c r="A592" s="72">
        <v>139827641</v>
      </c>
      <c r="B592" s="304" t="s">
        <v>245</v>
      </c>
      <c r="C592" s="72"/>
      <c r="D592" s="72"/>
      <c r="E592" s="72"/>
      <c r="F592" s="72"/>
      <c r="G592" s="307"/>
      <c r="H592" s="307" t="s">
        <v>3514</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3027</v>
      </c>
      <c r="AC592" s="72"/>
      <c r="AD592" s="72" t="s">
        <v>3024</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3516</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3558</v>
      </c>
      <c r="FD592" s="7" t="s">
        <v>3437</v>
      </c>
      <c r="FE592" s="7">
        <f t="shared" si="134"/>
        <v>-2903</v>
      </c>
      <c r="FF592" s="72">
        <f t="shared" si="135"/>
        <v>11644</v>
      </c>
      <c r="FG592" t="s">
        <v>3519</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3026</v>
      </c>
      <c r="AC593" s="72"/>
      <c r="AD593" s="72" t="s">
        <v>3024</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3516</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3438</v>
      </c>
      <c r="FE593" s="7">
        <f t="shared" si="134"/>
        <v>533</v>
      </c>
      <c r="FF593" s="72">
        <f t="shared" si="135"/>
        <v>5573</v>
      </c>
      <c r="FG593" t="s">
        <v>3519</v>
      </c>
      <c r="FH593">
        <v>463791527</v>
      </c>
    </row>
    <row r="594" spans="1:164" ht="17.25">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3517</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3620</v>
      </c>
      <c r="EY594" s="314">
        <v>46185</v>
      </c>
      <c r="EZ594" s="314"/>
      <c r="FA594" s="183"/>
      <c r="FB594" s="314"/>
      <c r="FC594" s="7" t="s">
        <v>1130</v>
      </c>
      <c r="FD594" s="7" t="s">
        <v>3203</v>
      </c>
      <c r="FE594" s="7">
        <f t="shared" si="134"/>
        <v>3488</v>
      </c>
      <c r="FF594" s="72">
        <f t="shared" si="135"/>
        <v>7047</v>
      </c>
      <c r="FG594" t="s">
        <v>3519</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3027</v>
      </c>
      <c r="AC595" s="72">
        <v>20</v>
      </c>
      <c r="AD595" s="72" t="s">
        <v>3025</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3517</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3439</v>
      </c>
      <c r="FE595" s="7">
        <f t="shared" si="134"/>
        <v>3616</v>
      </c>
      <c r="FF595" s="72">
        <f t="shared" si="135"/>
        <v>10629</v>
      </c>
      <c r="FG595" t="s">
        <v>3519</v>
      </c>
      <c r="FH595">
        <v>457887935</v>
      </c>
    </row>
    <row r="596" spans="1:164" ht="17.25">
      <c r="A596" s="72">
        <v>462502133</v>
      </c>
      <c r="B596" s="304" t="s">
        <v>1462</v>
      </c>
      <c r="C596" s="72" t="s">
        <v>1776</v>
      </c>
      <c r="D596" s="72" t="s">
        <v>3019</v>
      </c>
      <c r="E596" s="72">
        <v>6800</v>
      </c>
      <c r="F596" s="72"/>
      <c r="G596" s="307"/>
      <c r="H596" s="307" t="s">
        <v>3515</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3517</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3327</v>
      </c>
      <c r="FE596" s="7">
        <f t="shared" si="134"/>
        <v>6707</v>
      </c>
      <c r="FF596" s="72">
        <f t="shared" si="135"/>
        <v>13656</v>
      </c>
      <c r="FG596" t="s">
        <v>3519</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3025</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3516</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3244</v>
      </c>
      <c r="FE597" s="7">
        <f t="shared" si="134"/>
        <v>7859</v>
      </c>
      <c r="FF597" s="72">
        <f t="shared" si="135"/>
        <v>15627</v>
      </c>
      <c r="FG597" t="s">
        <v>3519</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3025</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3517</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3440</v>
      </c>
      <c r="FE598" s="7">
        <f t="shared" si="134"/>
        <v>-6143</v>
      </c>
      <c r="FF598" s="72">
        <f t="shared" si="135"/>
        <v>10477</v>
      </c>
      <c r="FG598" t="s">
        <v>3519</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3508</v>
      </c>
      <c r="AC599" s="72"/>
      <c r="AD599" s="72" t="s">
        <v>3025</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3517</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3175</v>
      </c>
      <c r="FE599" s="7">
        <f t="shared" si="134"/>
        <v>191</v>
      </c>
      <c r="FF599" s="72">
        <f t="shared" si="135"/>
        <v>10059</v>
      </c>
      <c r="FG599" t="s">
        <v>3519</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3517</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3441</v>
      </c>
      <c r="FE600" s="7">
        <f t="shared" si="134"/>
        <v>829</v>
      </c>
      <c r="FF600" s="72">
        <f t="shared" si="135"/>
        <v>4389</v>
      </c>
      <c r="FG600" t="s">
        <v>3519</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3516</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3120</v>
      </c>
      <c r="FE601" s="7">
        <f t="shared" si="134"/>
        <v>2222</v>
      </c>
      <c r="FF601" s="72">
        <f t="shared" si="135"/>
        <v>4468</v>
      </c>
      <c r="FG601" t="s">
        <v>3519</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3516</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3287</v>
      </c>
      <c r="FE602" s="7">
        <f t="shared" si="134"/>
        <v>3258</v>
      </c>
      <c r="FF602" s="72">
        <f t="shared" si="135"/>
        <v>6544</v>
      </c>
      <c r="FG602" t="s">
        <v>3519</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3517</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3442</v>
      </c>
      <c r="FE603" s="7">
        <f t="shared" si="134"/>
        <v>6450</v>
      </c>
      <c r="FF603" s="72">
        <f t="shared" si="135"/>
        <v>12958</v>
      </c>
      <c r="FG603" t="s">
        <v>3519</v>
      </c>
      <c r="FH603">
        <v>457999507</v>
      </c>
    </row>
    <row r="604" spans="1:164" ht="17.25">
      <c r="A604" s="72">
        <v>459996600</v>
      </c>
      <c r="B604" s="304" t="s">
        <v>3030</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3036</v>
      </c>
      <c r="AW604" s="304" t="s">
        <v>54</v>
      </c>
      <c r="AX604" s="312">
        <v>45203</v>
      </c>
      <c r="AY604" s="72">
        <v>30</v>
      </c>
      <c r="AZ604" s="72" t="s">
        <v>2059</v>
      </c>
      <c r="BA604" s="7" t="s">
        <v>3516</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3500</v>
      </c>
      <c r="EV604" s="7" t="s">
        <v>1111</v>
      </c>
      <c r="EW604" s="7" t="s">
        <v>1808</v>
      </c>
      <c r="EX604" s="183" t="s">
        <v>3621</v>
      </c>
      <c r="EY604" s="314">
        <v>46186</v>
      </c>
      <c r="EZ604" s="314"/>
      <c r="FA604" s="183"/>
      <c r="FB604" s="314"/>
      <c r="FC604" s="7" t="s">
        <v>1130</v>
      </c>
      <c r="FD604" s="7" t="s">
        <v>3443</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3026</v>
      </c>
      <c r="AC605" s="72"/>
      <c r="AD605" s="72" t="s">
        <v>3024</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3517</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3444</v>
      </c>
      <c r="FE605" s="7">
        <f t="shared" si="134"/>
        <v>6132</v>
      </c>
      <c r="FF605" s="72">
        <f t="shared" si="135"/>
        <v>12342</v>
      </c>
      <c r="FG605" t="s">
        <v>3519</v>
      </c>
      <c r="FH605">
        <v>458039157</v>
      </c>
    </row>
    <row r="606" spans="1:164" ht="17.25">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3508</v>
      </c>
      <c r="AC606" s="72"/>
      <c r="AD606" s="72" t="s">
        <v>3025</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3516</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3223</v>
      </c>
      <c r="FE606" s="7">
        <f t="shared" si="134"/>
        <v>3161</v>
      </c>
      <c r="FF606" s="72">
        <f t="shared" si="135"/>
        <v>6322</v>
      </c>
      <c r="FG606" t="s">
        <v>3519</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3535</v>
      </c>
      <c r="AC607" s="72"/>
      <c r="AD607" s="72" t="s">
        <v>3024</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3516</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3445</v>
      </c>
      <c r="FE607" s="7">
        <f t="shared" si="134"/>
        <v>-4433</v>
      </c>
      <c r="FF607" s="72">
        <f t="shared" si="135"/>
        <v>9751</v>
      </c>
      <c r="FG607" t="s">
        <v>3519</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3505</v>
      </c>
      <c r="AC608" s="72">
        <v>15</v>
      </c>
      <c r="AD608" s="72" t="s">
        <v>3025</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3516</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3446</v>
      </c>
      <c r="FE608" s="7">
        <f t="shared" si="134"/>
        <v>-87</v>
      </c>
      <c r="FF608" s="72">
        <f t="shared" si="135"/>
        <v>9597</v>
      </c>
      <c r="FG608" t="s">
        <v>3519</v>
      </c>
      <c r="FH608">
        <v>140383146</v>
      </c>
    </row>
    <row r="609" spans="1:164" ht="17.25">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3516</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3447</v>
      </c>
      <c r="FE609" s="7">
        <f t="shared" si="134"/>
        <v>-4505</v>
      </c>
      <c r="FF609" s="72">
        <f t="shared" si="135"/>
        <v>8762</v>
      </c>
      <c r="FG609" t="s">
        <v>3519</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3516</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3448</v>
      </c>
      <c r="FE610" s="7">
        <f t="shared" si="134"/>
        <v>-760</v>
      </c>
      <c r="FF610" s="72">
        <f t="shared" si="135"/>
        <v>9716</v>
      </c>
      <c r="FG610" t="s">
        <v>3519</v>
      </c>
      <c r="FH610">
        <v>140583201</v>
      </c>
    </row>
    <row r="611" spans="1:164" ht="17.25">
      <c r="A611" s="72">
        <v>140106553</v>
      </c>
      <c r="B611" s="304" t="s">
        <v>399</v>
      </c>
      <c r="C611" s="72" t="s">
        <v>1801</v>
      </c>
      <c r="D611" s="72" t="s">
        <v>3566</v>
      </c>
      <c r="E611" s="72">
        <v>3000</v>
      </c>
      <c r="F611" s="72"/>
      <c r="G611" s="307"/>
      <c r="H611" s="307" t="s">
        <v>3557</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3516</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3449</v>
      </c>
      <c r="FE611" s="7">
        <f t="shared" si="134"/>
        <v>-2591</v>
      </c>
      <c r="FF611" s="72">
        <f t="shared" si="135"/>
        <v>9420</v>
      </c>
      <c r="FG611" t="s">
        <v>3519</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3027</v>
      </c>
      <c r="AC612" s="72"/>
      <c r="AD612" s="72" t="s">
        <v>3024</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3517</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3450</v>
      </c>
      <c r="FE612" s="7">
        <f t="shared" si="134"/>
        <v>-5796</v>
      </c>
      <c r="FF612" s="72">
        <f t="shared" si="135"/>
        <v>9486</v>
      </c>
      <c r="FG612" t="s">
        <v>3520</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3026</v>
      </c>
      <c r="AC613" s="72"/>
      <c r="AD613" s="72" t="s">
        <v>3024</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3516</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3559</v>
      </c>
      <c r="FD613" s="7" t="s">
        <v>3451</v>
      </c>
      <c r="FE613" s="7">
        <f t="shared" si="134"/>
        <v>6373</v>
      </c>
      <c r="FF613" s="72">
        <f t="shared" si="135"/>
        <v>12224</v>
      </c>
      <c r="FG613" t="s">
        <v>3519</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3517</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3452</v>
      </c>
      <c r="FE614" s="7">
        <f t="shared" si="134"/>
        <v>6084</v>
      </c>
      <c r="FF614" s="72">
        <f t="shared" si="135"/>
        <v>12627</v>
      </c>
      <c r="FG614" t="s">
        <v>3519</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3517</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3453</v>
      </c>
      <c r="FE615" s="7">
        <f t="shared" si="134"/>
        <v>-10301</v>
      </c>
      <c r="FF615" s="72">
        <f t="shared" si="135"/>
        <v>9374</v>
      </c>
      <c r="FG615" t="s">
        <v>3519</v>
      </c>
      <c r="FH615">
        <v>137168563</v>
      </c>
    </row>
    <row r="616" spans="1:164" ht="17.25">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3025</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3517</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3342</v>
      </c>
      <c r="FE616" s="7">
        <f t="shared" si="134"/>
        <v>2773</v>
      </c>
      <c r="FF616" s="72">
        <f t="shared" si="135"/>
        <v>5412</v>
      </c>
      <c r="FG616" t="s">
        <v>3519</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3027</v>
      </c>
      <c r="AC617" s="72"/>
      <c r="AD617" s="72" t="s">
        <v>3024</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3516</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3138</v>
      </c>
      <c r="FE617" s="7">
        <f t="shared" si="134"/>
        <v>5309</v>
      </c>
      <c r="FF617" s="72">
        <f t="shared" si="135"/>
        <v>10609</v>
      </c>
      <c r="FG617" t="s">
        <v>3519</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3516</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3065</v>
      </c>
      <c r="FE618" s="7">
        <f t="shared" si="134"/>
        <v>2063</v>
      </c>
      <c r="FF618" s="72">
        <f t="shared" si="135"/>
        <v>8526</v>
      </c>
      <c r="FG618" t="s">
        <v>3519</v>
      </c>
      <c r="FH618">
        <v>460443378</v>
      </c>
    </row>
    <row r="619" spans="1:164" ht="17.25">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3517</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3101</v>
      </c>
      <c r="FE619" s="7">
        <f t="shared" si="134"/>
        <v>141</v>
      </c>
      <c r="FF619" s="72">
        <f t="shared" si="135"/>
        <v>5263</v>
      </c>
      <c r="FG619" t="s">
        <v>3519</v>
      </c>
      <c r="FH619">
        <v>458253431</v>
      </c>
    </row>
    <row r="620" spans="1:164" ht="17.25">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3516</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3454</v>
      </c>
      <c r="FE620" s="7">
        <f t="shared" si="134"/>
        <v>5066</v>
      </c>
      <c r="FF620" s="72">
        <f t="shared" si="135"/>
        <v>10132</v>
      </c>
      <c r="FG620" t="s">
        <v>3519</v>
      </c>
      <c r="FH620">
        <v>462525757</v>
      </c>
    </row>
    <row r="621" spans="1:164" ht="17.25">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3516</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3455</v>
      </c>
      <c r="FE621" s="7">
        <f t="shared" si="134"/>
        <v>5008</v>
      </c>
      <c r="FF621" s="72">
        <f t="shared" si="135"/>
        <v>10016</v>
      </c>
      <c r="FG621" t="s">
        <v>3520</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3508</v>
      </c>
      <c r="AC622" s="72"/>
      <c r="AD622" s="72" t="s">
        <v>3025</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3516</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3456</v>
      </c>
      <c r="FE622" s="7">
        <f t="shared" si="134"/>
        <v>5159.18</v>
      </c>
      <c r="FF622" s="72">
        <f t="shared" si="135"/>
        <v>11039.18</v>
      </c>
      <c r="FG622" t="s">
        <v>3519</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3517</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3428</v>
      </c>
      <c r="FE623" s="7">
        <f t="shared" si="134"/>
        <v>-4144</v>
      </c>
      <c r="FF623" s="72">
        <f t="shared" si="135"/>
        <v>9460</v>
      </c>
      <c r="FG623" t="s">
        <v>3519</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3516</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3457</v>
      </c>
      <c r="FE624" s="7">
        <f t="shared" si="134"/>
        <v>-8488</v>
      </c>
      <c r="FF624" s="72">
        <f t="shared" si="135"/>
        <v>9472</v>
      </c>
      <c r="FG624" t="s">
        <v>3519</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3027</v>
      </c>
      <c r="AC625" s="72"/>
      <c r="AD625" s="72" t="s">
        <v>3024</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3516</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3456</v>
      </c>
      <c r="FE625" s="7">
        <f t="shared" si="134"/>
        <v>4975.01</v>
      </c>
      <c r="FF625" s="72">
        <f t="shared" si="135"/>
        <v>9877.01</v>
      </c>
      <c r="FG625" t="s">
        <v>3519</v>
      </c>
      <c r="FH625">
        <v>461495371</v>
      </c>
    </row>
    <row r="626" spans="1:164" ht="17.25">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3517</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3458</v>
      </c>
      <c r="FE626" s="7">
        <f t="shared" si="134"/>
        <v>2075</v>
      </c>
      <c r="FF626" s="72">
        <f t="shared" si="135"/>
        <v>4582</v>
      </c>
      <c r="FG626" t="s">
        <v>3519</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3027</v>
      </c>
      <c r="AC627" s="72"/>
      <c r="AD627" s="72" t="s">
        <v>3024</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3516</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3459</v>
      </c>
      <c r="FE627" s="7">
        <f t="shared" si="134"/>
        <v>411</v>
      </c>
      <c r="FF627" s="72">
        <f t="shared" si="135"/>
        <v>9255</v>
      </c>
      <c r="FG627" t="s">
        <v>3519</v>
      </c>
      <c r="FH627">
        <v>462896762</v>
      </c>
    </row>
    <row r="628" spans="1:164" ht="17.25">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3027</v>
      </c>
      <c r="AC628" s="72"/>
      <c r="AD628" s="72" t="s">
        <v>3025</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3517</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3519</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3026</v>
      </c>
      <c r="AC629" s="72"/>
      <c r="AD629" s="72" t="s">
        <v>3024</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3516</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3460</v>
      </c>
      <c r="FE629" s="7">
        <f t="shared" si="134"/>
        <v>-11303.09</v>
      </c>
      <c r="FF629" s="72">
        <f t="shared" si="135"/>
        <v>7876.91</v>
      </c>
      <c r="FG629" t="s">
        <v>3520</v>
      </c>
      <c r="FH629">
        <v>461449222</v>
      </c>
    </row>
    <row r="630" spans="1:164" ht="17.25">
      <c r="A630" s="72">
        <v>460327068</v>
      </c>
      <c r="B630" s="304" t="s">
        <v>1363</v>
      </c>
      <c r="C630" s="72" t="s">
        <v>1776</v>
      </c>
      <c r="D630" s="72" t="s">
        <v>3501</v>
      </c>
      <c r="E630" s="72">
        <v>4500</v>
      </c>
      <c r="F630" s="72"/>
      <c r="G630" s="307"/>
      <c r="H630" s="307" t="s">
        <v>3556</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3516</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3461</v>
      </c>
      <c r="FE630" s="7">
        <f t="shared" si="134"/>
        <v>4277</v>
      </c>
      <c r="FF630" s="72">
        <f t="shared" si="135"/>
        <v>8938</v>
      </c>
      <c r="FG630" t="s">
        <v>3519</v>
      </c>
      <c r="FH630">
        <v>460327068</v>
      </c>
    </row>
    <row r="631" spans="1:164" ht="17.25">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3517</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3270</v>
      </c>
      <c r="FE631" s="7">
        <f t="shared" si="134"/>
        <v>487</v>
      </c>
      <c r="FF631" s="72">
        <f t="shared" si="135"/>
        <v>8164</v>
      </c>
      <c r="FG631" t="s">
        <v>3519</v>
      </c>
      <c r="FH631">
        <v>460501590</v>
      </c>
    </row>
    <row r="632" spans="1:164" ht="17.25">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3516</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3125</v>
      </c>
      <c r="FE632" s="7">
        <f t="shared" si="134"/>
        <v>4679</v>
      </c>
      <c r="FF632" s="72">
        <f t="shared" si="135"/>
        <v>8660</v>
      </c>
      <c r="FG632" t="s">
        <v>3519</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3026</v>
      </c>
      <c r="AC633" s="72">
        <v>20</v>
      </c>
      <c r="AD633" s="72" t="s">
        <v>3025</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3516</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3318</v>
      </c>
      <c r="FE633" s="7">
        <f t="shared" si="134"/>
        <v>2189</v>
      </c>
      <c r="FF633" s="72">
        <f t="shared" si="135"/>
        <v>6486</v>
      </c>
      <c r="FG633" t="s">
        <v>3519</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3027</v>
      </c>
      <c r="AC634" s="72"/>
      <c r="AD634" s="72" t="s">
        <v>3024</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3516</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3462</v>
      </c>
      <c r="FE634" s="7">
        <f t="shared" si="134"/>
        <v>4510</v>
      </c>
      <c r="FF634" s="72">
        <f t="shared" si="135"/>
        <v>8748</v>
      </c>
      <c r="FG634" t="s">
        <v>3519</v>
      </c>
      <c r="FH634">
        <v>462216543</v>
      </c>
    </row>
    <row r="635" spans="1:164" ht="17.25">
      <c r="A635" s="72">
        <v>462670629</v>
      </c>
      <c r="B635" s="304" t="s">
        <v>2125</v>
      </c>
      <c r="C635" s="72" t="s">
        <v>1776</v>
      </c>
      <c r="D635" s="72" t="s">
        <v>3028</v>
      </c>
      <c r="E635" s="72">
        <v>4152</v>
      </c>
      <c r="F635" s="72"/>
      <c r="G635" s="307"/>
      <c r="H635" s="307" t="s">
        <v>3515</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3517</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3622</v>
      </c>
      <c r="EY635" s="314">
        <v>46188</v>
      </c>
      <c r="EZ635" s="314"/>
      <c r="FA635" s="183"/>
      <c r="FB635" s="314"/>
      <c r="FC635" s="7" t="s">
        <v>1130</v>
      </c>
      <c r="FD635" s="7" t="s">
        <v>3461</v>
      </c>
      <c r="FE635" s="7">
        <f t="shared" si="134"/>
        <v>4063</v>
      </c>
      <c r="FF635" s="72">
        <f t="shared" si="135"/>
        <v>8178</v>
      </c>
      <c r="FG635" t="s">
        <v>3519</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3025</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3517</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3226</v>
      </c>
      <c r="FE636" s="7">
        <f t="shared" si="134"/>
        <v>-2085</v>
      </c>
      <c r="FF636" s="72">
        <f t="shared" si="135"/>
        <v>7289</v>
      </c>
      <c r="FG636" t="s">
        <v>3519</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3516</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3161</v>
      </c>
      <c r="FE637" s="7">
        <f t="shared" si="134"/>
        <v>3994</v>
      </c>
      <c r="FF637" s="72">
        <f t="shared" si="135"/>
        <v>8050</v>
      </c>
      <c r="FG637" t="s">
        <v>3519</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3026</v>
      </c>
      <c r="AC638" s="72">
        <v>22</v>
      </c>
      <c r="AD638" s="72" t="s">
        <v>3025</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3516</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3234</v>
      </c>
      <c r="FE638" s="7">
        <f t="shared" si="134"/>
        <v>3695</v>
      </c>
      <c r="FF638" s="72">
        <f t="shared" si="135"/>
        <v>7434</v>
      </c>
      <c r="FG638" t="s">
        <v>3519</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3025</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3517</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3463</v>
      </c>
      <c r="FE639" s="7">
        <f t="shared" si="134"/>
        <v>-4501.34</v>
      </c>
      <c r="FF639" s="72">
        <f t="shared" si="135"/>
        <v>6741.66</v>
      </c>
      <c r="FG639" t="s">
        <v>3519</v>
      </c>
      <c r="FH639">
        <v>465617157</v>
      </c>
    </row>
    <row r="640" spans="1:164" ht="17.25">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3516</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3520</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3516</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3464</v>
      </c>
      <c r="FE641" s="7">
        <f t="shared" ref="FE641:FE704" si="151">IF((J641+R641)&lt;=I641+R641,(J641+R641),((I641-(I641*(M641+1)-(I641+J641)))+R641))</f>
        <v>3709.63</v>
      </c>
      <c r="FF641" s="72">
        <f t="shared" ref="FF641:FF704" si="152">I641+J641+FD641</f>
        <v>7478.63</v>
      </c>
      <c r="FG641" t="s">
        <v>3519</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3517</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3465</v>
      </c>
      <c r="FE642" s="7">
        <f t="shared" si="151"/>
        <v>3782</v>
      </c>
      <c r="FF642" s="72">
        <f t="shared" si="152"/>
        <v>7386</v>
      </c>
      <c r="FG642" t="s">
        <v>3519</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3508</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3517</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3412</v>
      </c>
      <c r="FE643" s="7">
        <f t="shared" si="151"/>
        <v>3647</v>
      </c>
      <c r="FF643" s="72">
        <f t="shared" si="152"/>
        <v>7247</v>
      </c>
      <c r="FG643" t="s">
        <v>3519</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3545</v>
      </c>
      <c r="AC644" s="72"/>
      <c r="AD644" s="72" t="s">
        <v>3024</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3516</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3466</v>
      </c>
      <c r="FE644" s="7">
        <f t="shared" si="151"/>
        <v>-2119</v>
      </c>
      <c r="FF644" s="72">
        <f t="shared" si="152"/>
        <v>4782</v>
      </c>
      <c r="FG644" t="s">
        <v>3519</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3025</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3516</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3467</v>
      </c>
      <c r="FE645" s="7">
        <f t="shared" si="151"/>
        <v>3412</v>
      </c>
      <c r="FF645" s="72">
        <f t="shared" si="152"/>
        <v>6780</v>
      </c>
      <c r="FG645" t="s">
        <v>3519</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3026</v>
      </c>
      <c r="AC646" s="72"/>
      <c r="AD646" s="72" t="s">
        <v>3024</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3517</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3319</v>
      </c>
      <c r="FE646" s="7">
        <f t="shared" si="151"/>
        <v>3341</v>
      </c>
      <c r="FF646" s="72">
        <f t="shared" si="152"/>
        <v>6748</v>
      </c>
      <c r="FG646" t="s">
        <v>3519</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3024</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3517</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3520</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3517</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3468</v>
      </c>
      <c r="FE648" s="7">
        <f t="shared" si="151"/>
        <v>3541.05</v>
      </c>
      <c r="FF648" s="72">
        <f t="shared" si="152"/>
        <v>7023.05</v>
      </c>
      <c r="FG648" t="s">
        <v>3519</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3517</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3469</v>
      </c>
      <c r="FE649" s="7">
        <f t="shared" si="151"/>
        <v>3357</v>
      </c>
      <c r="FF649" s="72">
        <f t="shared" si="152"/>
        <v>6494</v>
      </c>
      <c r="FG649" t="s">
        <v>3519</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3517</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3412</v>
      </c>
      <c r="FE650" s="7">
        <f t="shared" si="151"/>
        <v>3228</v>
      </c>
      <c r="FF650" s="72">
        <f t="shared" si="152"/>
        <v>7196</v>
      </c>
      <c r="FG650" t="s">
        <v>3519</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3027</v>
      </c>
      <c r="AC651" s="72"/>
      <c r="AD651" s="72" t="s">
        <v>3024</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3516</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3219</v>
      </c>
      <c r="FE651" s="7">
        <f t="shared" si="151"/>
        <v>-1857</v>
      </c>
      <c r="FF651" s="72">
        <f t="shared" si="152"/>
        <v>4516</v>
      </c>
      <c r="FG651" t="s">
        <v>3519</v>
      </c>
      <c r="FH651">
        <v>461809379</v>
      </c>
    </row>
    <row r="652" spans="1:164" ht="17.25">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3517</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3470</v>
      </c>
      <c r="FE652" s="7">
        <f t="shared" si="151"/>
        <v>3073</v>
      </c>
      <c r="FF652" s="72">
        <f t="shared" si="152"/>
        <v>6822</v>
      </c>
      <c r="FG652" t="s">
        <v>3519</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3516</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3454</v>
      </c>
      <c r="FE653" s="7">
        <f t="shared" si="151"/>
        <v>259</v>
      </c>
      <c r="FF653" s="72">
        <f t="shared" si="152"/>
        <v>5968</v>
      </c>
      <c r="FG653" t="s">
        <v>3520</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3516</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3471</v>
      </c>
      <c r="FE654" s="7">
        <f t="shared" si="151"/>
        <v>-1329</v>
      </c>
      <c r="FF654" s="72">
        <f t="shared" si="152"/>
        <v>5323</v>
      </c>
      <c r="FG654" t="s">
        <v>3519</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3517</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3192</v>
      </c>
      <c r="FE655" s="7">
        <f t="shared" si="151"/>
        <v>3055.66</v>
      </c>
      <c r="FF655" s="72">
        <f t="shared" si="152"/>
        <v>6377.66</v>
      </c>
      <c r="FG655" t="s">
        <v>3519</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3517</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3472</v>
      </c>
      <c r="FE656" s="7">
        <f t="shared" si="151"/>
        <v>3045</v>
      </c>
      <c r="FF656" s="72">
        <f t="shared" si="152"/>
        <v>6036</v>
      </c>
      <c r="FG656" t="s">
        <v>3519</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3516</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3473</v>
      </c>
      <c r="FE657" s="7">
        <f t="shared" si="151"/>
        <v>2893</v>
      </c>
      <c r="FF657" s="72">
        <f t="shared" si="152"/>
        <v>5901</v>
      </c>
      <c r="FG657" t="s">
        <v>3519</v>
      </c>
      <c r="FH657">
        <v>458109013</v>
      </c>
    </row>
    <row r="658" spans="1:164" ht="17.25">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3517</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3520</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OS</v>
      </c>
      <c r="Z659" s="72" t="s">
        <v>2058</v>
      </c>
      <c r="AA659" s="72" t="s">
        <v>2058</v>
      </c>
      <c r="AB659" s="304" t="s">
        <v>3512</v>
      </c>
      <c r="AC659" s="72"/>
      <c r="AD659" s="72" t="s">
        <v>3024</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3516</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3255</v>
      </c>
      <c r="FE659" s="7">
        <f t="shared" si="151"/>
        <v>2866</v>
      </c>
      <c r="FF659" s="72">
        <f t="shared" si="152"/>
        <v>8343</v>
      </c>
      <c r="FG659" t="s">
        <v>3519</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3513</v>
      </c>
      <c r="AC660" s="72"/>
      <c r="AD660" s="72" t="s">
        <v>3024</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3516</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3462</v>
      </c>
      <c r="FE660" s="7">
        <f t="shared" si="151"/>
        <v>2659</v>
      </c>
      <c r="FF660" s="72">
        <f t="shared" si="152"/>
        <v>5901</v>
      </c>
      <c r="FG660" t="s">
        <v>3519</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3516</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3141</v>
      </c>
      <c r="FE661" s="7">
        <f t="shared" si="151"/>
        <v>1912</v>
      </c>
      <c r="FF661" s="72">
        <f t="shared" si="152"/>
        <v>5146</v>
      </c>
      <c r="FG661" t="s">
        <v>3519</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3027</v>
      </c>
      <c r="AC662" s="72"/>
      <c r="AD662" s="72" t="s">
        <v>3024</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3517</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3317</v>
      </c>
      <c r="FE662" s="7">
        <f t="shared" si="151"/>
        <v>1923</v>
      </c>
      <c r="FF662" s="72">
        <f t="shared" si="152"/>
        <v>7373</v>
      </c>
      <c r="FG662" t="s">
        <v>3519</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3516</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3174</v>
      </c>
      <c r="FE663" s="7">
        <f t="shared" si="151"/>
        <v>440</v>
      </c>
      <c r="FF663" s="72">
        <f t="shared" si="152"/>
        <v>3315</v>
      </c>
      <c r="FG663" t="s">
        <v>3519</v>
      </c>
      <c r="FH663">
        <v>462905638</v>
      </c>
    </row>
    <row r="664" spans="1:164" ht="17.25">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3516</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3474</v>
      </c>
      <c r="FE664" s="7">
        <f t="shared" si="151"/>
        <v>1606</v>
      </c>
      <c r="FF664" s="72">
        <f t="shared" si="152"/>
        <v>4884</v>
      </c>
      <c r="FG664" t="s">
        <v>3519</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3561</v>
      </c>
      <c r="AC665" s="72"/>
      <c r="AD665" s="72" t="s">
        <v>3024</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3517</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3395</v>
      </c>
      <c r="FE665" s="7">
        <f t="shared" si="151"/>
        <v>676</v>
      </c>
      <c r="FF665" s="72">
        <f t="shared" si="152"/>
        <v>3697</v>
      </c>
      <c r="FG665" t="s">
        <v>3519</v>
      </c>
      <c r="FH665">
        <v>465414331</v>
      </c>
    </row>
    <row r="666" spans="1:164" ht="17.25">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3516</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3475</v>
      </c>
      <c r="FE666" s="7">
        <f t="shared" si="151"/>
        <v>769</v>
      </c>
      <c r="FF666" s="72">
        <f t="shared" si="152"/>
        <v>12512</v>
      </c>
      <c r="FG666" t="s">
        <v>3519</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3516</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3221</v>
      </c>
      <c r="FE667" s="7">
        <f t="shared" si="151"/>
        <v>604</v>
      </c>
      <c r="FF667" s="72">
        <f t="shared" si="152"/>
        <v>6063</v>
      </c>
      <c r="FG667" t="s">
        <v>3519</v>
      </c>
      <c r="FH667">
        <v>462177974</v>
      </c>
    </row>
    <row r="668" spans="1:164" ht="17.25">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3516</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3125</v>
      </c>
      <c r="FE668" s="7">
        <f t="shared" si="151"/>
        <v>383</v>
      </c>
      <c r="FF668" s="72">
        <f t="shared" si="152"/>
        <v>4227</v>
      </c>
      <c r="FG668" t="s">
        <v>3519</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3026</v>
      </c>
      <c r="AC669" s="72"/>
      <c r="AD669" s="72" t="s">
        <v>3024</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3517</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3559</v>
      </c>
      <c r="FD669" s="7" t="s">
        <v>3127</v>
      </c>
      <c r="FE669" s="7">
        <f t="shared" si="151"/>
        <v>58</v>
      </c>
      <c r="FF669" s="72">
        <f t="shared" si="152"/>
        <v>5642</v>
      </c>
      <c r="FG669" t="s">
        <v>3519</v>
      </c>
      <c r="FH669">
        <v>139918071</v>
      </c>
    </row>
    <row r="670" spans="1:164" ht="17.25">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3516</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3519</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3027</v>
      </c>
      <c r="AC671" s="72"/>
      <c r="AD671" s="72" t="s">
        <v>3024</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3516</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3476</v>
      </c>
      <c r="FE671" s="7">
        <f t="shared" si="151"/>
        <v>22</v>
      </c>
      <c r="FF671" s="72">
        <f t="shared" si="152"/>
        <v>2361</v>
      </c>
      <c r="FG671" t="s">
        <v>3519</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3572</v>
      </c>
      <c r="AB672" s="304" t="s">
        <v>3573</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3516</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3371</v>
      </c>
      <c r="FE672" s="7">
        <f t="shared" si="151"/>
        <v>142</v>
      </c>
      <c r="FF672" s="72">
        <f t="shared" si="152"/>
        <v>3334</v>
      </c>
      <c r="FG672" t="s">
        <v>3519</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3026</v>
      </c>
      <c r="AC673" s="72"/>
      <c r="AD673" s="72" t="s">
        <v>3024</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3517</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3264</v>
      </c>
      <c r="FE673" s="7">
        <f t="shared" si="151"/>
        <v>52</v>
      </c>
      <c r="FF673" s="72">
        <f t="shared" si="152"/>
        <v>3029</v>
      </c>
      <c r="FG673" t="s">
        <v>3519</v>
      </c>
      <c r="FH673">
        <v>139133063</v>
      </c>
    </row>
    <row r="674" spans="1:164" ht="17.25">
      <c r="A674" s="72">
        <v>460094851</v>
      </c>
      <c r="B674" s="304" t="s">
        <v>962</v>
      </c>
      <c r="C674" s="72" t="s">
        <v>1776</v>
      </c>
      <c r="D674" s="72" t="s">
        <v>3501</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3025</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3516</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3477</v>
      </c>
      <c r="FE674" s="7">
        <f t="shared" si="151"/>
        <v>33</v>
      </c>
      <c r="FF674" s="72">
        <f t="shared" si="152"/>
        <v>3609</v>
      </c>
      <c r="FG674" t="s">
        <v>3519</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3026</v>
      </c>
      <c r="AC675" s="72"/>
      <c r="AD675" s="72" t="s">
        <v>3024</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3517</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3478</v>
      </c>
      <c r="FE675" s="7">
        <f t="shared" si="151"/>
        <v>2</v>
      </c>
      <c r="FF675" s="72">
        <f t="shared" si="152"/>
        <v>3003</v>
      </c>
      <c r="FG675" t="s">
        <v>3519</v>
      </c>
      <c r="FH675">
        <v>135404351</v>
      </c>
    </row>
    <row r="676" spans="1:164" ht="17.25">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3517</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3246</v>
      </c>
      <c r="FE676" s="7">
        <f t="shared" si="151"/>
        <v>101</v>
      </c>
      <c r="FF676" s="72">
        <f t="shared" si="152"/>
        <v>3737</v>
      </c>
      <c r="FG676" t="s">
        <v>3519</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3026</v>
      </c>
      <c r="AC677" s="72"/>
      <c r="AD677" s="72" t="s">
        <v>3024</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3516</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3382</v>
      </c>
      <c r="FE677" s="7">
        <f t="shared" si="151"/>
        <v>46</v>
      </c>
      <c r="FF677" s="72">
        <f t="shared" si="152"/>
        <v>4577</v>
      </c>
      <c r="FG677" t="s">
        <v>3520</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3516</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3479</v>
      </c>
      <c r="FE678" s="7">
        <f t="shared" si="151"/>
        <v>32</v>
      </c>
      <c r="FF678" s="72">
        <f t="shared" si="152"/>
        <v>3423</v>
      </c>
      <c r="FG678" t="s">
        <v>3520</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3027</v>
      </c>
      <c r="AC679" s="72"/>
      <c r="AD679" s="72" t="s">
        <v>3024</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3516</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3519</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3027</v>
      </c>
      <c r="AC680" s="72"/>
      <c r="AD680" s="72" t="s">
        <v>3024</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3516</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3519</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3508</v>
      </c>
      <c r="AC681" s="72"/>
      <c r="AD681" s="72" t="s">
        <v>3025</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3516</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3519</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3517</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3278</v>
      </c>
      <c r="FE682" s="7">
        <f t="shared" si="151"/>
        <v>123</v>
      </c>
      <c r="FF682" s="72">
        <f t="shared" si="152"/>
        <v>4666</v>
      </c>
      <c r="FG682" t="s">
        <v>3519</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3026</v>
      </c>
      <c r="AC683" s="72"/>
      <c r="AD683" s="72" t="s">
        <v>3024</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3517</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3519</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3513</v>
      </c>
      <c r="AC684" s="72"/>
      <c r="AD684" s="72" t="s">
        <v>3024</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3516</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3480</v>
      </c>
      <c r="FE684" s="7">
        <f t="shared" si="151"/>
        <v>6</v>
      </c>
      <c r="FF684" s="72">
        <f t="shared" si="152"/>
        <v>3625</v>
      </c>
      <c r="FG684" t="s">
        <v>3519</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3516</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3519</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3516</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3623</v>
      </c>
      <c r="EY686" s="314">
        <v>46184</v>
      </c>
      <c r="EZ686" s="314"/>
      <c r="FA686" s="183"/>
      <c r="FB686" s="314"/>
      <c r="FC686" s="7" t="s">
        <v>1130</v>
      </c>
      <c r="FD686" s="7" t="s">
        <v>3118</v>
      </c>
      <c r="FE686" s="7">
        <f t="shared" si="151"/>
        <v>65</v>
      </c>
      <c r="FF686" s="72">
        <f t="shared" si="152"/>
        <v>1507</v>
      </c>
      <c r="FG686" t="s">
        <v>3519</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3539</v>
      </c>
      <c r="AC687" s="72"/>
      <c r="AD687" s="72" t="s">
        <v>3025</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3516</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3480</v>
      </c>
      <c r="FE687" s="7">
        <f t="shared" si="151"/>
        <v>6</v>
      </c>
      <c r="FF687" s="72">
        <f t="shared" si="152"/>
        <v>4580</v>
      </c>
      <c r="FG687" t="s">
        <v>3519</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3025</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3517</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3519</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3516</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3481</v>
      </c>
      <c r="FE689" s="7">
        <f t="shared" si="151"/>
        <v>9</v>
      </c>
      <c r="FF689" s="72">
        <f t="shared" si="152"/>
        <v>3787</v>
      </c>
      <c r="FG689" t="s">
        <v>3520</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3517</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3482</v>
      </c>
      <c r="FE690" s="7">
        <f t="shared" si="151"/>
        <v>5</v>
      </c>
      <c r="FF690" s="72">
        <f t="shared" si="152"/>
        <v>2799</v>
      </c>
      <c r="FG690" t="s">
        <v>3519</v>
      </c>
      <c r="FH690">
        <v>136892187</v>
      </c>
    </row>
    <row r="691" spans="1:164" ht="17.25">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3026</v>
      </c>
      <c r="AC691" s="72"/>
      <c r="AD691" s="72" t="s">
        <v>3025</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3516</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3483</v>
      </c>
      <c r="FE691" s="7">
        <f t="shared" si="151"/>
        <v>43</v>
      </c>
      <c r="FF691" s="72">
        <f t="shared" si="152"/>
        <v>2683</v>
      </c>
      <c r="FG691" t="s">
        <v>3519</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3516</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3199</v>
      </c>
      <c r="FE692" s="7">
        <f t="shared" si="151"/>
        <v>126</v>
      </c>
      <c r="FF692" s="72">
        <f t="shared" si="152"/>
        <v>3632</v>
      </c>
      <c r="FG692" t="s">
        <v>3519</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3026</v>
      </c>
      <c r="AC693" s="72"/>
      <c r="AD693" s="72" t="s">
        <v>3024</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3516</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3480</v>
      </c>
      <c r="FE693" s="7">
        <f t="shared" si="151"/>
        <v>6</v>
      </c>
      <c r="FF693" s="72">
        <f t="shared" si="152"/>
        <v>3446</v>
      </c>
      <c r="FG693" t="s">
        <v>3519</v>
      </c>
      <c r="FH693">
        <v>136056637</v>
      </c>
    </row>
    <row r="694" spans="1:164" ht="17.25">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3516</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3125</v>
      </c>
      <c r="FE694" s="7">
        <f t="shared" si="151"/>
        <v>47</v>
      </c>
      <c r="FF694" s="72">
        <f t="shared" si="152"/>
        <v>5449</v>
      </c>
      <c r="FG694" t="s">
        <v>3519</v>
      </c>
      <c r="FH694">
        <v>463281658</v>
      </c>
    </row>
    <row r="695" spans="1:164" ht="17.25">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3516</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3519</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3027</v>
      </c>
      <c r="AC696" s="72"/>
      <c r="AD696" s="72" t="s">
        <v>3024</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3516</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3484</v>
      </c>
      <c r="FE696" s="7">
        <f t="shared" si="151"/>
        <v>40</v>
      </c>
      <c r="FF696" s="72">
        <f t="shared" si="152"/>
        <v>3334</v>
      </c>
      <c r="FG696" t="s">
        <v>3519</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3026</v>
      </c>
      <c r="AC697" s="72"/>
      <c r="AD697" s="72" t="s">
        <v>3024</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3516</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3480</v>
      </c>
      <c r="FE697" s="7">
        <f t="shared" si="151"/>
        <v>6</v>
      </c>
      <c r="FF697" s="72">
        <f t="shared" si="152"/>
        <v>4351</v>
      </c>
      <c r="FG697" t="s">
        <v>3519</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3524</v>
      </c>
      <c r="AC698" s="72"/>
      <c r="AD698" s="72" t="s">
        <v>3025</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3516</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3485</v>
      </c>
      <c r="FE698" s="7">
        <f t="shared" si="151"/>
        <v>213</v>
      </c>
      <c r="FF698" s="72">
        <f t="shared" si="152"/>
        <v>5767</v>
      </c>
      <c r="FG698" t="s">
        <v>3519</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3027</v>
      </c>
      <c r="AC699" s="72"/>
      <c r="AD699" s="72" t="s">
        <v>3024</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3516</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3161</v>
      </c>
      <c r="FE699" s="7">
        <f t="shared" si="151"/>
        <v>149</v>
      </c>
      <c r="FF699" s="72">
        <f t="shared" si="152"/>
        <v>3398</v>
      </c>
      <c r="FG699" t="s">
        <v>3519</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3516</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3520</v>
      </c>
      <c r="FH700">
        <v>456721727</v>
      </c>
    </row>
    <row r="701" spans="1:164" ht="17.25">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3516</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3486</v>
      </c>
      <c r="FE701" s="7">
        <f t="shared" si="151"/>
        <v>38</v>
      </c>
      <c r="FF701" s="72">
        <f t="shared" si="152"/>
        <v>3075</v>
      </c>
      <c r="FG701" t="s">
        <v>3519</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3513</v>
      </c>
      <c r="AC702" s="72"/>
      <c r="AD702" s="72" t="s">
        <v>3024</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3516</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3487</v>
      </c>
      <c r="FE702" s="7">
        <f t="shared" si="151"/>
        <v>139.58000000000001</v>
      </c>
      <c r="FF702" s="72">
        <f t="shared" si="152"/>
        <v>6115.58</v>
      </c>
      <c r="FG702" t="s">
        <v>3519</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3026</v>
      </c>
      <c r="AC703" s="72"/>
      <c r="AD703" s="72" t="s">
        <v>3024</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3516</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3558</v>
      </c>
      <c r="FD703" s="7" t="s">
        <v>3478</v>
      </c>
      <c r="FE703" s="7">
        <f t="shared" si="151"/>
        <v>2</v>
      </c>
      <c r="FF703" s="72">
        <f t="shared" si="152"/>
        <v>3137</v>
      </c>
      <c r="FG703" t="s">
        <v>3519</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3508</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3516</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3127</v>
      </c>
      <c r="FE704" s="7">
        <f t="shared" si="151"/>
        <v>3</v>
      </c>
      <c r="FF704" s="72">
        <f t="shared" si="152"/>
        <v>4995</v>
      </c>
      <c r="FG704" t="s">
        <v>3519</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3528</v>
      </c>
      <c r="AC705" s="72"/>
      <c r="AD705" s="72" t="s">
        <v>3024</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3517</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3519</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3027</v>
      </c>
      <c r="AC706" s="72"/>
      <c r="AD706" s="72" t="s">
        <v>3024</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3517</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3488</v>
      </c>
      <c r="FE706" s="7">
        <f t="shared" si="160"/>
        <v>133</v>
      </c>
      <c r="FF706" s="72">
        <f t="shared" si="161"/>
        <v>1801</v>
      </c>
      <c r="FG706" t="s">
        <v>3519</v>
      </c>
      <c r="FH706">
        <v>463182764</v>
      </c>
    </row>
  </sheetData>
  <sortState xmlns:xlrd2="http://schemas.microsoft.com/office/spreadsheetml/2017/richdata2" ref="A2:FF706">
    <sortCondition descending="1" ref="Q2:Q706"/>
  </sortState>
  <conditionalFormatting sqref="A1">
    <cfRule type="duplicateValues" dxfId="2893" priority="14"/>
  </conditionalFormatting>
  <conditionalFormatting sqref="A1:A1048576">
    <cfRule type="duplicateValues" dxfId="2892" priority="13"/>
  </conditionalFormatting>
  <conditionalFormatting sqref="A567:A706">
    <cfRule type="duplicateValues" dxfId="2891" priority="506"/>
  </conditionalFormatting>
  <conditionalFormatting sqref="M2:M706">
    <cfRule type="expression" dxfId="2890" priority="342">
      <formula>AND(LEN(#REF!)&gt;0,#REF!&lt;#REF!,#REF!&gt;=#REF!)</formula>
    </cfRule>
  </conditionalFormatting>
  <conditionalFormatting sqref="M3:M6 M8:M109 M111:M121 M123:M136 M138:M141 M144:M148 M150:M167 M169:M192 M194:M313 M316:M346 M348:M353 M355:M451 M453:M464 M466:M479 M481:M565">
    <cfRule type="expression" dxfId="2889" priority="372">
      <formula>AND(LEN($E4)&gt;0,$E4&lt;$K4,#REF!&gt;=$AM4)</formula>
    </cfRule>
  </conditionalFormatting>
  <conditionalFormatting sqref="M567">
    <cfRule type="expression" dxfId="2888" priority="381">
      <formula>AND(LEN($E568)&gt;0,$E568&lt;$M568,$AP568&gt;=$AO568)</formula>
    </cfRule>
  </conditionalFormatting>
  <conditionalFormatting sqref="M568:M593 M595:M598 M600:M650 M652:M663 M665:M667 M669:M676 M678:M700 M702:M9243">
    <cfRule type="expression" dxfId="2887" priority="376">
      <formula>AND(LEN($E569)&gt;0,$E569&lt;$K569,$AO569&gt;=$AN569)</formula>
    </cfRule>
  </conditionalFormatting>
  <conditionalFormatting sqref="N2:N706">
    <cfRule type="expression" dxfId="2886" priority="377">
      <formula>AND(LEN($E2)&gt;0,$E2&lt;$K2,$AO2&gt;$AN2)</formula>
    </cfRule>
  </conditionalFormatting>
  <conditionalFormatting sqref="N567">
    <cfRule type="expression" dxfId="2885" priority="382">
      <formula>AND(LEN($E568)&gt;0,$E568&lt;$M568,$AP568&gt;=$AO568)</formula>
    </cfRule>
  </conditionalFormatting>
  <conditionalFormatting sqref="N568:N593 N595:N598 N600:N650 N652:N663 N665:N667 N669:N676 N678:N700">
    <cfRule type="expression" dxfId="2884" priority="379">
      <formula>AND(LEN($E569)&gt;0,$E569&lt;$K569,$AO569&gt;=$AN569)</formula>
    </cfRule>
  </conditionalFormatting>
  <conditionalFormatting sqref="N594 N599 N651 N664 N668 N677 N701:N706">
    <cfRule type="expression" dxfId="2883" priority="406">
      <formula>AND(LEN(#REF!)&gt;0,#REF!&lt;#REF!,#REF!&gt;=#REF!)</formula>
    </cfRule>
  </conditionalFormatting>
  <conditionalFormatting sqref="N707:N9243">
    <cfRule type="expression" dxfId="2882"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2026-06-18T08:27:52Z</dcterms:modified>
</cp:coreProperties>
</file>