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595C1E6B-BB3F-4F24-A541-D39097245AD7}"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4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3" i="14" l="1"/>
  <c r="E197" i="14"/>
  <c r="E230" i="14"/>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H313" i="7" l="1"/>
  <c r="S500" i="14"/>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<sst xmlns="http://schemas.openxmlformats.org/spreadsheetml/2006/main" count="19499" uniqueCount="3634">
  <si>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</si>
  <si>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</si>
  <si>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</si>
  <si>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</si>
  <si>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</si>
  <si>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</si>
  <si>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</si>
  <si>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</si>
  <si>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</si>
  <si>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</si>
  <si>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</si>
  <si>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</si>
  <si>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</si>
  <si>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</si>
  <si>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</si>
  <si>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</si>
  <si>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</si>
  <si>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</si>
  <si>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</si>
  <si>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</si>
  <si>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</si>
  <si>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</si>
  <si>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</si>
  <si>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</si>
  <si>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</si>
  <si>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</si>
  <si>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</si>
  <si>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</si>
  <si>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</si>
  <si>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</si>
  <si>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</si>
  <si>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</si>
  <si>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</si>
  <si>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</si>
  <si>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</si>
  <si>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</si>
  <si>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</si>
  <si>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</si>
  <si>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</si>
  <si>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</si>
  <si>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</si>
  <si>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</si>
  <si>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</si>
  <si>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</si>
  <si>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</si>
  <si>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</si>
  <si>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</si>
  <si>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</si>
  <si>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</si>
  <si>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</si>
  <si>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</si>
  <si>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</si>
  <si>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</si>
  <si>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</si>
  <si>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</si>
  <si>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</si>
  <si>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</si>
  <si>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</si>
  <si>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</si>
  <si>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</si>
  <si>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</si>
  <si>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</si>
  <si>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</si>
  <si>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</si>
  <si>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</si>
  <si>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</si>
  <si>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</si>
  <si>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</si>
  <si>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</si>
  <si>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</si>
  <si>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</si>
  <si>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</si>
  <si>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</si>
  <si>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</si>
  <si>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</si>
  <si>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</si>
  <si>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</si>
  <si>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</si>
  <si>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</si>
  <si>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</si>
  <si>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</si>
  <si>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</si>
  <si>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</si>
  <si>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</si>
  <si>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</si>
  <si>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</si>
  <si>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</si>
  <si>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</si>
  <si>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</si>
  <si>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</si>
  <si>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</si>
  <si>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</si>
  <si>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</si>
  <si>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</si>
  <si>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</si>
  <si>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</si>
  <si>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</si>
  <si>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</si>
  <si>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</si>
  <si>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</si>
  <si>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</si>
  <si>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</si>
  <si>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</si>
  <si>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</si>
  <si>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</si>
  <si>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</si>
  <si>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</si>
  <si>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</si>
  <si>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</si>
  <si>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</si>
  <si>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</si>
  <si>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</si>
  <si>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</si>
  <si>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</si>
  <si>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</si>
  <si>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</si>
  <si>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</si>
  <si>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</si>
  <si>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</si>
  <si>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</si>
  <si>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</si>
  <si>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</si>
  <si>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</si>
  <si>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</si>
  <si>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</si>
  <si>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</si>
  <si>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</si>
  <si>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</si>
  <si>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</si>
  <si>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</si>
  <si>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</si>
  <si>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</si>
  <si>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</si>
  <si>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</si>
  <si>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</si>
  <si>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</si>
  <si>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</si>
  <si>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</si>
  <si>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</si>
  <si>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</si>
  <si>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</si>
  <si>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</si>
  <si>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</si>
  <si>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</si>
  <si>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</si>
  <si>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</si>
  <si>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</si>
  <si>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</si>
  <si>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</si>
  <si>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</si>
  <si>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</si>
  <si>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</si>
  <si>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</si>
  <si>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</si>
  <si>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</si>
  <si>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</si>
  <si>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</si>
  <si>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</si>
  <si>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</si>
  <si>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</si>
  <si>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</si>
  <si>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</si>
  <si>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</si>
  <si>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</si>
  <si>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</si>
  <si>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</si>
  <si>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</si>
  <si>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</si>
  <si>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</si>
  <si>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</si>
  <si>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</si>
  <si>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</si>
  <si>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</si>
  <si>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</si>
  <si>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</si>
  <si>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</si>
  <si>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</si>
  <si>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</si>
  <si>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</si>
  <si>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</si>
  <si>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</si>
  <si>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</si>
  <si>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</si>
  <si>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</si>
  <si>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</si>
  <si>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</si>
  <si>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</si>
  <si>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</si>
  <si>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</si>
  <si>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</si>
  <si>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</si>
  <si>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</si>
  <si>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</si>
  <si>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</si>
  <si>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</si>
  <si>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</si>
  <si>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</si>
  <si>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</si>
  <si>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</si>
  <si>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</si>
  <si>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</si>
  <si>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</si>
  <si>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</si>
  <si>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</si>
  <si>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</si>
  <si>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</si>
  <si>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</si>
  <si>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</si>
  <si>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</si>
  <si>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</si>
  <si>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</si>
  <si>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</si>
  <si>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</si>
  <si>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</si>
  <si>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</si>
  <si>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</si>
  <si>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</si>
  <si>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</si>
  <si>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</si>
  <si>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</si>
  <si>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</si>
  <si>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</si>
  <si>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</si>
  <si>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</si>
  <si>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</si>
  <si>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</si>
  <si>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</si>
  <si>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</si>
  <si>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</si>
  <si>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</si>
  <si>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</si>
  <si>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</si>
  <si>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</si>
  <si>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</si>
  <si>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</si>
  <si>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</si>
  <si>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</si>
  <si>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</si>
  <si>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</si>
  <si>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</si>
  <si>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</si>
  <si>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</si>
  <si>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</si>
  <si>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</si>
  <si>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</si>
  <si>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</si>
  <si>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</si>
  <si>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</si>
  <si>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</si>
  <si>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</si>
  <si>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</si>
  <si>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</si>
  <si>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</si>
  <si>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</si>
  <si>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</si>
  <si>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</si>
  <si>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</si>
  <si>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</si>
  <si>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</si>
  <si>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</si>
  <si>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</si>
  <si>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</si>
  <si>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</si>
  <si>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</si>
  <si>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</si>
  <si>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</si>
  <si>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</si>
  <si>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</si>
  <si>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</si>
  <si>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</si>
  <si>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</si>
  <si>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</si>
  <si>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</si>
  <si>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</si>
  <si>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</si>
  <si>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</si>
  <si>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</si>
  <si>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</si>
  <si>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</si>
  <si>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</si>
  <si>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</si>
  <si>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</si>
  <si>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</si>
  <si>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</si>
  <si>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</si>
  <si>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</si>
  <si>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</si>
  <si>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</si>
  <si>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</si>
  <si>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</si>
  <si>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</si>
  <si>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</si>
  <si>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</si>
  <si>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</si>
  <si>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</si>
  <si>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</si>
  <si>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</si>
  <si>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</si>
  <si>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</si>
  <si>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</si>
  <si>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</si>
  <si>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</si>
  <si>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</si>
  <si>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</si>
  <si>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</si>
  <si>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</si>
  <si>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</si>
  <si>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</si>
  <si>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</si>
  <si>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</si>
  <si>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</si>
  <si>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</si>
  <si>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</si>
  <si>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</si>
  <si>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</si>
  <si>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</si>
  <si>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</si>
  <si>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</si>
  <si>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</si>
  <si>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</si>
  <si>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</si>
  <si>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</si>
  <si>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</si>
  <si>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</si>
  <si>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</si>
  <si>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</si>
  <si>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</si>
  <si>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</si>
  <si>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</si>
  <si>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</si>
  <si>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</si>
  <si>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</si>
  <si>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</si>
  <si>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</si>
  <si>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</si>
  <si>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</si>
  <si>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</si>
  <si>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</si>
  <si>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</si>
  <si>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</si>
  <si>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</si>
  <si>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</si>
  <si>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</si>
  <si>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</si>
  <si>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</si>
  <si>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</si>
  <si>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</si>
  <si>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</si>
  <si>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</si>
  <si>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</si>
  <si>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</si>
  <si>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</si>
  <si>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</si>
  <si>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</si>
  <si>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</si>
  <si>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</si>
  <si>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</si>
  <si>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</si>
  <si>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</si>
  <si>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</si>
  <si>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</si>
  <si>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</si>
  <si>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</si>
  <si>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</si>
  <si>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</si>
  <si>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</si>
  <si>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</si>
  <si>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</si>
  <si>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</si>
  <si>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</si>
  <si>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</si>
  <si>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</si>
  <si>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</si>
  <si>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</si>
  <si>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</si>
  <si>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</si>
  <si>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</si>
  <si>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</si>
  <si>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</si>
  <si>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</si>
  <si>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</si>
  <si>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</si>
  <si>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</si>
  <si>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</si>
  <si>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</si>
  <si>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</si>
  <si>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</si>
  <si>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</si>
  <si>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</si>
  <si>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</si>
  <si>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</si>
  <si>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</si>
  <si>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</si>
  <si>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</si>
  <si>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</si>
  <si>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</si>
  <si>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</si>
  <si>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</si>
  <si>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</si>
  <si>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</si>
  <si>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</si>
  <si>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</si>
  <si>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</si>
  <si>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</si>
  <si>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</si>
  <si>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</si>
  <si>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</si>
  <si>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</si>
  <si>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</si>
  <si>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</si>
  <si>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</si>
  <si>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</si>
  <si>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</si>
  <si>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</si>
  <si>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</si>
  <si>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</si>
  <si>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</si>
  <si>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</si>
  <si>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</si>
  <si>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</si>
  <si>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</si>
  <si>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</si>
  <si>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</si>
  <si>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</si>
  <si>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</si>
  <si>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</si>
  <si>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</si>
  <si>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</si>
  <si>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</si>
  <si>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</si>
  <si>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</si>
  <si>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</si>
  <si>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</si>
  <si>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</si>
  <si>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</si>
  <si>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</si>
  <si>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</si>
  <si>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</si>
  <si>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</si>
  <si>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</si>
  <si>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</si>
  <si>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</si>
  <si>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</si>
  <si>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</si>
  <si>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</si>
  <si>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</si>
  <si>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</si>
  <si>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</si>
  <si>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</si>
  <si>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</si>
  <si>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</si>
  <si>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</si>
  <si>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</si>
  <si>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</si>
  <si>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</si>
  <si>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</si>
  <si>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</si>
  <si>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</si>
  <si>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</si>
  <si>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</si>
  <si>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</si>
  <si>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</si>
  <si>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</si>
  <si>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</si>
  <si>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</si>
  <si>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</si>
  <si>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</si>
  <si>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</si>
  <si>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</si>
  <si>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</si>
  <si>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</si>
  <si>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</si>
  <si>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</si>
  <si>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</si>
  <si>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</si>
  <si>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</si>
  <si>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</si>
  <si>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</si>
  <si>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</si>
  <si>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</si>
  <si>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</si>
  <si>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</si>
  <si>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</si>
  <si>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</si>
  <si>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</si>
  <si>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</si>
  <si>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</si>
  <si>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</si>
  <si>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</si>
  <si>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</si>
  <si>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</si>
  <si>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</si>
  <si>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</si>
  <si>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</si>
  <si>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</si>
  <si>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</si>
  <si>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</si>
  <si>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</si>
  <si>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</si>
  <si>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</si>
  <si>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</si>
  <si>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</si>
  <si>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</si>
  <si>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</si>
  <si>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</si>
  <si>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</si>
  <si>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</si>
  <si>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</si>
  <si>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</si>
  <si>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</si>
  <si>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</si>
  <si>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</si>
  <si>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</si>
  <si>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</si>
  <si>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</si>
  <si>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</si>
  <si>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</si>
  <si>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</si>
  <si>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</si>
  <si>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</si>
  <si>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</si>
  <si>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</si>
  <si>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</si>
  <si>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</si>
  <si>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</si>
  <si>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</si>
  <si>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</si>
  <si>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</si>
  <si>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</si>
  <si>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</si>
  <si>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</si>
  <si>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</si>
  <si>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</si>
  <si>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</si>
  <si>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</si>
  <si>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</si>
  <si>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</si>
  <si>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</si>
  <si>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</si>
  <si>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</si>
  <si>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</si>
  <si>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</si>
  <si>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</si>
  <si>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</si>
  <si>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</si>
  <si>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</si>
  <si>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</si>
  <si>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</si>
  <si>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</si>
  <si>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</si>
  <si>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</si>
  <si>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</si>
  <si>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</si>
  <si>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</si>
  <si>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</si>
  <si>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</si>
  <si>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</si>
  <si>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</si>
  <si>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</si>
  <si>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</si>
  <si>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</si>
  <si>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</si>
  <si>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</si>
  <si>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</si>
  <si>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</si>
  <si>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</si>
  <si>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</si>
  <si>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</si>
  <si>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</si>
  <si>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</si>
  <si>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</si>
  <si>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</si>
  <si>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</si>
  <si>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</si>
  <si>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</si>
  <si>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</si>
  <si>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</si>
  <si>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</si>
  <si>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</si>
  <si>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</si>
  <si>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</si>
  <si>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</si>
  <si>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</si>
  <si>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</si>
  <si>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</si>
  <si>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</si>
  <si>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</si>
  <si>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</si>
  <si>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</si>
  <si>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</si>
  <si>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</si>
  <si>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</si>
  <si>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</si>
  <si>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</si>
  <si>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</si>
  <si>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</si>
  <si>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</si>
  <si>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</si>
  <si>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</si>
  <si>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</si>
  <si>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</si>
  <si>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</si>
  <si>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</si>
  <si>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</si>
  <si>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</si>
  <si>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</si>
  <si>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</si>
  <si>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</si>
  <si>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</si>
  <si>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</si>
  <si>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</si>
  <si>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</si>
  <si>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</si>
  <si>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</si>
  <si>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</si>
  <si>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</si>
  <si>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</si>
  <si>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</si>
  <si>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</si>
  <si>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</si>
  <si>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</si>
  <si>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</si>
  <si>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</si>
  <si>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</si>
  <si>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</si>
  <si>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</si>
  <si>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</si>
  <si>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</si>
  <si>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</si>
  <si>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</si>
  <si>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</si>
  <si>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</si>
  <si>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</si>
  <si>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</si>
  <si>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</si>
  <si>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</si>
  <si>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</si>
  <si>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</si>
  <si>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</si>
  <si>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</si>
  <si>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</si>
  <si>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</si>
  <si>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</si>
  <si>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</si>
  <si>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</si>
  <si>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</si>
  <si>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</si>
  <si>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</si>
  <si>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</si>
  <si>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</si>
  <si>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</si>
  <si>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</si>
  <si>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</si>
  <si>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</si>
  <si>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</si>
  <si>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</si>
  <si>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</si>
  <si>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</si>
  <si>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</si>
  <si>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</si>
  <si>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</si>
  <si>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</si>
  <si>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</si>
  <si>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</si>
  <si>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</si>
  <si>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</si>
  <si>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</si>
  <si>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</si>
  <si>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</si>
  <si>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</si>
  <si>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</si>
  <si>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</si>
  <si>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</si>
  <si>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</si>
  <si>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</si>
  <si>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</si>
  <si>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</si>
  <si>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</si>
  <si>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</si>
  <si>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</si>
  <si>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</si>
  <si>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</si>
  <si>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</si>
  <si>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</si>
  <si>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</si>
  <si>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</si>
  <si>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</si>
  <si>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</si>
  <si>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</si>
  <si>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</si>
  <si>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</si>
  <si>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</si>
  <si>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</si>
  <si>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</si>
  <si>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</si>
  <si>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</si>
  <si>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</si>
  <si>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</si>
  <si>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</si>
  <si>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</si>
  <si>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</si>
  <si>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</si>
  <si>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</si>
  <si>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</si>
  <si>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</si>
  <si>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</si>
  <si>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</si>
  <si>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</si>
  <si>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</si>
  <si>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</si>
  <si>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</si>
  <si>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</si>
  <si>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</si>
  <si>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</si>
  <si>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</si>
  <si>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</si>
  <si>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</si>
  <si>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</si>
  <si>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</si>
  <si>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</si>
  <si>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</si>
  <si>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</si>
  <si>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</si>
  <si>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</si>
  <si>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</si>
  <si>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</si>
  <si>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</si>
  <si>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</si>
  <si>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</si>
  <si>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</si>
  <si>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</si>
  <si>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</si>
  <si>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</si>
  <si>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</si>
  <si>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</si>
  <si>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</si>
  <si>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</si>
  <si>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</si>
  <si>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</si>
  <si>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</si>
  <si>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</si>
  <si>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</si>
  <si>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</si>
  <si>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</si>
  <si>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</si>
  <si>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</si>
  <si>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</si>
  <si>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</si>
  <si>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</si>
  <si>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</si>
  <si>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</si>
  <si>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</si>
  <si>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</si>
  <si>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</si>
  <si>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</si>
  <si>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</si>
  <si>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</si>
  <si>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</si>
  <si>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</si>
  <si>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</si>
  <si>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</si>
  <si>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</si>
  <si>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</si>
  <si>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</si>
  <si>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</si>
  <si>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</si>
  <si>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</si>
  <si>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</si>
  <si>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</si>
  <si>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</si>
  <si>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</si>
  <si>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</si>
  <si>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</si>
  <si>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</si>
  <si>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</si>
  <si>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</si>
  <si>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</si>
  <si>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</si>
  <si>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</si>
  <si>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</si>
  <si>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</si>
  <si>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</si>
  <si>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</si>
  <si>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</si>
  <si>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</si>
  <si>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</si>
  <si>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</si>
  <si>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</si>
  <si>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</si>
  <si>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</si>
  <si>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</si>
  <si>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</si>
  <si>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</si>
  <si>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</si>
  <si>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</si>
  <si>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</si>
  <si>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</si>
  <si>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</si>
  <si>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</si>
  <si>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</si>
  <si>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</si>
  <si>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</si>
  <si>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</si>
  <si>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</si>
  <si>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</si>
  <si>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</si>
  <si>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</si>
  <si>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</si>
  <si>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</si>
  <si>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</si>
  <si>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</si>
  <si>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</si>
  <si>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</si>
  <si>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</si>
  <si>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</si>
  <si>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</si>
  <si>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</si>
  <si>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</si>
  <si>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</si>
  <si>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</si>
  <si>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</si>
  <si>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</si>
  <si>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</si>
  <si>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</si>
  <si>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</si>
  <si>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</si>
  <si>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</si>
  <si>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</si>
  <si>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</si>
  <si>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</si>
  <si>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</si>
  <si>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</si>
  <si>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</si>
  <si>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</si>
  <si>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</si>
  <si>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</si>
  <si>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</si>
  <si>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</si>
  <si>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</si>
  <si>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</si>
  <si>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</si>
  <si>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</si>
  <si>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</si>
  <si>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</si>
  <si>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</si>
  <si>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</si>
  <si>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</si>
  <si>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</si>
  <si>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</si>
  <si>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</si>
  <si>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</si>
  <si>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</si>
  <si>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</si>
  <si>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</si>
  <si>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</si>
  <si>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</si>
  <si>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</si>
  <si>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</si>
  <si>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</si>
  <si>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</si>
  <si>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</si>
  <si>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</si>
  <si>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</si>
  <si>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</si>
  <si>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</si>
  <si>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</si>
  <si>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</si>
  <si>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</si>
  <si>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</si>
  <si>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</si>
  <si>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</si>
  <si>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</si>
  <si>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</si>
  <si>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</si>
  <si>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</si>
  <si>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</si>
  <si>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</si>
  <si>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</si>
  <si>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</si>
  <si>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</si>
  <si>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</si>
  <si>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</si>
  <si>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</si>
  <si>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</si>
  <si>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</si>
  <si>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</si>
  <si>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</si>
  <si>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</si>
  <si>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</si>
  <si>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</si>
  <si>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</si>
  <si>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</si>
  <si>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</si>
  <si>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</si>
  <si>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</si>
  <si>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</si>
  <si>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</si>
  <si>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</si>
  <si>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</si>
  <si>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</si>
  <si>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</si>
  <si>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</si>
  <si>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</si>
  <si>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</si>
  <si>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</si>
  <si>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</si>
  <si>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</si>
  <si>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</si>
  <si>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</si>
  <si>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</si>
  <si>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</si>
  <si>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</si>
  <si>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</si>
  <si>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</si>
  <si>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</si>
  <si>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</si>
  <si>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</si>
  <si>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</si>
  <si>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</si>
  <si>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</si>
  <si>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</si>
  <si>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</si>
  <si>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</si>
  <si>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</si>
  <si>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</si>
  <si>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</si>
  <si>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</si>
  <si>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</si>
  <si>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</si>
  <si>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</si>
  <si>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</si>
  <si>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</si>
  <si>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</si>
  <si>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</si>
  <si>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</si>
  <si>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</si>
  <si>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</si>
  <si>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</si>
  <si>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</si>
  <si>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</si>
  <si>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</si>
  <si>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</si>
  <si>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</si>
  <si>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</si>
  <si>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</si>
  <si>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</si>
  <si>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</si>
  <si>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</si>
  <si>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</si>
  <si>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</si>
  <si>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</si>
  <si>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</si>
  <si>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</si>
  <si>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</si>
  <si>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</si>
  <si>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</si>
  <si>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</si>
  <si>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</si>
  <si>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</si>
  <si>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</si>
  <si>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</si>
  <si>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</si>
  <si>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</si>
  <si>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</si>
  <si>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</si>
  <si>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</si>
  <si>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</si>
  <si>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</si>
  <si>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</si>
  <si>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</si>
  <si>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</si>
  <si>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</si>
  <si>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</si>
  <si>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</si>
  <si>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</si>
  <si>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</si>
  <si>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</si>
  <si>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</si>
  <si>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</si>
  <si>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</si>
  <si>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</si>
  <si>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</si>
  <si>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</si>
  <si>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</si>
  <si>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</si>
  <si>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</si>
  <si>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</si>
  <si>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</si>
  <si>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</si>
  <si>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</si>
  <si>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</si>
  <si>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</si>
  <si>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</si>
  <si>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</si>
  <si>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</si>
  <si>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</si>
  <si>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</si>
  <si>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</si>
  <si>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</si>
  <si>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</si>
  <si>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</si>
  <si>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</si>
  <si>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</si>
  <si>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</si>
  <si>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</si>
  <si>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</si>
  <si>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</si>
  <si>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</si>
  <si>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</si>
  <si>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</si>
  <si>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</si>
  <si>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</si>
  <si>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</si>
  <si>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</si>
  <si>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</si>
  <si>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</si>
  <si>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</si>
  <si>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</si>
  <si>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</si>
  <si>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</si>
  <si>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</si>
  <si>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</si>
  <si>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</si>
  <si>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</si>
  <si>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</si>
  <si>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</si>
  <si>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</si>
  <si>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</si>
  <si>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</si>
  <si>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</si>
  <si>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</si>
  <si>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</si>
  <si>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</si>
  <si>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</si>
  <si>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</si>
  <si>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</si>
  <si>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</si>
  <si>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</si>
  <si>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</si>
  <si>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</si>
  <si>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</si>
  <si>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</si>
  <si>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</si>
  <si>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</si>
  <si>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</si>
  <si>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</si>
  <si>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</si>
  <si>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</si>
  <si>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</si>
  <si>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</si>
  <si>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</si>
  <si>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</si>
  <si>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</si>
  <si>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</si>
  <si>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</si>
  <si>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</si>
  <si>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</si>
  <si>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</si>
  <si>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</si>
  <si>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</si>
  <si>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</si>
  <si>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</si>
  <si>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</si>
  <si>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</si>
  <si>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</si>
  <si>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</si>
  <si>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</si>
  <si>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</si>
  <si>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</si>
  <si>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</si>
  <si>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</si>
  <si>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</si>
  <si>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</si>
  <si>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</si>
  <si>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</si>
  <si>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</si>
  <si>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</si>
  <si>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</si>
  <si>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</si>
  <si>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</si>
  <si>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</si>
  <si>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</si>
  <si>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</si>
  <si>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</si>
  <si>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</si>
  <si>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</si>
  <si>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</si>
  <si>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</si>
  <si>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</si>
  <si>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</si>
  <si>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</si>
  <si>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</si>
  <si>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</si>
  <si>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</si>
  <si>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</si>
  <si>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</si>
  <si>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</si>
  <si>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</si>
  <si>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</si>
  <si>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</si>
  <si>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</si>
  <si>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</si>
  <si>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</si>
  <si>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</si>
  <si>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</si>
  <si>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</si>
  <si>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</si>
  <si>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</si>
  <si>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</si>
  <si>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</si>
  <si>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</si>
  <si>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</si>
  <si>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</si>
  <si>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</si>
  <si>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</si>
  <si>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</si>
  <si>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</si>
  <si>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</si>
  <si>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</si>
  <si>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</si>
  <si>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</si>
  <si>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</si>
  <si>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</si>
  <si>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</si>
  <si>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</si>
  <si>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</si>
  <si>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</si>
  <si>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</si>
  <si>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</si>
  <si>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</si>
  <si>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</si>
  <si>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</si>
  <si>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</si>
  <si>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</si>
  <si>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</si>
  <si>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</si>
  <si>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</si>
  <si>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</si>
  <si>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</si>
  <si>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</si>
  <si>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</si>
  <si>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</si>
  <si>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</si>
  <si>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</si>
  <si>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</si>
  <si>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</si>
  <si>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</si>
  <si>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</si>
  <si>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</si>
  <si>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</si>
  <si>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</si>
  <si>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</si>
  <si>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</si>
  <si>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</si>
  <si>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</si>
  <si>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</si>
  <si>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</si>
  <si>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</si>
  <si>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</si>
  <si>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</si>
  <si>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</si>
  <si>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</si>
  <si>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</si>
  <si>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</si>
  <si>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</si>
  <si>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</si>
  <si>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</si>
  <si>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</si>
  <si>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</si>
  <si>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</si>
  <si>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</si>
  <si>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</si>
  <si>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</si>
  <si>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</si>
  <si>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</si>
  <si>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</si>
  <si>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</si>
  <si>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</si>
  <si>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</si>
  <si>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</si>
  <si>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</si>
  <si>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</si>
  <si>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</si>
  <si>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</si>
  <si>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</si>
  <si>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</si>
  <si>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</si>
  <si>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</si>
  <si>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</si>
  <si>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</si>
  <si>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</si>
  <si>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</si>
  <si>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</si>
  <si>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</si>
  <si>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</si>
  <si>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</si>
  <si>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</si>
  <si>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</si>
  <si>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</si>
  <si>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</si>
  <si>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</si>
  <si>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</si>
  <si>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</si>
  <si>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</si>
  <si>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</si>
  <si>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</si>
  <si>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</si>
  <si>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</si>
  <si>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</si>
  <si>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</si>
  <si>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</si>
  <si>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</si>
  <si>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</si>
  <si>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</si>
  <si>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</si>
  <si>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</si>
  <si>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</si>
  <si>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</si>
  <si>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</si>
  <si>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</si>
  <si>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</si>
  <si>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</si>
  <si>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</si>
  <si>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</si>
  <si>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</si>
  <si>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</si>
  <si>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</si>
  <si>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</si>
  <si>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</si>
  <si>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</si>
  <si>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</si>
  <si>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</si>
  <si>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</si>
  <si>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</si>
  <si>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</si>
  <si>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</si>
  <si>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</si>
  <si>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</si>
  <si>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</si>
  <si>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</si>
  <si>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</si>
  <si>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</si>
  <si>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</si>
  <si>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</si>
  <si>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</si>
  <si>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</si>
  <si>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</si>
  <si>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</si>
  <si>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</si>
  <si>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</si>
  <si>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</si>
  <si>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</si>
  <si>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</si>
  <si>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</si>
  <si>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</si>
  <si>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</si>
  <si>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</si>
  <si>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</si>
  <si>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</si>
  <si>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</si>
  <si>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</si>
  <si>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</si>
  <si>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</si>
  <si>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</si>
  <si>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</si>
  <si>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</si>
  <si>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</si>
  <si>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</si>
  <si>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</si>
  <si>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</si>
  <si>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</si>
  <si>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</si>
  <si>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</si>
  <si>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</si>
  <si>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</si>
  <si>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</si>
  <si>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</si>
  <si>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</si>
  <si>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</si>
  <si>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</si>
  <si>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</si>
  <si>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</si>
  <si>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</si>
  <si>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</si>
  <si>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</si>
  <si>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</si>
  <si>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</si>
  <si>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</si>
  <si>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</si>
  <si>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</si>
  <si>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</si>
  <si>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</si>
  <si>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</si>
  <si>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</si>
  <si>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</si>
  <si>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</si>
  <si>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</si>
  <si>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</si>
  <si>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</si>
  <si>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</si>
  <si>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</si>
  <si>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</si>
  <si>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</si>
  <si>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</si>
  <si>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</si>
  <si>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</si>
  <si>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</si>
  <si>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</si>
  <si>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</si>
  <si>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</si>
  <si>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</si>
  <si>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</si>
  <si>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</si>
  <si>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</si>
  <si>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</si>
  <si>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</si>
  <si>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</si>
  <si>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</si>
  <si>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</si>
  <si>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</si>
  <si>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</si>
  <si>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</si>
  <si>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</si>
  <si>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</si>
  <si>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</si>
  <si>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</si>
  <si>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</si>
  <si>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</si>
  <si>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</si>
  <si>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</si>
  <si>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</si>
  <si>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</si>
  <si>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</si>
  <si>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</si>
  <si>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</si>
  <si>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</si>
  <si>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</si>
  <si>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</si>
  <si>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</si>
  <si>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</si>
  <si>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</si>
  <si>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</si>
  <si>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</si>
  <si>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</si>
  <si>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</si>
  <si>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</si>
  <si>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</si>
  <si>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</si>
  <si>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</si>
  <si>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</si>
  <si>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</si>
  <si>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</si>
  <si>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</si>
  <si>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</si>
  <si>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</si>
  <si>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</si>
  <si>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</si>
  <si>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</si>
  <si>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</si>
  <si>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</si>
  <si>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</si>
  <si>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</si>
  <si>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</si>
  <si>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</si>
  <si>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</si>
  <si>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</si>
  <si>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</si>
  <si>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</si>
  <si>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</si>
  <si>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</si>
  <si>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</si>
  <si>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</si>
  <si>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</si>
  <si>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</si>
  <si>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</si>
  <si>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</si>
  <si>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</si>
  <si>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</si>
  <si>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</si>
  <si>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</si>
  <si>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</si>
  <si>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</si>
  <si>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</si>
  <si>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</si>
  <si>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</si>
  <si>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</si>
  <si>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</si>
  <si>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</si>
  <si>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</si>
  <si>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</si>
  <si>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</si>
  <si>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</si>
  <si>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</si>
  <si>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</si>
  <si>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</si>
  <si>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</si>
  <si>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</si>
  <si>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</si>
  <si>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</si>
  <si>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</si>
  <si>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</si>
  <si>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</si>
  <si>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</si>
  <si>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</si>
  <si>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</si>
  <si>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</si>
  <si>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</si>
  <si>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</si>
  <si>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</si>
  <si>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</si>
  <si>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</si>
  <si>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</si>
  <si>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</si>
  <si>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</si>
  <si>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</si>
  <si>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</si>
  <si>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</si>
  <si>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</si>
  <si>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</si>
  <si>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</si>
  <si>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</si>
  <si>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</si>
  <si>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</si>
  <si>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</si>
  <si>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</si>
  <si>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</si>
  <si>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</si>
  <si>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</si>
  <si>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</si>
  <si>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</si>
  <si>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</si>
  <si>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</si>
  <si>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</si>
  <si>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</si>
  <si>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</si>
  <si>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</si>
  <si>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</si>
  <si>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</si>
  <si>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</si>
  <si>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</si>
  <si>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</si>
  <si>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</si>
  <si>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</si>
  <si>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</si>
  <si>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</si>
  <si>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</si>
  <si>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</si>
  <si>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</si>
  <si>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</si>
  <si>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</si>
  <si>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</si>
  <si>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</si>
  <si>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</si>
  <si>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</si>
  <si>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</si>
  <si>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</si>
  <si>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</si>
  <si>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</si>
  <si>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</si>
  <si>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</si>
  <si>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</si>
  <si>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</si>
  <si>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</si>
  <si>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</si>
  <si>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</si>
  <si>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</si>
  <si>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</si>
  <si>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</si>
  <si>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</si>
  <si>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</si>
  <si>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</si>
  <si>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</si>
  <si>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</si>
  <si>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</si>
  <si>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</si>
  <si>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</si>
  <si>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</si>
  <si>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</si>
  <si>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</si>
  <si>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</si>
  <si>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</si>
  <si>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</si>
  <si>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</si>
  <si>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</si>
  <si>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</si>
  <si>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</si>
  <si>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</si>
  <si>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</si>
  <si>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</si>
  <si>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</si>
  <si>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</si>
  <si>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</si>
  <si>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</si>
  <si>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</si>
  <si>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</si>
  <si>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</si>
  <si>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</si>
  <si>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</si>
  <si>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</si>
  <si>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</si>
  <si>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</si>
  <si>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</si>
  <si>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</si>
  <si>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</si>
  <si>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</si>
  <si>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</si>
  <si>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</si>
  <si>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</si>
  <si>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</si>
  <si>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</si>
  <si>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</si>
  <si>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</si>
  <si>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</si>
  <si>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</si>
  <si>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</si>
  <si>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</si>
  <si>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</si>
  <si>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</si>
  <si>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</si>
  <si>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</si>
  <si>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</si>
  <si>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</si>
  <si>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</si>
  <si>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</si>
  <si>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</si>
  <si>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</si>
  <si>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</si>
  <si>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</si>
  <si>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</si>
  <si>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</si>
  <si>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</si>
  <si>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</si>
  <si>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</si>
  <si>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</si>
  <si>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</si>
  <si>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</si>
  <si>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</si>
  <si>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</si>
  <si>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</si>
  <si>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</si>
  <si>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</si>
  <si>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</si>
  <si>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</si>
  <si>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</si>
  <si>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</si>
  <si>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</si>
  <si>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</si>
  <si>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</si>
  <si>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</si>
  <si>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</si>
  <si>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</si>
  <si>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</si>
  <si>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</si>
  <si>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</si>
  <si>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</si>
  <si>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</si>
  <si>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</si>
  <si>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</si>
  <si>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</si>
  <si>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</si>
  <si>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</si>
  <si>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</si>
  <si>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</si>
  <si>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</si>
  <si>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</si>
  <si>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</si>
  <si>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</si>
  <si>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</si>
  <si>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</si>
  <si>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</si>
  <si>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</si>
  <si>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</si>
  <si>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</si>
  <si>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</si>
  <si>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</si>
  <si>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</si>
  <si>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</si>
  <si>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</si>
  <si>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</si>
  <si>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</si>
  <si>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</si>
  <si>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</si>
  <si>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</si>
  <si>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</si>
  <si>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</si>
  <si>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</si>
  <si>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</si>
  <si>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</si>
  <si>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</si>
  <si>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</si>
  <si>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</si>
  <si>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</si>
  <si>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</si>
  <si>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</si>
  <si>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</si>
  <si>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</si>
  <si>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</si>
  <si>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</si>
  <si>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</si>
  <si>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</si>
  <si>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</si>
  <si>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</si>
  <si>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</si>
  <si>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</si>
  <si>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</si>
  <si>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</si>
  <si>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</si>
  <si>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</si>
  <si>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</si>
  <si>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</si>
  <si>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</si>
  <si>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</si>
  <si>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</si>
  <si>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</si>
  <si>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</si>
  <si>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</si>
  <si>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</si>
  <si>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</si>
  <si>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</si>
  <si>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</si>
  <si>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</si>
  <si>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</si>
  <si>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</si>
  <si>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</si>
  <si>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</si>
  <si>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</si>
  <si>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</si>
  <si>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</si>
  <si>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</si>
  <si>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</si>
  <si>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</si>
  <si>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</si>
  <si>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</si>
  <si>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</si>
  <si>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</si>
  <si>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</si>
  <si>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</si>
  <si>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</si>
  <si>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</si>
  <si>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</si>
  <si>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</si>
  <si>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</si>
  <si>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</si>
  <si>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</si>
  <si>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</si>
  <si>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</si>
  <si>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</si>
  <si>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</si>
  <si>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</si>
  <si>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</si>
  <si>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</si>
  <si>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</si>
  <si>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</si>
  <si>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</si>
  <si>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</si>
  <si>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</si>
  <si>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</si>
  <si>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</si>
  <si>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</si>
  <si>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</si>
  <si>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</si>
  <si>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</si>
  <si>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</si>
  <si>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</si>
  <si>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</si>
  <si>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</si>
  <si>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</si>
  <si>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</si>
  <si>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</si>
  <si>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</si>
  <si>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</si>
  <si>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</si>
  <si>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</si>
  <si>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</si>
  <si>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</si>
  <si>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</si>
  <si>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</si>
  <si>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</si>
  <si>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</si>
  <si>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</si>
  <si>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</si>
  <si>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</si>
  <si>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</si>
  <si>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</si>
  <si>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</si>
  <si>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</si>
  <si>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</si>
  <si>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</si>
  <si>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</si>
  <si>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</si>
  <si>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</si>
  <si>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</si>
  <si>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</si>
  <si>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</si>
  <si>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</si>
  <si>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</si>
  <si>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</si>
  <si>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</si>
  <si>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</si>
  <si>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</si>
  <si>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</si>
  <si>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</si>
  <si>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</si>
  <si>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</si>
  <si>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</si>
  <si>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</si>
  <si>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</si>
  <si>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</si>
  <si>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</si>
  <si>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</si>
  <si>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</si>
  <si>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</si>
  <si>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</si>
  <si>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</si>
  <si>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</si>
  <si>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</si>
  <si>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</si>
  <si>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</si>
  <si>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</si>
  <si>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</si>
  <si>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</si>
  <si>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</si>
  <si>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</si>
  <si>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</si>
  <si>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</si>
  <si>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</si>
  <si>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</si>
  <si>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</si>
  <si>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</si>
  <si>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</si>
  <si>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</si>
  <si>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</si>
  <si>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</si>
  <si>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</si>
  <si>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</si>
  <si>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</si>
  <si>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</si>
  <si>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</si>
  <si>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</si>
  <si>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</si>
  <si>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</si>
  <si>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</si>
  <si>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</si>
  <si>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</si>
  <si>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</si>
  <si>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</si>
  <si>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</si>
  <si>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</si>
  <si>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</si>
  <si>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</si>
  <si>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</si>
  <si>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</si>
  <si>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</si>
  <si>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</si>
  <si>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</si>
  <si>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</si>
  <si>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</si>
  <si>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</si>
  <si>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</si>
  <si>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</si>
  <si>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</si>
  <si>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</si>
  <si>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</si>
  <si>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</si>
  <si>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</si>
  <si>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</si>
  <si>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</si>
  <si>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</si>
  <si>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</si>
  <si>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</si>
  <si>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</si>
  <si>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</si>
  <si>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</si>
  <si>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</si>
  <si>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</si>
  <si>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</si>
  <si>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</si>
  <si>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</si>
  <si>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</si>
  <si>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</si>
  <si>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</si>
  <si>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</si>
  <si>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</si>
  <si>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</si>
  <si>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</si>
  <si>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</si>
  <si>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</si>
  <si>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</si>
  <si>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</si>
  <si>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</si>
  <si>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</si>
  <si>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</si>
  <si>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</si>
  <si>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</si>
  <si>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</si>
  <si>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</si>
  <si>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</si>
  <si>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</si>
  <si>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</si>
  <si>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</si>
  <si>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</si>
  <si>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</si>
  <si>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</si>
  <si>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</si>
  <si>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</si>
  <si>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</si>
  <si>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</si>
  <si>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</si>
  <si>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</si>
  <si>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</si>
  <si>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</si>
  <si>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</si>
  <si>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</si>
  <si>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</si>
  <si>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</si>
  <si>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</si>
  <si>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</si>
  <si>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</si>
  <si>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</si>
  <si>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</si>
  <si>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</si>
  <si>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</si>
  <si>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</si>
  <si>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</si>
  <si>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</si>
  <si>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</si>
  <si>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</si>
  <si>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</si>
  <si>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</si>
  <si>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</si>
  <si>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</si>
  <si>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</si>
  <si>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</si>
  <si>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</si>
  <si>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</si>
  <si>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</si>
  <si>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</si>
  <si>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</si>
  <si>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</si>
  <si>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</si>
  <si>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</si>
  <si>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</si>
  <si>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</si>
  <si>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</si>
  <si>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</si>
  <si>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</si>
  <si>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</si>
  <si>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</si>
  <si>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</si>
  <si>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</si>
  <si>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</si>
  <si>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</si>
  <si>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</si>
  <si>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</si>
  <si>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</si>
  <si>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</si>
  <si>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</si>
  <si>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</si>
  <si>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</si>
  <si>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</si>
  <si>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</si>
  <si>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</si>
  <si>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</si>
  <si>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</si>
  <si>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</si>
  <si>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</si>
  <si>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</si>
  <si>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</si>
  <si>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</si>
  <si>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</si>
  <si>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</si>
  <si>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</si>
  <si>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</si>
  <si>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</si>
  <si>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</si>
  <si>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</si>
  <si>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</si>
  <si>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</si>
  <si>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</si>
  <si>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</si>
  <si>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</si>
  <si>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</si>
  <si>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</si>
  <si>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</si>
  <si>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</si>
  <si>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</si>
  <si>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</si>
  <si>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</si>
  <si>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</si>
  <si>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</si>
  <si>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</si>
  <si>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</si>
  <si>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</si>
  <si>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</si>
  <si>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</si>
  <si>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</si>
  <si>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</si>
  <si>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</si>
  <si>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</si>
  <si>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</si>
  <si>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</si>
  <si>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</si>
  <si>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</si>
  <si>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</si>
  <si>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</si>
  <si>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</si>
  <si>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</si>
  <si>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</si>
  <si>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</si>
  <si>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</si>
  <si>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</si>
  <si>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</si>
  <si>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</si>
  <si>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</si>
  <si>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</si>
  <si>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</si>
  <si>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</si>
  <si>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</si>
  <si>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</si>
  <si>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</si>
  <si>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</si>
  <si>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</si>
  <si>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</si>
  <si>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</si>
  <si>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</si>
  <si>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</si>
  <si>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</si>
  <si>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</si>
  <si>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</si>
  <si>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</si>
  <si>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</si>
  <si>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</si>
  <si>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</si>
  <si>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</si>
  <si>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</si>
  <si>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</si>
  <si>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</si>
  <si>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</si>
  <si>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</si>
  <si>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</si>
  <si>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</si>
  <si>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</si>
  <si>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</si>
  <si>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</si>
  <si>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</si>
  <si>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</si>
  <si>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</si>
  <si>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</si>
  <si>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</si>
  <si>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</si>
  <si>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</si>
  <si>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</si>
  <si>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</si>
  <si>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</si>
  <si>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</si>
  <si>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</si>
  <si>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</si>
  <si>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</si>
  <si>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</si>
  <si>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</si>
  <si>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</si>
  <si>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</si>
  <si>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</si>
  <si>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</si>
  <si>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</si>
  <si>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</si>
  <si>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</si>
  <si>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</si>
  <si>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</si>
  <si>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</si>
  <si>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</si>
  <si>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</si>
  <si>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</si>
  <si>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</si>
  <si>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</si>
  <si>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</si>
  <si>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</si>
  <si>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</si>
  <si>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</si>
  <si>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</si>
  <si>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</si>
  <si>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</si>
  <si>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</si>
  <si>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</si>
  <si>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</si>
  <si>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</si>
  <si>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</si>
  <si>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</si>
  <si>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</si>
  <si>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</si>
  <si>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</si>
  <si>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</si>
  <si>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</si>
  <si>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</si>
  <si>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</si>
  <si>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</si>
  <si>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</si>
  <si>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</si>
  <si>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</si>
  <si>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</si>
  <si>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</si>
  <si>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</si>
  <si>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</si>
  <si>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</si>
  <si>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</si>
  <si>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</si>
  <si>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</si>
  <si>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</si>
  <si>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</si>
  <si>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</si>
  <si>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</si>
  <si>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</si>
  <si>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</si>
  <si>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</si>
  <si>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</si>
  <si>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</si>
  <si>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</si>
  <si>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</si>
  <si>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</si>
  <si>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</si>
  <si>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</si>
  <si>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</si>
  <si>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</si>
  <si>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</si>
  <si>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</si>
  <si>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</si>
  <si>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</si>
  <si>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</si>
  <si>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</si>
  <si>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</si>
  <si>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</si>
  <si>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</si>
  <si>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</si>
  <si>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</si>
  <si>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</si>
  <si>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</si>
  <si>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</si>
  <si>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</si>
  <si>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</si>
  <si>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</si>
  <si>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</si>
  <si>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</si>
  <si>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</si>
  <si>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</si>
  <si>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</si>
  <si>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</si>
  <si>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</si>
  <si>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</si>
  <si>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</si>
  <si>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</si>
  <si>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</si>
  <si>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</si>
  <si>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</si>
  <si>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</si>
  <si>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</si>
  <si>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</si>
  <si>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</si>
  <si>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</si>
  <si>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</si>
  <si>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</si>
  <si>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</si>
  <si>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</si>
  <si>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</si>
  <si>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</si>
  <si>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</si>
  <si>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</si>
  <si>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</si>
  <si>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</si>
  <si>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</si>
  <si>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</si>
  <si>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</si>
  <si>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</si>
  <si>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</si>
  <si>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</si>
  <si>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</si>
  <si>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</si>
  <si>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</si>
  <si>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</si>
  <si>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</si>
  <si>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</si>
  <si>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</si>
  <si>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</si>
  <si>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</si>
  <si>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</si>
  <si>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</si>
  <si>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</si>
  <si>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</si>
  <si>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</si>
  <si>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</si>
  <si>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</si>
  <si>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</si>
  <si>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</si>
  <si>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</si>
  <si>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</si>
  <si>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</si>
  <si>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</si>
  <si>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</si>
  <si>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</si>
  <si>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</si>
  <si>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</si>
  <si>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</si>
  <si>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</si>
  <si>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</si>
  <si>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</si>
  <si>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</si>
  <si>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</si>
  <si>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</si>
  <si>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</si>
  <si>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</si>
  <si>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</si>
  <si>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</si>
  <si>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</si>
  <si>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</si>
  <si>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</si>
  <si>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</si>
  <si>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</si>
  <si>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</si>
  <si>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</si>
  <si>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</si>
  <si>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</si>
  <si>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</si>
  <si>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</si>
  <si>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</si>
  <si>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</si>
  <si>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</si>
  <si>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</si>
  <si>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</si>
  <si>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</si>
  <si>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</si>
  <si>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</si>
  <si>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</si>
  <si>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</si>
  <si>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</si>
  <si>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</si>
  <si>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</si>
  <si>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</si>
  <si>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</si>
  <si>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</si>
  <si>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</si>
  <si>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</si>
  <si>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</si>
  <si>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</si>
  <si>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</si>
  <si>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</si>
  <si>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</si>
  <si>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</si>
  <si>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</si>
  <si>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</si>
  <si>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</si>
  <si>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</si>
  <si>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</si>
  <si>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</si>
  <si>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</si>
  <si>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</si>
  <si>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</si>
  <si>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</si>
  <si>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</si>
  <si>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</si>
  <si>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</si>
  <si>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</si>
  <si>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</si>
  <si>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</si>
  <si>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</si>
  <si>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</si>
  <si>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</si>
  <si>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</si>
  <si>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</si>
  <si>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</si>
  <si>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</si>
  <si>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</si>
  <si>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</si>
  <si>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</si>
  <si>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</si>
  <si>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</si>
  <si>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</si>
  <si>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</si>
  <si>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</si>
  <si>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</si>
  <si>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</si>
  <si>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</si>
  <si>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</si>
  <si>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</si>
  <si>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</si>
  <si>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</si>
  <si>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</si>
  <si>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</si>
  <si>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</si>
  <si>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</si>
  <si>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</si>
  <si>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</si>
  <si>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</si>
  <si>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</si>
  <si>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</si>
  <si>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</si>
  <si>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</si>
  <si>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</si>
  <si>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</si>
  <si>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</si>
  <si>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</si>
  <si>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</si>
  <si>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</si>
  <si>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</si>
  <si>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</si>
  <si>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</si>
  <si>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</si>
  <si>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</si>
  <si>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</si>
  <si>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</si>
  <si>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</si>
  <si>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</si>
  <si>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</si>
  <si>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</si>
  <si>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</si>
  <si>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</si>
  <si>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</si>
  <si>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</si>
  <si>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</si>
  <si>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</si>
  <si>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</si>
  <si>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</si>
  <si>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</si>
  <si>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</si>
  <si>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</si>
  <si>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</si>
  <si>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</si>
  <si>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</si>
  <si>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</si>
  <si>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</si>
  <si>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</si>
  <si>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</si>
  <si>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</si>
  <si>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</si>
  <si>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</si>
  <si>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</si>
  <si>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</si>
  <si>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</si>
  <si>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</si>
  <si>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</si>
  <si>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</si>
  <si>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</si>
  <si>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</si>
  <si>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</si>
  <si>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</si>
  <si>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</si>
  <si>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</si>
  <si>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</si>
  <si>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</si>
  <si>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</si>
  <si>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</si>
  <si>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</si>
  <si>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</si>
  <si>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</si>
  <si>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</si>
  <si>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</si>
  <si>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</si>
  <si>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</si>
  <si>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</si>
  <si>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</si>
  <si>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</si>
  <si>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</si>
  <si>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</si>
  <si>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</si>
  <si>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</si>
  <si>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</si>
  <si>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</si>
  <si>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</si>
  <si>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</si>
  <si>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</si>
  <si>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</si>
  <si>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</si>
  <si>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</si>
  <si>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</si>
  <si>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</si>
  <si>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</si>
  <si>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</si>
  <si>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</si>
  <si>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</si>
  <si>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</si>
  <si>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</si>
  <si>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</si>
  <si>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</si>
  <si>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</si>
  <si>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</si>
  <si>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</si>
  <si>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</si>
  <si>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</si>
  <si>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</si>
  <si>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</si>
  <si>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</si>
  <si>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</si>
  <si>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</si>
  <si>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</si>
  <si>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</si>
  <si>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</si>
  <si>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</si>
  <si>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</si>
  <si>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</si>
  <si>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</si>
  <si>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</si>
  <si>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</si>
  <si>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</si>
  <si>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</si>
  <si>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</si>
  <si>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</si>
  <si>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</si>
  <si>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</si>
  <si>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</si>
  <si>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</si>
  <si>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</si>
  <si>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</si>
  <si>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</si>
  <si>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</si>
  <si>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</si>
  <si>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</si>
  <si>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</si>
  <si>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</si>
  <si>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</si>
  <si>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</si>
  <si>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</si>
  <si>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</si>
  <si>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</si>
  <si>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</si>
  <si>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</si>
  <si>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</si>
  <si>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</si>
  <si>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</si>
  <si>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</si>
  <si>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</si>
  <si>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</si>
  <si>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</si>
  <si>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</si>
  <si>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</si>
  <si>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</si>
  <si>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</si>
  <si>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</si>
  <si>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</si>
  <si>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</si>
  <si>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</si>
  <si>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</si>
  <si>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</si>
  <si>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</si>
  <si>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</si>
  <si>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</si>
  <si>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</si>
  <si>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</si>
  <si>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</si>
  <si>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</si>
  <si>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</si>
  <si>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</si>
  <si>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</si>
  <si>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</si>
  <si>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</si>
  <si>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</si>
  <si>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</si>
  <si>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</si>
  <si>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</si>
  <si>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</si>
  <si>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</si>
  <si>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</si>
  <si>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</si>
  <si>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</si>
  <si>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</si>
  <si>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</si>
  <si>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</si>
  <si>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</si>
  <si>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</si>
  <si>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</si>
  <si>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</si>
  <si>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</si>
  <si>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</si>
  <si>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</si>
  <si>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</si>
  <si>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</si>
  <si>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</si>
  <si>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</si>
  <si>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</si>
  <si>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</si>
  <si>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</si>
  <si>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</si>
  <si>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</si>
  <si>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</si>
  <si>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</si>
  <si>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</si>
  <si>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</si>
  <si>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</si>
  <si>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</si>
  <si>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</si>
  <si>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</si>
  <si>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</si>
  <si>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</si>
  <si>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</si>
  <si>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</si>
  <si>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</si>
  <si>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</si>
  <si>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</si>
  <si>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</si>
  <si>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</si>
  <si>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</si>
  <si>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</si>
  <si>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</si>
  <si>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</si>
  <si>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</si>
  <si>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</si>
  <si>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</si>
  <si>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</si>
  <si>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</si>
  <si>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</si>
  <si>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</si>
  <si>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</si>
  <si>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</si>
  <si>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</si>
  <si>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</si>
  <si>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</si>
  <si>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</si>
  <si>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</si>
  <si>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</si>
  <si>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</si>
  <si>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</si>
  <si>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</si>
  <si>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</si>
  <si>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</si>
  <si>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</si>
  <si>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</si>
  <si>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</si>
  <si>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</si>
  <si>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</si>
  <si>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</si>
  <si>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</si>
  <si>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</si>
  <si>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</si>
  <si>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</si>
  <si>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</si>
  <si>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</si>
  <si>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</si>
  <si>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</si>
  <si>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</si>
  <si>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</si>
  <si>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</si>
  <si>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</si>
  <si>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</si>
  <si>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</si>
  <si>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</si>
  <si>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</si>
  <si>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</si>
  <si>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</si>
  <si>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</si>
  <si>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</si>
  <si>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</si>
  <si>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</si>
  <si>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</si>
  <si>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</si>
  <si>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</si>
  <si>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</si>
  <si>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</si>
  <si>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</si>
  <si>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</si>
  <si>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</si>
  <si>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</si>
  <si>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</si>
  <si>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</si>
  <si>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</si>
  <si>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</si>
  <si>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</si>
  <si>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</si>
  <si>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</si>
  <si>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</si>
  <si>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</si>
  <si>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</si>
  <si>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</si>
  <si>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</si>
  <si>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</si>
  <si>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</si>
  <si>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</si>
  <si>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</si>
  <si>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</si>
  <si>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</si>
  <si>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</si>
  <si>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</si>
  <si>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</si>
  <si>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</si>
  <si>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</si>
  <si>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</si>
  <si>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</si>
  <si>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</si>
  <si>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</si>
  <si>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</si>
  <si>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</si>
  <si>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</si>
  <si>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</si>
  <si>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</si>
  <si>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</si>
  <si>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</si>
  <si>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</si>
  <si>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</si>
  <si>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</si>
  <si>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</si>
  <si>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</si>
  <si>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</si>
  <si>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</si>
  <si>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</si>
  <si>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</si>
  <si>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</si>
  <si>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</si>
  <si>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</si>
  <si>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</si>
  <si>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</si>
  <si>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</si>
  <si>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</si>
  <si>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</si>
  <si>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</si>
  <si>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</si>
  <si>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</si>
  <si>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</si>
  <si>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</si>
  <si>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</si>
  <si>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</si>
  <si>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</si>
  <si>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</si>
  <si>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</si>
  <si>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</si>
  <si>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</si>
  <si>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</si>
  <si>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</si>
  <si>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</si>
  <si>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</si>
  <si>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</si>
  <si>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</si>
  <si>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</si>
  <si>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</si>
  <si>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</si>
  <si>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</si>
  <si>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</si>
  <si>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</si>
  <si>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</si>
  <si>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</si>
  <si>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</si>
  <si>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</si>
  <si>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</si>
  <si>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</si>
  <si>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</si>
  <si>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</si>
  <si>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</si>
  <si>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</si>
  <si>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</si>
  <si>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</si>
  <si>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</si>
  <si>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</si>
  <si>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</si>
  <si>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</si>
  <si>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</si>
  <si>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</si>
  <si>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</si>
  <si>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</si>
  <si>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</si>
  <si>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</si>
  <si>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</si>
  <si>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</si>
  <si>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</si>
  <si>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</si>
  <si>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</si>
  <si>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</si>
  <si>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</si>
  <si>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</si>
  <si>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</si>
  <si>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</si>
  <si>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</si>
  <si>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</si>
  <si>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</si>
  <si>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</si>
  <si>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</si>
  <si>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</si>
  <si>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</si>
  <si>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</si>
  <si>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</si>
  <si>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</si>
  <si>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</si>
  <si>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</si>
  <si>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</si>
  <si>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</si>
  <si>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</si>
  <si>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</si>
  <si>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</si>
  <si>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</si>
  <si>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</si>
  <si>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</si>
  <si>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</si>
  <si>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</si>
  <si>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</si>
  <si>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</si>
  <si>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</si>
  <si>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</si>
  <si>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</si>
  <si>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</si>
  <si>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</si>
  <si>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</si>
  <si>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</si>
  <si>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</si>
  <si>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</si>
  <si>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</si>
  <si>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</si>
  <si>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</si>
  <si>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</si>
  <si>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</si>
  <si>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</si>
  <si>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</si>
  <si>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</si>
  <si>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</si>
  <si>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</si>
  <si>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</si>
  <si>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</si>
  <si>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</si>
  <si>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</si>
  <si>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</si>
  <si>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</si>
  <si>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</si>
  <si>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</si>
  <si>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</si>
  <si>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</si>
  <si>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</si>
  <si>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</si>
  <si>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</si>
  <si>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</si>
  <si>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</si>
  <si>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</si>
  <si>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</si>
  <si>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</si>
  <si>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</si>
  <si>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</si>
  <si>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</si>
  <si>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</si>
  <si>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</si>
  <si>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</si>
  <si>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</si>
  <si>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</si>
  <si>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</si>
  <si>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</si>
  <si>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</si>
  <si>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</si>
  <si>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</si>
  <si>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</si>
  <si>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</si>
  <si>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</si>
  <si>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</si>
  <si>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</si>
  <si>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</si>
  <si>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</si>
  <si>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</si>
  <si>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</si>
  <si>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</si>
  <si>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</si>
  <si>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</si>
  <si>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</si>
  <si>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</si>
  <si>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</si>
  <si>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</si>
  <si>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</si>
  <si>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</si>
  <si>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</si>
  <si>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</si>
  <si>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</si>
  <si>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</si>
  <si>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</si>
  <si>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</si>
  <si>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</si>
  <si>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</si>
  <si>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</si>
  <si>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</si>
  <si>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</si>
  <si>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</si>
  <si>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</si>
  <si>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</si>
  <si>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</si>
  <si>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</si>
  <si>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</si>
  <si>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</si>
  <si>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</si>
  <si>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</si>
  <si>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</si>
  <si>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</si>
  <si>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</si>
  <si>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</si>
  <si>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</si>
  <si>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</si>
  <si>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</si>
  <si>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</si>
  <si>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</si>
  <si>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</si>
  <si>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</si>
  <si>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</si>
  <si>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</si>
  <si>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</si>
  <si>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</si>
  <si>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</si>
  <si>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</si>
  <si>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</si>
  <si>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</si>
  <si>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</si>
  <si>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</si>
  <si>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</si>
  <si>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</si>
  <si>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</si>
  <si>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</si>
  <si>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</si>
  <si>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</si>
  <si>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</si>
  <si>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</si>
  <si>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</si>
  <si>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</si>
  <si>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</si>
  <si>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</si>
  <si>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</si>
  <si>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</si>
  <si>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</si>
  <si>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</si>
  <si>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</si>
  <si>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</si>
  <si>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</si>
  <si>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</si>
  <si>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</si>
  <si>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</si>
  <si>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</si>
  <si>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</si>
  <si>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</si>
  <si>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</si>
  <si>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</si>
  <si>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</si>
  <si>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</si>
  <si>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</si>
  <si>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</si>
  <si>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</si>
  <si>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</si>
  <si>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</si>
  <si>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</si>
  <si>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</si>
  <si>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</si>
  <si>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</si>
  <si>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</si>
  <si>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</si>
  <si>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</si>
  <si>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</si>
  <si>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</si>
  <si>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</si>
  <si>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</si>
  <si>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</si>
  <si>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</si>
  <si>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</si>
  <si>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</si>
  <si>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</si>
  <si>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</si>
  <si>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</si>
  <si>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</si>
  <si>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</si>
  <si>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</si>
  <si>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</si>
  <si>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</si>
  <si>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</si>
  <si>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</si>
  <si>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</si>
  <si>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</si>
  <si>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</si>
  <si>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</si>
  <si>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</si>
  <si>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</si>
  <si>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</si>
  <si>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</si>
  <si>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</si>
  <si>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</si>
  <si>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</si>
  <si>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</si>
  <si>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</si>
  <si>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</si>
  <si>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</si>
  <si>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</si>
  <si>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</si>
  <si>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</si>
  <si>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</si>
  <si>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</si>
  <si>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</si>
  <si>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</si>
  <si>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</si>
  <si>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</si>
  <si>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</si>
  <si>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</si>
  <si>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</si>
  <si>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</si>
  <si>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</si>
  <si>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</si>
  <si>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</si>
  <si>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</si>
  <si>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</si>
  <si>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</si>
  <si>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</si>
  <si>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</si>
  <si>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</si>
  <si>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</si>
  <si>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</si>
  <si>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</si>
  <si>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</si>
  <si>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</si>
  <si>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</si>
  <si>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</si>
  <si>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</si>
  <si>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</si>
  <si>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</si>
  <si>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</si>
  <si>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</si>
  <si>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</si>
  <si>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</si>
  <si>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</si>
  <si>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</si>
  <si>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</si>
  <si>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</si>
  <si>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</si>
  <si>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</si>
  <si>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</si>
  <si>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</si>
  <si>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</si>
  <si>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</si>
  <si>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</si>
  <si>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</si>
  <si>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</si>
  <si>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</si>
  <si>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</si>
  <si>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</si>
  <si>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</si>
  <si>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</si>
  <si>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</si>
  <si>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</si>
  <si>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</si>
  <si>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</si>
  <si>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</si>
  <si>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</si>
  <si>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</si>
  <si>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</si>
  <si>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</si>
  <si>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</si>
  <si>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</si>
  <si>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</si>
  <si>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</si>
  <si>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</si>
  <si>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</si>
  <si>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</si>
  <si>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</si>
  <si>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</si>
  <si>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</si>
  <si>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</si>
  <si>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</si>
  <si>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</si>
  <si>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</si>
  <si>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</si>
  <si>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</si>
  <si>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</si>
  <si>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</si>
  <si>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</si>
  <si>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</si>
  <si>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</si>
  <si>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</si>
  <si>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</si>
  <si>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</si>
  <si>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</si>
  <si>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</si>
  <si>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</si>
  <si>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</si>
  <si>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</si>
  <si>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</si>
  <si>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</si>
  <si>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</si>
  <si>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</si>
  <si>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</si>
  <si>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</si>
  <si>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</si>
  <si>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</si>
  <si>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</si>
  <si>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</si>
  <si>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</si>
  <si>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</si>
  <si>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</si>
  <si>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</si>
  <si>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</si>
  <si>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</si>
  <si>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</si>
  <si>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</si>
  <si>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</si>
  <si>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</si>
  <si>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</si>
  <si>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</si>
  <si>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</si>
  <si>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</si>
  <si>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</si>
  <si>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</si>
  <si>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</si>
  <si>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</si>
  <si>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</si>
  <si>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</si>
  <si>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</si>
  <si>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</si>
  <si>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</si>
  <si>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</si>
  <si>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</si>
  <si>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</si>
  <si>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</si>
  <si>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</si>
  <si>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</si>
  <si>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</si>
  <si>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</si>
  <si>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</si>
  <si>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</si>
  <si>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</si>
  <si>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</si>
  <si>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</si>
  <si>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</si>
  <si>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</si>
  <si>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</si>
  <si>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</si>
  <si>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</si>
  <si>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</si>
  <si>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</si>
  <si>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</si>
  <si>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</si>
  <si>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</si>
  <si>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</si>
  <si>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</si>
  <si>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</si>
  <si>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</si>
  <si>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</si>
  <si>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</si>
  <si>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</si>
  <si>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</si>
  <si>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</si>
  <si>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</si>
  <si>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</si>
  <si>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</si>
  <si>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</si>
  <si>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</si>
  <si>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</si>
  <si>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</si>
  <si>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</si>
  <si>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</si>
  <si>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</si>
  <si>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</si>
  <si>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</si>
  <si>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</si>
  <si>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</si>
  <si>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</si>
  <si>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</si>
  <si>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</si>
  <si>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</si>
  <si>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</si>
  <si>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</si>
  <si>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</si>
  <si>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</si>
  <si>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</si>
  <si>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</si>
  <si>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</si>
  <si>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</si>
  <si>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</si>
  <si>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</si>
  <si>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</si>
  <si>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</si>
  <si>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</si>
  <si>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</si>
  <si>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</si>
  <si>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</si>
  <si>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</si>
  <si>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</si>
  <si>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</si>
  <si>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</si>
  <si>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</si>
  <si>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</si>
  <si>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</si>
  <si>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</si>
  <si>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</si>
  <si>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</si>
  <si>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</si>
  <si>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</si>
  <si>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</si>
  <si>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</si>
  <si>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</si>
  <si>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</si>
  <si>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</si>
  <si>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</si>
  <si>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</si>
  <si>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</si>
  <si>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</si>
  <si>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</si>
  <si>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</si>
  <si>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</si>
  <si>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</si>
  <si>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</si>
  <si>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</si>
  <si>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</si>
  <si>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</si>
  <si>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</si>
  <si>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</si>
  <si>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</si>
  <si>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</si>
  <si>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</si>
  <si>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</si>
  <si>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</si>
  <si>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</si>
  <si>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</si>
  <si>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</si>
  <si>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</si>
  <si>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</si>
  <si>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</si>
  <si>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</si>
  <si>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</si>
  <si>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</si>
  <si>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</si>
  <si>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</si>
  <si>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</si>
  <si>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</si>
  <si>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</si>
  <si>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</si>
  <si>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</si>
  <si>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</si>
  <si>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</si>
  <si>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</si>
  <si>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</si>
  <si>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</si>
  <si>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</si>
  <si>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</si>
  <si>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</si>
  <si>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</si>
  <si>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</si>
  <si>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</si>
  <si>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</si>
  <si>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</si>
  <si>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</si>
  <si>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</si>
  <si>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</si>
  <si>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</si>
  <si>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</si>
  <si>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</si>
  <si>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</si>
  <si>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</si>
  <si>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</si>
  <si>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</si>
  <si>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</si>
  <si>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</si>
  <si>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</si>
  <si>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</si>
  <si>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</si>
  <si>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</si>
  <si>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</si>
  <si>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</si>
  <si>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</si>
  <si>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</si>
  <si>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</si>
  <si>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</si>
  <si>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</si>
  <si>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</si>
  <si>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</si>
  <si>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</si>
  <si>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</si>
  <si>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</si>
  <si>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</si>
  <si>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</si>
  <si>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</si>
  <si>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</si>
  <si>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</si>
  <si>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</si>
  <si>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</si>
  <si>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</si>
  <si>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</si>
  <si>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</si>
  <si>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</si>
  <si>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</si>
  <si>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</si>
  <si>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</si>
  <si>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</si>
  <si>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</si>
  <si>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</si>
  <si>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</si>
  <si>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</si>
  <si>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</si>
  <si>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</si>
  <si>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</si>
  <si>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</si>
  <si>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</si>
  <si>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</si>
  <si>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</si>
  <si>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</si>
  <si>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</si>
  <si>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</si>
  <si>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</si>
  <si>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</si>
  <si>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</si>
  <si>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</si>
  <si>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</si>
  <si>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</si>
  <si>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</si>
  <si>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</si>
  <si>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</si>
  <si>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</si>
  <si>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</si>
  <si>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</si>
  <si>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</si>
  <si>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</si>
  <si>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</si>
  <si>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</si>
  <si>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</si>
  <si>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</si>
  <si>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</si>
  <si>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</si>
  <si>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</si>
  <si>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</si>
  <si>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</si>
  <si>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</si>
  <si>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</si>
  <si>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</si>
  <si>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</si>
  <si>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</si>
  <si>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</si>
  <si>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</si>
  <si>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</si>
  <si>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</si>
  <si>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</si>
  <si>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</si>
  <si>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</si>
  <si>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</si>
  <si>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</si>
  <si>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</si>
  <si>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</si>
  <si>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</si>
  <si>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</si>
  <si>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</si>
  <si>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</si>
  <si>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</si>
  <si>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</si>
  <si>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</si>
  <si>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</si>
  <si>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</si>
  <si>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</si>
  <si>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</si>
  <si>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</si>
  <si>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</si>
  <si>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</si>
  <si>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</si>
  <si>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</si>
  <si>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</si>
  <si>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</si>
  <si>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</si>
  <si>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</si>
  <si>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</si>
  <si>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</si>
  <si>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</si>
  <si>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</si>
  <si>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</si>
  <si>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</si>
  <si>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</si>
  <si>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</si>
  <si>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</si>
  <si>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</si>
  <si>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</si>
  <si>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</si>
  <si>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</si>
  <si>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</si>
  <si>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</si>
  <si>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</si>
  <si>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</si>
  <si>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</si>
  <si>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</si>
  <si>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</si>
  <si>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</si>
  <si>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</si>
  <si>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</si>
  <si>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</si>
  <si>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</si>
  <si>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</si>
  <si>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</si>
  <si>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</si>
  <si>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</si>
  <si>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</si>
  <si>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</si>
  <si>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</si>
  <si>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</si>
  <si>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</si>
  <si>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</si>
  <si>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</si>
  <si>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</si>
  <si>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</si>
  <si>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</si>
  <si>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</si>
  <si>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</si>
  <si>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</si>
  <si>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</si>
  <si>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</si>
  <si>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</si>
  <si>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</si>
  <si>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</si>
  <si>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</si>
  <si>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</si>
  <si>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</si>
  <si>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</si>
  <si>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</si>
  <si>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</si>
  <si>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</si>
  <si>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</si>
  <si>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</si>
  <si>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</si>
  <si>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</si>
  <si>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</si>
  <si>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</si>
  <si>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</si>
  <si>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</si>
  <si>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</si>
  <si>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</si>
  <si>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</si>
  <si>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</si>
  <si>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</si>
  <si>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</si>
  <si>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</si>
  <si>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</si>
  <si>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</si>
  <si>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</si>
  <si>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</si>
  <si>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</si>
  <si>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</si>
  <si>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</si>
  <si>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</si>
  <si>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</si>
  <si>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</si>
  <si>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</si>
  <si>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</si>
  <si>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</si>
  <si>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</si>
  <si>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</si>
  <si>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</si>
  <si>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</si>
  <si>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</si>
  <si>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</si>
  <si>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</si>
  <si>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</si>
  <si>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</si>
  <si>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</si>
  <si>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</si>
  <si>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</si>
  <si>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</si>
  <si>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</si>
  <si>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</si>
  <si>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</si>
  <si>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</si>
  <si>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</si>
  <si>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</si>
  <si>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</si>
  <si>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</si>
  <si>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</si>
  <si>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</si>
  <si>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</si>
  <si>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</si>
  <si>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</si>
  <si>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</si>
  <si>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</si>
  <si>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</si>
  <si>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</si>
  <si>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</si>
  <si>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</si>
  <si>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</si>
  <si>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</si>
  <si>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</si>
  <si>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</si>
  <si>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</si>
  <si>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</si>
  <si>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</si>
  <si>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</si>
  <si>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</si>
  <si>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</si>
  <si>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</si>
  <si>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</si>
  <si>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</si>
  <si>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</si>
  <si>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</si>
  <si>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</si>
  <si>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</si>
  <si>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</si>
  <si>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</si>
  <si>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</si>
  <si>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</si>
  <si>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</si>
  <si>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</si>
  <si>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</si>
  <si>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</si>
  <si>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</si>
  <si>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</si>
  <si>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</si>
  <si>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</si>
  <si>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</si>
  <si>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</si>
  <si>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</si>
  <si>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</si>
  <si>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</si>
  <si>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</si>
  <si>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</si>
  <si>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</si>
  <si>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</si>
  <si>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</si>
  <si>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</si>
  <si>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</si>
  <si>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</si>
  <si>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</si>
  <si>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</si>
  <si>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</si>
  <si>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</si>
  <si>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</si>
  <si>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</si>
  <si>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</si>
  <si>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</si>
  <si>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</si>
  <si>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</si>
  <si>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</si>
  <si>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</si>
  <si>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</si>
  <si>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</si>
  <si>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</si>
  <si>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</si>
  <si>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</si>
  <si>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</si>
  <si>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</si>
  <si>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</si>
  <si>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</si>
  <si>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</si>
  <si>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</si>
  <si>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</si>
  <si>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</si>
  <si>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</si>
  <si>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</si>
  <si>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</si>
  <si>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</si>
  <si>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</si>
  <si>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</si>
  <si>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</si>
  <si>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</si>
  <si>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</si>
  <si>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</si>
  <si>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</si>
  <si>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</si>
  <si>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</si>
  <si>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</si>
  <si>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</si>
  <si>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</si>
  <si>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</si>
  <si>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</si>
  <si>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</si>
  <si>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</si>
  <si>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</si>
  <si>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</si>
  <si>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</si>
  <si>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</si>
  <si>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</si>
  <si>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</si>
  <si>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</si>
  <si>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</si>
  <si>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</si>
  <si>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</si>
  <si>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</si>
  <si>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</si>
  <si>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</si>
  <si>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</si>
  <si>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</si>
  <si>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</si>
  <si>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</si>
  <si>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</si>
  <si>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</si>
  <si>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</si>
  <si>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</si>
  <si>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</si>
  <si>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</si>
  <si>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</si>
  <si>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</si>
  <si>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</si>
  <si>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</si>
  <si>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</si>
  <si>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</si>
  <si>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</si>
  <si>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</si>
  <si>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</si>
  <si>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</si>
  <si>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</si>
  <si>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</si>
  <si>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</si>
  <si>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</si>
  <si>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</si>
  <si>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</si>
  <si>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</si>
  <si>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</si>
  <si>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</si>
  <si>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</si>
  <si>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</si>
  <si>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</si>
  <si>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</si>
  <si>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</si>
  <si>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</si>
  <si>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</si>
  <si>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</si>
  <si>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</si>
  <si>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</si>
  <si>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</si>
  <si>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</si>
  <si>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</si>
  <si>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</si>
  <si>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</si>
  <si>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</si>
  <si>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</si>
  <si>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</si>
  <si>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</si>
  <si>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</si>
  <si>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</si>
  <si>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</si>
  <si>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</si>
  <si>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</si>
  <si>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</si>
  <si>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</si>
  <si>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</si>
  <si>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</si>
  <si>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</si>
  <si>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</si>
  <si>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</si>
  <si>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</si>
  <si>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</si>
  <si>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</si>
  <si>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</si>
  <si>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</si>
  <si>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</si>
  <si>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</si>
  <si>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</si>
  <si>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</si>
  <si>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</si>
  <si>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</si>
  <si>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</si>
  <si>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</si>
  <si>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</si>
  <si>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</si>
  <si>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</si>
  <si>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</si>
  <si>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</si>
  <si>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</si>
  <si>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</si>
  <si>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</si>
  <si>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</si>
  <si>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</si>
  <si>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</si>
  <si>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</si>
  <si>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</si>
  <si>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</si>
  <si>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</si>
  <si>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</si>
  <si>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</si>
  <si>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</si>
  <si>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</si>
  <si>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</si>
  <si>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</si>
  <si>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</si>
  <si>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</si>
  <si>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</si>
  <si>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</si>
  <si>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</si>
  <si>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</si>
  <si>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</si>
  <si>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</si>
  <si>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</si>
  <si>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</si>
  <si>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</si>
  <si>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</si>
  <si>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</si>
  <si>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</si>
  <si>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</si>
  <si>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</si>
  <si>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</si>
  <si>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</si>
  <si>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</si>
  <si>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</si>
  <si>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</si>
  <si>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</si>
  <si>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</si>
  <si>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</si>
  <si>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</si>
  <si>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</si>
  <si>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</si>
  <si>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</si>
  <si>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</si>
  <si>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</si>
  <si>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</si>
  <si>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</si>
  <si>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</si>
  <si>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</si>
  <si>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</si>
  <si>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</si>
  <si>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</si>
  <si>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</si>
  <si>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</si>
  <si>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</si>
  <si>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</si>
  <si>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</si>
  <si>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</si>
  <si>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</si>
  <si>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</si>
  <si>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</si>
  <si>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</si>
  <si>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</si>
  <si>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</si>
  <si>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</si>
  <si>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</si>
  <si>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</si>
  <si>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</si>
  <si>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</si>
  <si>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</si>
  <si>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</si>
  <si>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</si>
  <si>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</si>
  <si>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</si>
  <si>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</si>
  <si>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</si>
  <si>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</si>
  <si>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</si>
  <si>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</si>
  <si>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</si>
  <si>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</si>
  <si>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</si>
  <si>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</si>
  <si>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</si>
  <si>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</si>
  <si>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</si>
  <si>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</si>
  <si>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</si>
  <si>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</si>
  <si>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</si>
  <si>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</si>
  <si>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</si>
  <si>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</si>
  <si>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</si>
  <si>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</si>
  <si>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</si>
  <si>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</si>
  <si>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</si>
  <si>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</si>
  <si>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</si>
  <si>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</si>
  <si>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</si>
  <si>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</si>
  <si>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</si>
  <si>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</si>
  <si>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</si>
  <si>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</si>
  <si>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</si>
  <si>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</si>
  <si>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</si>
  <si>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</si>
  <si>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</si>
  <si>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</si>
  <si>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</si>
  <si>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</si>
  <si>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</si>
  <si>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</si>
  <si>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</si>
  <si>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</si>
  <si>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</si>
  <si>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</si>
  <si>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</si>
  <si>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</si>
  <si>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</si>
  <si>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</si>
  <si>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</si>
  <si>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</si>
  <si>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</si>
  <si>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</si>
  <si>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</si>
  <si>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</si>
  <si>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</si>
  <si>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</si>
  <si>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</si>
  <si>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</si>
  <si>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</si>
  <si>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</si>
  <si>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</si>
  <si>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</si>
  <si>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</si>
  <si>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</si>
  <si>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</si>
  <si>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</si>
  <si>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</si>
  <si>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</si>
  <si>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</si>
  <si>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</si>
  <si>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</si>
  <si>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</si>
  <si>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</si>
  <si>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</si>
  <si>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</si>
  <si>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</si>
  <si>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</si>
  <si>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</si>
  <si>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</si>
  <si>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</si>
  <si>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</si>
  <si>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</si>
  <si>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</si>
  <si>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</si>
  <si>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</si>
  <si>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</si>
  <si>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</si>
  <si>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</si>
  <si>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</si>
  <si>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</si>
  <si>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</si>
  <si>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</si>
  <si>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</si>
  <si>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</si>
  <si>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</si>
  <si>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</si>
  <si>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</si>
  <si>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</si>
  <si>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</si>
  <si>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</si>
  <si>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</si>
  <si>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</si>
  <si>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</si>
  <si>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</si>
  <si>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</si>
  <si>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</si>
  <si>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</si>
  <si>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</si>
  <si>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</si>
  <si>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DIGICOLLTC</t>
  </si>
  <si>
    <t>OTGNGDID</t>
  </si>
  <si>
    <t>(blank)</t>
  </si>
  <si>
    <t>BUCKET 2</t>
  </si>
  <si>
    <r>
      <t xml:space="preserve">DRR FOR 65 % 1 </t>
    </r>
    <r>
      <rPr>
        <sz val="12"/>
        <color theme="1"/>
        <rFont val="Calibri"/>
        <family val="2"/>
        <scheme val="minor"/>
      </rPr>
      <t xml:space="preserve">DAYS </t>
    </r>
  </si>
  <si>
    <t>21.06.26</t>
  </si>
  <si>
    <t>22.06.26</t>
  </si>
  <si>
    <t>13.06.26 22.06.26</t>
  </si>
  <si>
    <t>BUCKET 6</t>
  </si>
  <si>
    <t>BKT 6</t>
  </si>
  <si>
    <t>BANK RB 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</si>
</sst>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5">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5754">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8301701389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7112437500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31">
        <s v="16.06.26"/>
        <m/>
        <s v="22.06.26"/>
        <s v="18.06.26"/>
        <s v="12.06.26"/>
        <s v="03.06.26"/>
        <s v="08.06.26"/>
        <s v="11.06.26"/>
        <s v="05.06.26"/>
        <s v="20.06.26"/>
        <s v="12.06.26 17.06.26"/>
        <s v="13.06.26"/>
        <s v="06.06.26"/>
        <s v="10.06.26 13.06.26"/>
        <s v="09.06.26"/>
        <s v="17.06.26"/>
        <s v="02.06.26"/>
        <s v="01.06.26"/>
        <s v="04.06.26"/>
        <s v="21.06.26"/>
        <s v="19.06.26"/>
        <s v="10.06.26"/>
        <s v="15.06.26"/>
        <s v="09.06.26 11.06.26"/>
        <s v="16.06.26 18.06.26"/>
        <s v="14.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3">
        <s v="PAID"/>
        <s v="UNPAID"/>
        <s v="P0" u="1"/>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s v="ONLINE"/>
    <x v="2"/>
    <n v="9500"/>
    <m/>
    <m/>
    <m/>
    <n v="9036"/>
    <n v="8356"/>
    <n v="8530"/>
    <n v="8248"/>
    <x v="0"/>
    <x v="0"/>
    <x v="0"/>
    <x v="3"/>
    <n v="215144"/>
    <n v="174"/>
    <n v="0"/>
    <n v="1350"/>
    <s v="21.05.26"/>
    <n v="0.24512414371641397"/>
    <n v="1.177335772206296E-2"/>
    <x v="0"/>
    <s v="PAID"/>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3"/>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4"/>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s v="ONLINE"/>
    <x v="2"/>
    <n v="6150"/>
    <m/>
    <m/>
    <m/>
    <n v="6009"/>
    <n v="5979"/>
    <n v="6100"/>
    <n v="6056"/>
    <x v="0"/>
    <x v="0"/>
    <x v="0"/>
    <x v="2"/>
    <n v="199889"/>
    <n v="121"/>
    <n v="0"/>
    <n v="1800"/>
    <s v="-"/>
    <n v="0.30121446893931203"/>
    <n v="1.0938556044813906E-2"/>
    <x v="0"/>
    <s v="PAID"/>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5"/>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6"/>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7"/>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8"/>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9"/>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10"/>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1"/>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7"/>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2"/>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7"/>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3"/>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3"/>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4"/>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5"/>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1"/>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6"/>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8"/>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1"/>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6"/>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9"/>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7"/>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7"/>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4"/>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8"/>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8"/>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s v="COLLECT"/>
    <x v="19"/>
    <n v="3000"/>
    <m/>
    <m/>
    <m/>
    <n v="2999"/>
    <n v="2751"/>
    <n v="2807"/>
    <n v="2857"/>
    <x v="0"/>
    <x v="0"/>
    <x v="0"/>
    <x v="10"/>
    <n v="93009"/>
    <n v="56"/>
    <n v="0"/>
    <n v="2617"/>
    <s v="15.05.26"/>
    <n v="4.0110900306319294E-2"/>
    <n v="5.089745604671075E-3"/>
    <x v="0"/>
    <s v="PAID"/>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6"/>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5"/>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6"/>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4"/>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9"/>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3"/>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3"/>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6"/>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8"/>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20"/>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1"/>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s v="ONLINE"/>
    <x v="2"/>
    <n v="7556"/>
    <m/>
    <m/>
    <m/>
    <n v="6290"/>
    <n v="18870"/>
    <n v="864"/>
    <n v="18763"/>
    <x v="2"/>
    <x v="0"/>
    <x v="0"/>
    <x v="3"/>
    <n v="80321"/>
    <n v="864"/>
    <n v="0"/>
    <n v="6277"/>
    <s v="25.05.26"/>
    <n v="0.35112851965674469"/>
    <n v="2.6370903592391033E-2"/>
    <x v="0"/>
    <s v="PAID"/>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5"/>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2"/>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2"/>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20"/>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4"/>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2"/>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6"/>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6"/>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4"/>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20"/>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
    <n v="4316"/>
    <m/>
    <m/>
    <m/>
    <n v="4216"/>
    <n v="8428"/>
    <n v="4419"/>
    <n v="8654"/>
    <x v="4"/>
    <x v="0"/>
    <x v="0"/>
    <x v="11"/>
    <n v="69517"/>
    <n v="207"/>
    <n v="0"/>
    <n v="3600"/>
    <s v="30.05.26"/>
    <n v="0.24038771592041538"/>
    <n v="1.5391855094008249E-2"/>
    <x v="0"/>
    <s v="PAID"/>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2"/>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2"/>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7"/>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2"/>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4"/>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3"/>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4"/>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4"/>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5"/>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5"/>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7"/>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8"/>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9"/>
    <n v="4203"/>
    <m/>
    <m/>
    <m/>
    <n v="4071"/>
    <n v="3933"/>
    <n v="4009"/>
    <n v="3974"/>
    <x v="0"/>
    <x v="0"/>
    <x v="0"/>
    <x v="6"/>
    <n v="64291"/>
    <n v="76"/>
    <n v="0"/>
    <n v="4210"/>
    <s v="27.05.26"/>
    <n v="3.6724287046957647E-2"/>
    <n v="3.5182061377921287E-3"/>
    <x v="0"/>
    <s v="PAID"/>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6"/>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4"/>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2"/>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4"/>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6"/>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5"/>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8"/>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4"/>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5"/>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5"/>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8"/>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5"/>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20"/>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4"/>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9"/>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9"/>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s v="BANK RB 22"/>
    <n v="3514"/>
    <n v="6953.81"/>
    <n v="3612.8100000000013"/>
    <n v="10773.810000000001"/>
    <x v="4"/>
    <x v="2"/>
    <x v="1"/>
    <x v="2"/>
    <n v="54266"/>
    <n v="173"/>
    <n v="0"/>
    <n v="6300"/>
    <s v="21.05.26"/>
    <n v="0.18147858326312377"/>
    <n v="1.2015110095824785E-2"/>
    <x v="0"/>
    <s v="PAID"/>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1"/>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7"/>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5"/>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2"/>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20"/>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2"/>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3"/>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6"/>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2"/>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5"/>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2"/>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20"/>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5"/>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2"/>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7"/>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6"/>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7"/>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5"/>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7"/>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9"/>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5"/>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5"/>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7"/>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6"/>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1"/>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4"/>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8"/>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20"/>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3"/>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4"/>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3"/>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4"/>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1"/>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6"/>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3"/>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20"/>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9"/>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6"/>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7"/>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6"/>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2"/>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8"/>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5"/>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2"/>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20"/>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3"/>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5"/>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8"/>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9"/>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s v="ONLINE"/>
    <x v="2"/>
    <n v="3550"/>
    <m/>
    <m/>
    <m/>
    <n v="3434"/>
    <n v="6868"/>
    <n v="3506"/>
    <n v="6944"/>
    <x v="4"/>
    <x v="0"/>
    <x v="0"/>
    <x v="7"/>
    <n v="28366"/>
    <n v="72"/>
    <n v="0"/>
    <n v="0"/>
    <s v="FLOW"/>
    <n v="3.1728227940886887E-2"/>
    <n v="6.2805552828320834E-3"/>
    <x v="0"/>
    <s v="PAID"/>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4"/>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4"/>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9"/>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1"/>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1"/>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2"/>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3"/>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s v=" "/>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8"/>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4"/>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8"/>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5"/>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1"/>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5"/>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2"/>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20"/>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4"/>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5"/>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2"/>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6"/>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3"/>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2"/>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7"/>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6"/>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2"/>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7"/>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6"/>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5"/>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1"/>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6"/>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6"/>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1"/>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
    <n v="4600"/>
    <m/>
    <m/>
    <m/>
    <n v="4550"/>
    <n v="3280"/>
    <n v="3361"/>
    <n v="33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7"/>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4"/>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3"/>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3"/>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7"/>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7"/>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1"/>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4"/>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2"/>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8"/>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8"/>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7"/>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3"/>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7"/>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1"/>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4"/>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s v="ONLINE"/>
    <x v="2"/>
    <n v="3540"/>
    <m/>
    <m/>
    <m/>
    <n v="3402"/>
    <n v="6804"/>
    <n v="3540"/>
    <n v="6937"/>
    <x v="4"/>
    <x v="0"/>
    <x v="0"/>
    <x v="7"/>
    <n v="12964"/>
    <n v="138"/>
    <n v="0"/>
    <n v="5393"/>
    <s v="FLOW"/>
    <n v="1.4500625644280391E-2"/>
    <n v="2.8703771658547253E-3"/>
    <x v="0"/>
    <s v="PAID"/>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2"/>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1"/>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5"/>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6"/>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1"/>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2"/>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7"/>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5"/>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1"/>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2"/>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3"/>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1"/>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1"/>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7"/>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5"/>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3"/>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8"/>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4"/>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5"/>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6"/>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2"/>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8"/>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5"/>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1"/>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4"/>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4"/>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5"/>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4"/>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8"/>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2"/>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6"/>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8"/>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2"/>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9"/>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1"/>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9932">
      <pivotArea type="all" dataOnly="0" outline="0" fieldPosition="0"/>
    </format>
    <format dxfId="29931">
      <pivotArea outline="0" collapsedLevelsAreSubtotals="1" fieldPosition="0"/>
    </format>
    <format dxfId="29930">
      <pivotArea dataOnly="0" labelOnly="1" grandRow="1" outline="0" fieldPosition="0"/>
    </format>
    <format dxfId="29929">
      <pivotArea dataOnly="0" labelOnly="1" outline="0" fieldPosition="0">
        <references count="1">
          <reference field="12" count="4">
            <x v="0"/>
            <x v="1"/>
            <x v="2"/>
            <x v="4"/>
          </reference>
        </references>
      </pivotArea>
    </format>
    <format dxfId="29928">
      <pivotArea dataOnly="0" labelOnly="1" grandCol="1" outline="0" fieldPosition="0"/>
    </format>
    <format dxfId="29927">
      <pivotArea type="all" dataOnly="0" outline="0" fieldPosition="0"/>
    </format>
    <format dxfId="29926">
      <pivotArea outline="0" collapsedLevelsAreSubtotals="1" fieldPosition="0"/>
    </format>
    <format dxfId="29925">
      <pivotArea dataOnly="0" labelOnly="1" grandRow="1" outline="0" fieldPosition="0"/>
    </format>
    <format dxfId="29924">
      <pivotArea dataOnly="0" labelOnly="1" outline="0" fieldPosition="0">
        <references count="1">
          <reference field="12" count="4">
            <x v="0"/>
            <x v="1"/>
            <x v="2"/>
            <x v="4"/>
          </reference>
        </references>
      </pivotArea>
    </format>
    <format dxfId="29923">
      <pivotArea dataOnly="0" labelOnly="1" grandCol="1" outline="0" fieldPosition="0"/>
    </format>
    <format dxfId="29922">
      <pivotArea type="all" dataOnly="0" outline="0" fieldPosition="0"/>
    </format>
    <format dxfId="29921">
      <pivotArea type="origin" dataOnly="0" labelOnly="1" outline="0" fieldPosition="0"/>
    </format>
    <format dxfId="29920">
      <pivotArea type="origin" dataOnly="0" labelOnly="1" outline="0" fieldPosition="0"/>
    </format>
    <format dxfId="29919">
      <pivotArea type="all" dataOnly="0" outline="0" fieldPosition="0"/>
    </format>
    <format dxfId="29918">
      <pivotArea outline="0" collapsedLevelsAreSubtotals="1" fieldPosition="0">
        <references count="1">
          <reference field="12" count="2" selected="0">
            <x v="1"/>
            <x v="2"/>
          </reference>
        </references>
      </pivotArea>
    </format>
    <format dxfId="29917">
      <pivotArea grandCol="1" outline="0" collapsedLevelsAreSubtotals="1" fieldPosition="0"/>
    </format>
    <format dxfId="29916">
      <pivotArea type="topRight" dataOnly="0" labelOnly="1" outline="0" offset="D1" fieldPosition="0"/>
    </format>
    <format dxfId="29915">
      <pivotArea dataOnly="0" labelOnly="1" outline="0" fieldPosition="0">
        <references count="1">
          <reference field="12" count="0"/>
        </references>
      </pivotArea>
    </format>
    <format dxfId="29914">
      <pivotArea dataOnly="0" labelOnly="1" outline="0" fieldPosition="0">
        <references count="1">
          <reference field="12" count="0"/>
        </references>
      </pivotArea>
    </format>
    <format dxfId="29913">
      <pivotArea dataOnly="0" labelOnly="1" outline="0" fieldPosition="0">
        <references count="1">
          <reference field="12" count="4">
            <x v="0"/>
            <x v="1"/>
            <x v="2"/>
            <x v="3"/>
          </reference>
        </references>
      </pivotArea>
    </format>
    <format dxfId="29912">
      <pivotArea outline="0" collapsedLevelsAreSubtotals="1" fieldPosition="0"/>
    </format>
    <format dxfId="29911">
      <pivotArea dataOnly="0" labelOnly="1" outline="0" fieldPosition="0">
        <references count="1">
          <reference field="12" count="2">
            <x v="0"/>
            <x v="4"/>
          </reference>
        </references>
      </pivotArea>
    </format>
    <format dxfId="29910">
      <pivotArea dataOnly="0" labelOnly="1" grandCol="1" outline="0" fieldPosition="0"/>
    </format>
    <format dxfId="29909">
      <pivotArea dataOnly="0" labelOnly="1" grandRow="1" outline="0" fieldPosition="0"/>
    </format>
    <format dxfId="29908">
      <pivotArea dataOnly="0" grandCol="1" outline="0" axis="axisCol" fieldPosition="0"/>
    </format>
    <format dxfId="29907">
      <pivotArea type="all" dataOnly="0" outline="0" fieldPosition="0"/>
    </format>
    <format dxfId="29906">
      <pivotArea outline="0" collapsedLevelsAreSubtotals="1" fieldPosition="0"/>
    </format>
    <format dxfId="29905">
      <pivotArea dataOnly="0" labelOnly="1" grandRow="1" outline="0" fieldPosition="0"/>
    </format>
    <format dxfId="29904">
      <pivotArea dataOnly="0" labelOnly="1" outline="0" fieldPosition="0">
        <references count="1">
          <reference field="12" count="2">
            <x v="0"/>
            <x v="4"/>
          </reference>
        </references>
      </pivotArea>
    </format>
    <format dxfId="29903">
      <pivotArea dataOnly="0" labelOnly="1" grandCol="1" outline="0" fieldPosition="0"/>
    </format>
    <format dxfId="29902">
      <pivotArea outline="0" collapsedLevelsAreSubtotals="1" fieldPosition="0"/>
    </format>
    <format dxfId="29901">
      <pivotArea dataOnly="0" labelOnly="1" grandRow="1" outline="0" fieldPosition="0"/>
    </format>
    <format dxfId="29900">
      <pivotArea dataOnly="0" labelOnly="1" outline="0" fieldPosition="0">
        <references count="1">
          <reference field="12" count="5">
            <x v="0"/>
            <x v="1"/>
            <x v="2"/>
            <x v="3"/>
            <x v="4"/>
          </reference>
        </references>
      </pivotArea>
    </format>
    <format dxfId="29899">
      <pivotArea dataOnly="0" labelOnly="1" grandCol="1" outline="0" fieldPosition="0"/>
    </format>
    <format dxfId="29898">
      <pivotArea outline="0" collapsedLevelsAreSubtotals="1" fieldPosition="0"/>
    </format>
    <format dxfId="29897">
      <pivotArea dataOnly="0" labelOnly="1" grandRow="1" outline="0" fieldPosition="0"/>
    </format>
    <format dxfId="29896">
      <pivotArea dataOnly="0" labelOnly="1" outline="0" fieldPosition="0">
        <references count="1">
          <reference field="12" count="0"/>
        </references>
      </pivotArea>
    </format>
    <format dxfId="29895">
      <pivotArea dataOnly="0" labelOnly="1" grandCol="1" outline="0" fieldPosition="0"/>
    </format>
    <format dxfId="29894">
      <pivotArea dataOnly="0" labelOnly="1" outline="0" fieldPosition="0">
        <references count="1">
          <reference field="12" count="5">
            <x v="0"/>
            <x v="1"/>
            <x v="2"/>
            <x v="3"/>
            <x v="4"/>
          </reference>
        </references>
      </pivotArea>
    </format>
    <format dxfId="29893">
      <pivotArea dataOnly="0" labelOnly="1" outline="0" fieldPosition="0">
        <references count="1">
          <reference field="12" count="4">
            <x v="0"/>
            <x v="1"/>
            <x v="3"/>
            <x v="4"/>
          </reference>
        </references>
      </pivotArea>
    </format>
    <format dxfId="29892">
      <pivotArea dataOnly="0" labelOnly="1" grandRow="1" outline="0" fieldPosition="0"/>
    </format>
    <format dxfId="29891">
      <pivotArea dataOnly="0" labelOnly="1" grandRow="1" outline="0" fieldPosition="0"/>
    </format>
    <format dxfId="29890">
      <pivotArea outline="0" collapsedLevelsAreSubtotals="1" fieldPosition="0"/>
    </format>
    <format dxfId="29889">
      <pivotArea dataOnly="0" labelOnly="1" outline="0" fieldPosition="0">
        <references count="1">
          <reference field="12" count="4">
            <x v="0"/>
            <x v="1"/>
            <x v="2"/>
            <x v="5"/>
          </reference>
        </references>
      </pivotArea>
    </format>
    <format dxfId="29888">
      <pivotArea dataOnly="0" labelOnly="1" grandCol="1" outline="0" fieldPosition="0"/>
    </format>
    <format dxfId="29887">
      <pivotArea dataOnly="0" labelOnly="1" outline="0" fieldPosition="0">
        <references count="1">
          <reference field="12" count="4">
            <x v="0"/>
            <x v="1"/>
            <x v="3"/>
            <x v="5"/>
          </reference>
        </references>
      </pivotArea>
    </format>
    <format dxfId="29886">
      <pivotArea type="all" dataOnly="0" outline="0" fieldPosition="0"/>
    </format>
    <format dxfId="29885">
      <pivotArea outline="0" collapsedLevelsAreSubtotals="1" fieldPosition="0"/>
    </format>
    <format dxfId="29884">
      <pivotArea dataOnly="0" labelOnly="1" grandRow="1" outline="0" fieldPosition="0"/>
    </format>
    <format dxfId="29883">
      <pivotArea dataOnly="0" labelOnly="1" outline="0" fieldPosition="0">
        <references count="1">
          <reference field="12" count="4">
            <x v="0"/>
            <x v="1"/>
            <x v="2"/>
            <x v="4"/>
          </reference>
        </references>
      </pivotArea>
    </format>
    <format dxfId="29882">
      <pivotArea dataOnly="0" labelOnly="1" grandCol="1" outline="0" fieldPosition="0"/>
    </format>
    <format dxfId="29881">
      <pivotArea outline="0" collapsedLevelsAreSubtotals="1" fieldPosition="0"/>
    </format>
    <format dxfId="29880">
      <pivotArea dataOnly="0" labelOnly="1" grandRow="1" outline="0" fieldPosition="0"/>
    </format>
    <format dxfId="29879">
      <pivotArea dataOnly="0" labelOnly="1" outline="0" fieldPosition="0">
        <references count="1">
          <reference field="12" count="4">
            <x v="0"/>
            <x v="1"/>
            <x v="2"/>
            <x v="4"/>
          </reference>
        </references>
      </pivotArea>
    </format>
    <format dxfId="29878">
      <pivotArea dataOnly="0" labelOnly="1" grandCol="1" outline="0" fieldPosition="0"/>
    </format>
    <format dxfId="29877">
      <pivotArea outline="0" collapsedLevelsAreSubtotals="1" fieldPosition="0"/>
    </format>
    <format dxfId="29876">
      <pivotArea dataOnly="0" labelOnly="1" grandRow="1" outline="0" fieldPosition="0"/>
    </format>
    <format dxfId="29875">
      <pivotArea dataOnly="0" labelOnly="1" outline="0" fieldPosition="0">
        <references count="1">
          <reference field="12" count="4">
            <x v="0"/>
            <x v="1"/>
            <x v="2"/>
            <x v="4"/>
          </reference>
        </references>
      </pivotArea>
    </format>
    <format dxfId="29874">
      <pivotArea dataOnly="0" labelOnly="1" grandCol="1" outline="0" fieldPosition="0"/>
    </format>
    <format dxfId="29873">
      <pivotArea dataOnly="0" grandCol="1" outline="0" axis="axisCol" fieldPosition="0"/>
    </format>
    <format dxfId="29872">
      <pivotArea dataOnly="0" labelOnly="1" outline="0" fieldPosition="0">
        <references count="1">
          <reference field="12" count="0"/>
        </references>
      </pivotArea>
    </format>
    <format dxfId="29871">
      <pivotArea dataOnly="0" grandCol="1" outline="0" axis="axisCol" fieldPosition="0"/>
    </format>
    <format dxfId="29870">
      <pivotArea dataOnly="0" labelOnly="1" outline="0" fieldPosition="0">
        <references count="1">
          <reference field="12" count="5">
            <x v="0"/>
            <x v="2"/>
            <x v="3"/>
            <x v="4"/>
            <x v="5"/>
          </reference>
        </references>
      </pivotArea>
    </format>
    <format dxfId="29869">
      <pivotArea dataOnly="0" labelOnly="1" grandCol="1" outline="0" fieldPosition="0"/>
    </format>
    <format dxfId="29868">
      <pivotArea dataOnly="0" labelOnly="1" grandCol="1" outline="0" fieldPosition="0"/>
    </format>
    <format dxfId="29867">
      <pivotArea dataOnly="0" labelOnly="1" outline="0" fieldPosition="0">
        <references count="1">
          <reference field="12" count="4">
            <x v="0"/>
            <x v="1"/>
            <x v="2"/>
            <x v="3"/>
          </reference>
        </references>
      </pivotArea>
    </format>
    <format dxfId="29866">
      <pivotArea dataOnly="0" labelOnly="1" grandCol="1" outline="0" fieldPosition="0"/>
    </format>
    <format dxfId="29865">
      <pivotArea dataOnly="0" labelOnly="1" grandCol="1" outline="0" fieldPosition="0"/>
    </format>
    <format dxfId="29864">
      <pivotArea dataOnly="0" labelOnly="1" outline="0" fieldPosition="0">
        <references count="1">
          <reference field="12" count="4">
            <x v="0"/>
            <x v="1"/>
            <x v="2"/>
            <x v="3"/>
          </reference>
        </references>
      </pivotArea>
    </format>
    <format dxfId="29863">
      <pivotArea dataOnly="0" labelOnly="1" grandCol="1" outline="0" fieldPosition="0"/>
    </format>
    <format dxfId="29862">
      <pivotArea outline="0" collapsedLevelsAreSubtotals="1" fieldPosition="0"/>
    </format>
    <format dxfId="29861">
      <pivotArea dataOnly="0" labelOnly="1" outline="0" fieldPosition="0">
        <references count="1">
          <reference field="12" count="4">
            <x v="0"/>
            <x v="1"/>
            <x v="3"/>
            <x v="4"/>
          </reference>
        </references>
      </pivotArea>
    </format>
    <format dxfId="29860">
      <pivotArea dataOnly="0" labelOnly="1" grandCol="1" outline="0" fieldPosition="0"/>
    </format>
    <format dxfId="29859">
      <pivotArea dataOnly="0" labelOnly="1" grandRow="1" outline="0" fieldPosition="0"/>
    </format>
    <format dxfId="29858">
      <pivotArea grandCol="1" outline="0" collapsedLevelsAreSubtotals="1" fieldPosition="0"/>
    </format>
    <format dxfId="29857">
      <pivotArea dataOnly="0" labelOnly="1" grandCol="1" outline="0" fieldPosition="0"/>
    </format>
    <format dxfId="29856">
      <pivotArea type="all" dataOnly="0" outline="0" fieldPosition="0"/>
    </format>
    <format dxfId="29855">
      <pivotArea outline="0" collapsedLevelsAreSubtotals="1" fieldPosition="0"/>
    </format>
    <format dxfId="29854">
      <pivotArea type="origin" dataOnly="0" labelOnly="1" outline="0" fieldPosition="0"/>
    </format>
    <format dxfId="29853">
      <pivotArea field="12" type="button" dataOnly="0" labelOnly="1" outline="0" axis="axisCol" fieldPosition="0"/>
    </format>
    <format dxfId="29852">
      <pivotArea type="topRight" dataOnly="0" labelOnly="1" outline="0" fieldPosition="0"/>
    </format>
    <format dxfId="29851">
      <pivotArea dataOnly="0" labelOnly="1" grandRow="1" outline="0" fieldPosition="0"/>
    </format>
    <format dxfId="29850">
      <pivotArea dataOnly="0" labelOnly="1" outline="0" fieldPosition="0">
        <references count="1">
          <reference field="12" count="4">
            <x v="0"/>
            <x v="1"/>
            <x v="2"/>
            <x v="4"/>
          </reference>
        </references>
      </pivotArea>
    </format>
    <format dxfId="29849">
      <pivotArea dataOnly="0" labelOnly="1" grandCol="1" outline="0" fieldPosition="0"/>
    </format>
    <format dxfId="29848">
      <pivotArea dataOnly="0" labelOnly="1" outline="0" fieldPosition="0">
        <references count="1">
          <reference field="12" count="1">
            <x v="2"/>
          </reference>
        </references>
      </pivotArea>
    </format>
    <format dxfId="29847">
      <pivotArea outline="0" collapsedLevelsAreSubtotals="1" fieldPosition="0"/>
    </format>
    <format dxfId="29846">
      <pivotArea dataOnly="0" labelOnly="1" outline="0" fieldPosition="0">
        <references count="1">
          <reference field="12" count="5">
            <x v="0"/>
            <x v="1"/>
            <x v="2"/>
            <x v="4"/>
            <x v="5"/>
          </reference>
        </references>
      </pivotArea>
    </format>
    <format dxfId="29845">
      <pivotArea dataOnly="0" labelOnly="1" grandCol="1" outline="0" fieldPosition="0"/>
    </format>
    <format dxfId="29844">
      <pivotArea grandRow="1" outline="0" collapsedLevelsAreSubtotals="1" fieldPosition="0"/>
    </format>
    <format dxfId="29843">
      <pivotArea dataOnly="0" labelOnly="1" grandRow="1" outline="0" fieldPosition="0"/>
    </format>
    <format dxfId="29842">
      <pivotArea outline="0" collapsedLevelsAreSubtotals="1" fieldPosition="0"/>
    </format>
    <format dxfId="29841">
      <pivotArea dataOnly="0" labelOnly="1" grandRow="1" outline="0" fieldPosition="0"/>
    </format>
    <format dxfId="29840">
      <pivotArea dataOnly="0" labelOnly="1" outline="0" fieldPosition="0">
        <references count="1">
          <reference field="12" count="6">
            <x v="0"/>
            <x v="1"/>
            <x v="2"/>
            <x v="3"/>
            <x v="4"/>
            <x v="5"/>
          </reference>
        </references>
      </pivotArea>
    </format>
    <format dxfId="29839">
      <pivotArea dataOnly="0" labelOnly="1" grandCol="1" outline="0" fieldPosition="0"/>
    </format>
    <format dxfId="29838">
      <pivotArea dataOnly="0" labelOnly="1" outline="0" fieldPosition="0">
        <references count="1">
          <reference field="12" count="4">
            <x v="0"/>
            <x v="1"/>
            <x v="2"/>
            <x v="3"/>
          </reference>
        </references>
      </pivotArea>
    </format>
    <format dxfId="29837">
      <pivotArea dataOnly="0" labelOnly="1" grandCol="1" outline="0" fieldPosition="0"/>
    </format>
    <format dxfId="29836">
      <pivotArea type="all" dataOnly="0" outline="0" fieldPosition="0"/>
    </format>
    <format dxfId="29835">
      <pivotArea outline="0" collapsedLevelsAreSubtotals="1" fieldPosition="0"/>
    </format>
    <format dxfId="29834">
      <pivotArea type="origin" dataOnly="0" labelOnly="1" outline="0" fieldPosition="0"/>
    </format>
    <format dxfId="29833">
      <pivotArea field="12" type="button" dataOnly="0" labelOnly="1" outline="0" axis="axisCol" fieldPosition="0"/>
    </format>
    <format dxfId="29832">
      <pivotArea type="topRight" dataOnly="0" labelOnly="1" outline="0" fieldPosition="0"/>
    </format>
    <format dxfId="29831">
      <pivotArea dataOnly="0" labelOnly="1" grandRow="1" outline="0" fieldPosition="0"/>
    </format>
    <format dxfId="29830">
      <pivotArea dataOnly="0" labelOnly="1" outline="0" fieldPosition="0">
        <references count="1">
          <reference field="12" count="5">
            <x v="0"/>
            <x v="1"/>
            <x v="2"/>
            <x v="3"/>
            <x v="4"/>
          </reference>
        </references>
      </pivotArea>
    </format>
    <format dxfId="29829">
      <pivotArea dataOnly="0" labelOnly="1" grandCol="1" outline="0" fieldPosition="0"/>
    </format>
    <format dxfId="29828">
      <pivotArea dataOnly="0" labelOnly="1" outline="0" fieldPosition="0">
        <references count="1">
          <reference field="12" count="4">
            <x v="0"/>
            <x v="1"/>
            <x v="2"/>
            <x v="3"/>
          </reference>
        </references>
      </pivotArea>
    </format>
    <format dxfId="29827">
      <pivotArea dataOnly="0" labelOnly="1" grandCol="1" outline="0" fieldPosition="0"/>
    </format>
    <format dxfId="29826">
      <pivotArea dataOnly="0" labelOnly="1" outline="0" fieldPosition="0">
        <references count="1">
          <reference field="12" count="5">
            <x v="0"/>
            <x v="1"/>
            <x v="2"/>
            <x v="3"/>
            <x v="5"/>
          </reference>
        </references>
      </pivotArea>
    </format>
    <format dxfId="29825">
      <pivotArea dataOnly="0" labelOnly="1" grandCol="1" outline="0" fieldPosition="0"/>
    </format>
    <format dxfId="29824">
      <pivotArea dataOnly="0" labelOnly="1" outline="0" fieldPosition="0">
        <references count="1">
          <reference field="12" count="5">
            <x v="0"/>
            <x v="1"/>
            <x v="2"/>
            <x v="3"/>
            <x v="5"/>
          </reference>
        </references>
      </pivotArea>
    </format>
    <format dxfId="29823">
      <pivotArea dataOnly="0" labelOnly="1" grandCol="1" outline="0" fieldPosition="0"/>
    </format>
    <format dxfId="29822">
      <pivotArea dataOnly="0" labelOnly="1" outline="0" fieldPosition="0">
        <references count="1">
          <reference field="12" count="5">
            <x v="0"/>
            <x v="1"/>
            <x v="2"/>
            <x v="3"/>
            <x v="5"/>
          </reference>
        </references>
      </pivotArea>
    </format>
    <format dxfId="29821">
      <pivotArea dataOnly="0" labelOnly="1" grandCol="1" outline="0" fieldPosition="0"/>
    </format>
    <format dxfId="29820">
      <pivotArea grandRow="1" outline="0" collapsedLevelsAreSubtotals="1" fieldPosition="0"/>
    </format>
    <format dxfId="29819">
      <pivotArea dataOnly="0" labelOnly="1" grandRow="1" outline="0" fieldPosition="0"/>
    </format>
    <format dxfId="29818">
      <pivotArea outline="0" collapsedLevelsAreSubtotals="1" fieldPosition="0"/>
    </format>
    <format dxfId="29817">
      <pivotArea dataOnly="0" labelOnly="1" grandRow="1" outline="0" fieldPosition="0"/>
    </format>
    <format dxfId="29816">
      <pivotArea dataOnly="0" labelOnly="1" outline="0" fieldPosition="0">
        <references count="1">
          <reference field="12" count="5">
            <x v="0"/>
            <x v="1"/>
            <x v="2"/>
            <x v="3"/>
            <x v="5"/>
          </reference>
        </references>
      </pivotArea>
    </format>
    <format dxfId="29815">
      <pivotArea dataOnly="0" labelOnly="1" grandCol="1" outline="0" fieldPosition="0"/>
    </format>
    <format dxfId="29814">
      <pivotArea outline="0" collapsedLevelsAreSubtotals="1" fieldPosition="0"/>
    </format>
    <format dxfId="29813">
      <pivotArea dataOnly="0" labelOnly="1" grandRow="1" outline="0" fieldPosition="0"/>
    </format>
    <format dxfId="29812">
      <pivotArea dataOnly="0" labelOnly="1" outline="0" fieldPosition="0">
        <references count="1">
          <reference field="12" count="4">
            <x v="0"/>
            <x v="1"/>
            <x v="2"/>
            <x v="3"/>
          </reference>
        </references>
      </pivotArea>
    </format>
    <format dxfId="29811">
      <pivotArea dataOnly="0" labelOnly="1" grandCol="1" outline="0" fieldPosition="0"/>
    </format>
    <format dxfId="29810">
      <pivotArea outline="0" collapsedLevelsAreSubtotals="1" fieldPosition="0"/>
    </format>
    <format dxfId="29809">
      <pivotArea dataOnly="0" labelOnly="1" grandRow="1" outline="0" fieldPosition="0"/>
    </format>
    <format dxfId="29808">
      <pivotArea dataOnly="0" labelOnly="1" outline="0" fieldPosition="0">
        <references count="1">
          <reference field="12" count="4">
            <x v="0"/>
            <x v="1"/>
            <x v="2"/>
            <x v="3"/>
          </reference>
        </references>
      </pivotArea>
    </format>
    <format dxfId="29807">
      <pivotArea dataOnly="0" labelOnly="1" grandCol="1" outline="0" fieldPosition="0"/>
    </format>
    <format dxfId="29806">
      <pivotArea dataOnly="0" labelOnly="1" outline="0" fieldPosition="0">
        <references count="1">
          <reference field="12" count="4">
            <x v="0"/>
            <x v="1"/>
            <x v="2"/>
            <x v="3"/>
          </reference>
        </references>
      </pivotArea>
    </format>
    <format dxfId="29805">
      <pivotArea dataOnly="0" labelOnly="1" grandCol="1" outline="0" fieldPosition="0"/>
    </format>
    <format dxfId="29804">
      <pivotArea grandRow="1" outline="0" collapsedLevelsAreSubtotals="1" fieldPosition="0"/>
    </format>
    <format dxfId="29803">
      <pivotArea dataOnly="0" labelOnly="1" grandRow="1" outline="0" fieldPosition="0"/>
    </format>
    <format dxfId="29802">
      <pivotArea grandCol="1" outline="0" collapsedLevelsAreSubtotals="1" fieldPosition="0"/>
    </format>
    <format dxfId="29801">
      <pivotArea dataOnly="0" labelOnly="1" grandCol="1" outline="0" fieldPosition="0"/>
    </format>
    <format dxfId="29800">
      <pivotArea outline="0" collapsedLevelsAreSubtotals="1" fieldPosition="0"/>
    </format>
    <format dxfId="29799">
      <pivotArea dataOnly="0" labelOnly="1" grandRow="1" outline="0" fieldPosition="0"/>
    </format>
    <format dxfId="29798">
      <pivotArea dataOnly="0" labelOnly="1" outline="0" fieldPosition="0">
        <references count="1">
          <reference field="12" count="5">
            <x v="0"/>
            <x v="1"/>
            <x v="2"/>
            <x v="3"/>
            <x v="4"/>
          </reference>
        </references>
      </pivotArea>
    </format>
    <format dxfId="29797">
      <pivotArea dataOnly="0" labelOnly="1" grandCol="1" outline="0" fieldPosition="0"/>
    </format>
    <format dxfId="29796">
      <pivotArea outline="0" collapsedLevelsAreSubtotals="1" fieldPosition="0"/>
    </format>
    <format dxfId="29795">
      <pivotArea dataOnly="0" labelOnly="1" grandRow="1" outline="0" fieldPosition="0"/>
    </format>
    <format dxfId="29794">
      <pivotArea dataOnly="0" labelOnly="1" outline="0" fieldPosition="0">
        <references count="1">
          <reference field="12" count="5">
            <x v="0"/>
            <x v="1"/>
            <x v="2"/>
            <x v="3"/>
            <x v="4"/>
          </reference>
        </references>
      </pivotArea>
    </format>
    <format dxfId="29793">
      <pivotArea dataOnly="0" labelOnly="1" grandCol="1" outline="0" fieldPosition="0"/>
    </format>
    <format dxfId="29792">
      <pivotArea dataOnly="0" labelOnly="1" outline="0" fieldPosition="0">
        <references count="1">
          <reference field="12" count="5">
            <x v="0"/>
            <x v="1"/>
            <x v="2"/>
            <x v="3"/>
            <x v="4"/>
          </reference>
        </references>
      </pivotArea>
    </format>
    <format dxfId="29791">
      <pivotArea dataOnly="0" labelOnly="1" grandCol="1" outline="0" fieldPosition="0"/>
    </format>
    <format dxfId="29790">
      <pivotArea outline="0" collapsedLevelsAreSubtotals="1" fieldPosition="0"/>
    </format>
    <format dxfId="29789">
      <pivotArea dataOnly="0" labelOnly="1" grandRow="1" outline="0" fieldPosition="0"/>
    </format>
    <format dxfId="29788">
      <pivotArea dataOnly="0" labelOnly="1" outline="0" fieldPosition="0">
        <references count="1">
          <reference field="12" count="5">
            <x v="0"/>
            <x v="1"/>
            <x v="2"/>
            <x v="3"/>
            <x v="4"/>
          </reference>
        </references>
      </pivotArea>
    </format>
    <format dxfId="29787">
      <pivotArea dataOnly="0" labelOnly="1" grandCol="1" outline="0" fieldPosition="0"/>
    </format>
    <format dxfId="29786">
      <pivotArea grandRow="1" outline="0" collapsedLevelsAreSubtotals="1" fieldPosition="0"/>
    </format>
    <format dxfId="29785">
      <pivotArea dataOnly="0" labelOnly="1" grandRow="1" outline="0" fieldPosition="0"/>
    </format>
    <format dxfId="29784">
      <pivotArea outline="0" collapsedLevelsAreSubtotals="1" fieldPosition="0"/>
    </format>
    <format dxfId="29783">
      <pivotArea dataOnly="0" labelOnly="1" grandRow="1" outline="0" fieldPosition="0"/>
    </format>
    <format dxfId="29782">
      <pivotArea dataOnly="0" labelOnly="1" outline="0" fieldPosition="0">
        <references count="1">
          <reference field="12" count="4">
            <x v="0"/>
            <x v="1"/>
            <x v="2"/>
            <x v="5"/>
          </reference>
        </references>
      </pivotArea>
    </format>
    <format dxfId="29781">
      <pivotArea dataOnly="0" labelOnly="1" grandCol="1" outline="0" fieldPosition="0"/>
    </format>
    <format dxfId="29780">
      <pivotArea outline="0" collapsedLevelsAreSubtotals="1" fieldPosition="0"/>
    </format>
    <format dxfId="29779">
      <pivotArea dataOnly="0" labelOnly="1" grandRow="1" outline="0" fieldPosition="0"/>
    </format>
    <format dxfId="29778">
      <pivotArea dataOnly="0" labelOnly="1" outline="0" fieldPosition="0">
        <references count="1">
          <reference field="12" count="4">
            <x v="0"/>
            <x v="1"/>
            <x v="2"/>
            <x v="5"/>
          </reference>
        </references>
      </pivotArea>
    </format>
    <format dxfId="29777">
      <pivotArea dataOnly="0" labelOnly="1" grandCol="1" outline="0" fieldPosition="0"/>
    </format>
    <format dxfId="29776">
      <pivotArea dataOnly="0" labelOnly="1" outline="0" fieldPosition="0">
        <references count="1">
          <reference field="12" count="4">
            <x v="0"/>
            <x v="1"/>
            <x v="2"/>
            <x v="5"/>
          </reference>
        </references>
      </pivotArea>
    </format>
    <format dxfId="29775">
      <pivotArea dataOnly="0" labelOnly="1" grandCol="1" outline="0" fieldPosition="0"/>
    </format>
    <format dxfId="29774">
      <pivotArea dataOnly="0" labelOnly="1" outline="0" fieldPosition="0">
        <references count="1">
          <reference field="12" count="4">
            <x v="0"/>
            <x v="1"/>
            <x v="3"/>
            <x v="5"/>
          </reference>
        </references>
      </pivotArea>
    </format>
    <format dxfId="29773">
      <pivotArea dataOnly="0" labelOnly="1" grandCol="1" outline="0" fieldPosition="0"/>
    </format>
    <format dxfId="29772">
      <pivotArea dataOnly="0" labelOnly="1" outline="0" fieldPosition="0">
        <references count="1">
          <reference field="12" count="4">
            <x v="0"/>
            <x v="1"/>
            <x v="3"/>
            <x v="5"/>
          </reference>
        </references>
      </pivotArea>
    </format>
    <format dxfId="29771">
      <pivotArea dataOnly="0" labelOnly="1" grandCol="1" outline="0" fieldPosition="0"/>
    </format>
    <format dxfId="29770">
      <pivotArea grandRow="1" outline="0" collapsedLevelsAreSubtotals="1" fieldPosition="0"/>
    </format>
    <format dxfId="29769">
      <pivotArea dataOnly="0" labelOnly="1" grandRow="1" outline="0" fieldPosition="0"/>
    </format>
    <format dxfId="29768">
      <pivotArea dataOnly="0" labelOnly="1" grandCol="1" outline="0" fieldPosition="0"/>
    </format>
    <format dxfId="29767">
      <pivotArea dataOnly="0" labelOnly="1" outline="0" fieldPosition="0">
        <references count="1">
          <reference field="12" count="3">
            <x v="0"/>
            <x v="1"/>
            <x v="3"/>
          </reference>
        </references>
      </pivotArea>
    </format>
    <format dxfId="29766">
      <pivotArea dataOnly="0" labelOnly="1" grandCol="1" outline="0" fieldPosition="0"/>
    </format>
    <format dxfId="29765">
      <pivotArea dataOnly="0" labelOnly="1" outline="0" fieldPosition="0">
        <references count="1">
          <reference field="12" count="3">
            <x v="0"/>
            <x v="1"/>
            <x v="3"/>
          </reference>
        </references>
      </pivotArea>
    </format>
    <format dxfId="29764">
      <pivotArea dataOnly="0" labelOnly="1" grandCol="1" outline="0" fieldPosition="0"/>
    </format>
    <format dxfId="29763">
      <pivotArea dataOnly="0" labelOnly="1" outline="0" fieldPosition="0">
        <references count="1">
          <reference field="12" count="3">
            <x v="0"/>
            <x v="1"/>
            <x v="3"/>
          </reference>
        </references>
      </pivotArea>
    </format>
    <format dxfId="29762">
      <pivotArea dataOnly="0" labelOnly="1" grandCol="1" outline="0" fieldPosition="0"/>
    </format>
    <format dxfId="29761">
      <pivotArea outline="0" collapsedLevelsAreSubtotals="1" fieldPosition="0"/>
    </format>
    <format dxfId="29760">
      <pivotArea dataOnly="0" labelOnly="1" grandRow="1" outline="0" fieldPosition="0"/>
    </format>
    <format dxfId="29759">
      <pivotArea dataOnly="0" labelOnly="1" outline="0" fieldPosition="0">
        <references count="1">
          <reference field="12" count="3">
            <x v="0"/>
            <x v="1"/>
            <x v="3"/>
          </reference>
        </references>
      </pivotArea>
    </format>
    <format dxfId="29758">
      <pivotArea dataOnly="0" labelOnly="1" grandCol="1" outline="0" fieldPosition="0"/>
    </format>
    <format dxfId="29757">
      <pivotArea dataOnly="0" labelOnly="1" outline="0" fieldPosition="0">
        <references count="1">
          <reference field="12" count="3">
            <x v="0"/>
            <x v="1"/>
            <x v="3"/>
          </reference>
        </references>
      </pivotArea>
    </format>
    <format dxfId="29756">
      <pivotArea dataOnly="0" labelOnly="1" grandCol="1" outline="0" fieldPosition="0"/>
    </format>
    <format dxfId="29755">
      <pivotArea dataOnly="0" labelOnly="1" outline="0" fieldPosition="0">
        <references count="1">
          <reference field="12" count="3">
            <x v="0"/>
            <x v="1"/>
            <x v="3"/>
          </reference>
        </references>
      </pivotArea>
    </format>
    <format dxfId="29754">
      <pivotArea dataOnly="0" labelOnly="1" grandCol="1" outline="0" fieldPosition="0"/>
    </format>
    <format dxfId="29753">
      <pivotArea grandRow="1" outline="0" collapsedLevelsAreSubtotals="1" fieldPosition="0"/>
    </format>
    <format dxfId="29752">
      <pivotArea dataOnly="0" labelOnly="1" grandRow="1" outline="0" fieldPosition="0"/>
    </format>
    <format dxfId="29751">
      <pivotArea dataOnly="0" labelOnly="1" outline="0" fieldPosition="0">
        <references count="1">
          <reference field="12" count="3">
            <x v="0"/>
            <x v="1"/>
            <x v="3"/>
          </reference>
        </references>
      </pivotArea>
    </format>
    <format dxfId="29750">
      <pivotArea dataOnly="0" labelOnly="1" grandCol="1" outline="0" fieldPosition="0"/>
    </format>
    <format dxfId="29749">
      <pivotArea dataOnly="0" labelOnly="1" grandRow="1" outline="0" fieldPosition="0"/>
    </format>
    <format dxfId="29748">
      <pivotArea dataOnly="0" labelOnly="1" grandRow="1" outline="0" fieldPosition="0"/>
    </format>
    <format dxfId="29747">
      <pivotArea dataOnly="0" labelOnly="1" grandRow="1" outline="0" fieldPosition="0"/>
    </format>
    <format dxfId="29746">
      <pivotArea outline="0" collapsedLevelsAreSubtotals="1" fieldPosition="0"/>
    </format>
    <format dxfId="29745">
      <pivotArea dataOnly="0" labelOnly="1" grandRow="1" outline="0" fieldPosition="0"/>
    </format>
    <format dxfId="29744">
      <pivotArea dataOnly="0" labelOnly="1" outline="0" fieldPosition="0">
        <references count="1">
          <reference field="12" count="0"/>
        </references>
      </pivotArea>
    </format>
    <format dxfId="29743">
      <pivotArea dataOnly="0" labelOnly="1" grandCol="1" outline="0" fieldPosition="0"/>
    </format>
    <format dxfId="29742">
      <pivotArea dataOnly="0" labelOnly="1" outline="0" fieldPosition="0">
        <references count="1">
          <reference field="12" count="0"/>
        </references>
      </pivotArea>
    </format>
    <format dxfId="29741">
      <pivotArea dataOnly="0" labelOnly="1" grandCol="1" outline="0" fieldPosition="0"/>
    </format>
    <format dxfId="29740">
      <pivotArea grandRow="1" outline="0" collapsedLevelsAreSubtotals="1" fieldPosition="0"/>
    </format>
    <format dxfId="29739">
      <pivotArea dataOnly="0" labelOnly="1" grandRow="1" outline="0" fieldPosition="0"/>
    </format>
    <format dxfId="29738">
      <pivotArea grandRow="1" outline="0" collapsedLevelsAreSubtotals="1" fieldPosition="0"/>
    </format>
    <format dxfId="29737">
      <pivotArea dataOnly="0" labelOnly="1" grandRow="1" outline="0" fieldPosition="0"/>
    </format>
    <format dxfId="29736">
      <pivotArea grandRow="1" outline="0" collapsedLevelsAreSubtotals="1" fieldPosition="0"/>
    </format>
    <format dxfId="29735">
      <pivotArea dataOnly="0" labelOnly="1" grandRow="1" outline="0" fieldPosition="0"/>
    </format>
    <format dxfId="29734">
      <pivotArea grandRow="1" outline="0" collapsedLevelsAreSubtotals="1" fieldPosition="0"/>
    </format>
    <format dxfId="29733">
      <pivotArea dataOnly="0" labelOnly="1" grandRow="1" outline="0" fieldPosition="0"/>
    </format>
    <format dxfId="29732">
      <pivotArea grandRow="1" outline="0" collapsedLevelsAreSubtotals="1" fieldPosition="0"/>
    </format>
    <format dxfId="29731">
      <pivotArea dataOnly="0" labelOnly="1" grandRow="1" outline="0" fieldPosition="0"/>
    </format>
    <format dxfId="29730">
      <pivotArea grandRow="1" outline="0" collapsedLevelsAreSubtotals="1" fieldPosition="0"/>
    </format>
    <format dxfId="29729">
      <pivotArea dataOnly="0" labelOnly="1" grandRow="1" outline="0" fieldPosition="0"/>
    </format>
    <format dxfId="29728">
      <pivotArea type="origin" dataOnly="0" labelOnly="1" outline="0" fieldPosition="0"/>
    </format>
    <format dxfId="29727">
      <pivotArea dataOnly="0" labelOnly="1" grandRow="1" outline="0" fieldPosition="0"/>
    </format>
    <format dxfId="29726">
      <pivotArea type="origin" dataOnly="0" labelOnly="1" outline="0" fieldPosition="0"/>
    </format>
    <format dxfId="29725">
      <pivotArea dataOnly="0" labelOnly="1" grandRow="1" outline="0" fieldPosition="0"/>
    </format>
    <format dxfId="29724">
      <pivotArea type="origin" dataOnly="0" labelOnly="1" outline="0" fieldPosition="0"/>
    </format>
    <format dxfId="29723">
      <pivotArea dataOnly="0" labelOnly="1" grandRow="1" outline="0" fieldPosition="0"/>
    </format>
    <format dxfId="29722">
      <pivotArea type="origin" dataOnly="0" labelOnly="1" outline="0" fieldPosition="0"/>
    </format>
    <format dxfId="29721">
      <pivotArea dataOnly="0" labelOnly="1" grandRow="1" outline="0" fieldPosition="0"/>
    </format>
    <format dxfId="29720">
      <pivotArea type="all" dataOnly="0" outline="0" fieldPosition="0"/>
    </format>
    <format dxfId="29719">
      <pivotArea outline="0" collapsedLevelsAreSubtotals="1" fieldPosition="0"/>
    </format>
    <format dxfId="29718">
      <pivotArea type="origin" dataOnly="0" labelOnly="1" outline="0" fieldPosition="0"/>
    </format>
    <format dxfId="29717">
      <pivotArea field="12" type="button" dataOnly="0" labelOnly="1" outline="0" axis="axisCol" fieldPosition="0"/>
    </format>
    <format dxfId="29716">
      <pivotArea type="topRight" dataOnly="0" labelOnly="1" outline="0" fieldPosition="0"/>
    </format>
    <format dxfId="29715">
      <pivotArea dataOnly="0" labelOnly="1" grandRow="1" outline="0" fieldPosition="0"/>
    </format>
    <format dxfId="29714">
      <pivotArea dataOnly="0" labelOnly="1" outline="0" fieldPosition="0">
        <references count="1">
          <reference field="12" count="0"/>
        </references>
      </pivotArea>
    </format>
    <format dxfId="29713">
      <pivotArea dataOnly="0" labelOnly="1" grandCol="1" outline="0" fieldPosition="0"/>
    </format>
    <format dxfId="29712">
      <pivotArea grandRow="1" outline="0" collapsedLevelsAreSubtotals="1" fieldPosition="0"/>
    </format>
    <format dxfId="29711">
      <pivotArea dataOnly="0" labelOnly="1" grandRow="1" outline="0" fieldPosition="0"/>
    </format>
    <format dxfId="29710">
      <pivotArea dataOnly="0" labelOnly="1" outline="0" fieldPosition="0">
        <references count="1">
          <reference field="12" count="3">
            <x v="0"/>
            <x v="1"/>
            <x v="3"/>
          </reference>
        </references>
      </pivotArea>
    </format>
    <format dxfId="29709">
      <pivotArea dataOnly="0" labelOnly="1" grandCol="1" outline="0" fieldPosition="0"/>
    </format>
    <format dxfId="29708">
      <pivotArea dataOnly="0" labelOnly="1" grandRow="1" outline="0" fieldPosition="0"/>
    </format>
    <format dxfId="29707">
      <pivotArea outline="0" collapsedLevelsAreSubtotals="1" fieldPosition="0"/>
    </format>
    <format dxfId="29706">
      <pivotArea dataOnly="0" labelOnly="1" grandRow="1" outline="0" fieldPosition="0"/>
    </format>
    <format dxfId="29705">
      <pivotArea dataOnly="0" labelOnly="1" outline="0" fieldPosition="0">
        <references count="1">
          <reference field="12" count="3">
            <x v="0"/>
            <x v="1"/>
            <x v="2"/>
          </reference>
        </references>
      </pivotArea>
    </format>
    <format dxfId="29704">
      <pivotArea dataOnly="0" labelOnly="1" grandCol="1" outline="0" fieldPosition="0"/>
    </format>
    <format dxfId="29703">
      <pivotArea outline="0" collapsedLevelsAreSubtotals="1" fieldPosition="0"/>
    </format>
    <format dxfId="29702">
      <pivotArea dataOnly="0" labelOnly="1" grandRow="1" outline="0" fieldPosition="0"/>
    </format>
    <format dxfId="29701">
      <pivotArea dataOnly="0" labelOnly="1" outline="0" fieldPosition="0">
        <references count="1">
          <reference field="12" count="3">
            <x v="0"/>
            <x v="1"/>
            <x v="2"/>
          </reference>
        </references>
      </pivotArea>
    </format>
    <format dxfId="29700">
      <pivotArea dataOnly="0" labelOnly="1" grandCol="1" outline="0" fieldPosition="0"/>
    </format>
    <format dxfId="29699">
      <pivotArea outline="0" collapsedLevelsAreSubtotals="1" fieldPosition="0"/>
    </format>
    <format dxfId="29698">
      <pivotArea dataOnly="0" labelOnly="1" grandRow="1" outline="0" fieldPosition="0"/>
    </format>
    <format dxfId="29697">
      <pivotArea dataOnly="0" labelOnly="1" outline="0" fieldPosition="0">
        <references count="1">
          <reference field="12" count="5">
            <x v="0"/>
            <x v="1"/>
            <x v="2"/>
            <x v="3"/>
            <x v="5"/>
          </reference>
        </references>
      </pivotArea>
    </format>
    <format dxfId="29696">
      <pivotArea dataOnly="0" labelOnly="1" grandCol="1" outline="0" fieldPosition="0"/>
    </format>
    <format dxfId="29695">
      <pivotArea outline="0" collapsedLevelsAreSubtotals="1" fieldPosition="0"/>
    </format>
    <format dxfId="29694">
      <pivotArea dataOnly="0" labelOnly="1" grandRow="1" outline="0" fieldPosition="0"/>
    </format>
    <format dxfId="29693">
      <pivotArea dataOnly="0" labelOnly="1" outline="0" fieldPosition="0">
        <references count="1">
          <reference field="12" count="5">
            <x v="0"/>
            <x v="1"/>
            <x v="2"/>
            <x v="3"/>
            <x v="5"/>
          </reference>
        </references>
      </pivotArea>
    </format>
    <format dxfId="29692">
      <pivotArea dataOnly="0" labelOnly="1" grandCol="1" outline="0" fieldPosition="0"/>
    </format>
    <format dxfId="29691">
      <pivotArea dataOnly="0" labelOnly="1" outline="0" fieldPosition="0">
        <references count="1">
          <reference field="12" count="5">
            <x v="0"/>
            <x v="1"/>
            <x v="2"/>
            <x v="3"/>
            <x v="5"/>
          </reference>
        </references>
      </pivotArea>
    </format>
    <format dxfId="29690">
      <pivotArea dataOnly="0" labelOnly="1" grandCol="1" outline="0" fieldPosition="0"/>
    </format>
    <format dxfId="29689">
      <pivotArea outline="0" collapsedLevelsAreSubtotals="1" fieldPosition="0"/>
    </format>
    <format dxfId="29688">
      <pivotArea dataOnly="0" labelOnly="1" grandRow="1" outline="0" fieldPosition="0"/>
    </format>
    <format dxfId="29687">
      <pivotArea dataOnly="0" labelOnly="1" outline="0" fieldPosition="0">
        <references count="1">
          <reference field="12" count="4">
            <x v="0"/>
            <x v="1"/>
            <x v="2"/>
            <x v="3"/>
          </reference>
        </references>
      </pivotArea>
    </format>
    <format dxfId="29686">
      <pivotArea dataOnly="0" labelOnly="1" grandCol="1" outline="0" fieldPosition="0"/>
    </format>
    <format dxfId="29685">
      <pivotArea outline="0" collapsedLevelsAreSubtotals="1" fieldPosition="0"/>
    </format>
    <format dxfId="29684">
      <pivotArea dataOnly="0" labelOnly="1" grandRow="1" outline="0" fieldPosition="0"/>
    </format>
    <format dxfId="29683">
      <pivotArea dataOnly="0" labelOnly="1" outline="0" fieldPosition="0">
        <references count="1">
          <reference field="12" count="4">
            <x v="0"/>
            <x v="1"/>
            <x v="2"/>
            <x v="3"/>
          </reference>
        </references>
      </pivotArea>
    </format>
    <format dxfId="29682">
      <pivotArea dataOnly="0" labelOnly="1" grandCol="1" outline="0" fieldPosition="0"/>
    </format>
    <format dxfId="29681">
      <pivotArea dataOnly="0" labelOnly="1" outline="0" fieldPosition="0">
        <references count="1">
          <reference field="12" count="4">
            <x v="0"/>
            <x v="1"/>
            <x v="2"/>
            <x v="3"/>
          </reference>
        </references>
      </pivotArea>
    </format>
    <format dxfId="29680">
      <pivotArea dataOnly="0" labelOnly="1" grandCol="1" outline="0" fieldPosition="0"/>
    </format>
    <format dxfId="29679">
      <pivotArea grandRow="1" outline="0" collapsedLevelsAreSubtotals="1" fieldPosition="0"/>
    </format>
    <format dxfId="29678">
      <pivotArea dataOnly="0" labelOnly="1" grandRow="1" outline="0" fieldPosition="0"/>
    </format>
    <format dxfId="29677">
      <pivotArea outline="0" collapsedLevelsAreSubtotals="1" fieldPosition="0"/>
    </format>
    <format dxfId="29676">
      <pivotArea dataOnly="0" labelOnly="1" grandRow="1" outline="0" fieldPosition="0"/>
    </format>
    <format dxfId="29675">
      <pivotArea dataOnly="0" labelOnly="1" outline="0" fieldPosition="0">
        <references count="1">
          <reference field="12" count="5">
            <x v="0"/>
            <x v="1"/>
            <x v="2"/>
            <x v="3"/>
            <x v="4"/>
          </reference>
        </references>
      </pivotArea>
    </format>
    <format dxfId="29674">
      <pivotArea dataOnly="0" labelOnly="1" grandCol="1" outline="0" fieldPosition="0"/>
    </format>
    <format dxfId="29673">
      <pivotArea outline="0" collapsedLevelsAreSubtotals="1" fieldPosition="0"/>
    </format>
    <format dxfId="29672">
      <pivotArea dataOnly="0" labelOnly="1" grandRow="1" outline="0" fieldPosition="0"/>
    </format>
    <format dxfId="29671">
      <pivotArea dataOnly="0" labelOnly="1" outline="0" fieldPosition="0">
        <references count="1">
          <reference field="12" count="5">
            <x v="0"/>
            <x v="1"/>
            <x v="2"/>
            <x v="3"/>
            <x v="4"/>
          </reference>
        </references>
      </pivotArea>
    </format>
    <format dxfId="29670">
      <pivotArea dataOnly="0" labelOnly="1" grandCol="1" outline="0" fieldPosition="0"/>
    </format>
    <format dxfId="29669">
      <pivotArea type="all" dataOnly="0" outline="0" fieldPosition="0"/>
    </format>
    <format dxfId="29668">
      <pivotArea outline="0" collapsedLevelsAreSubtotals="1" fieldPosition="0"/>
    </format>
    <format dxfId="29667">
      <pivotArea type="origin" dataOnly="0" labelOnly="1" outline="0" fieldPosition="0"/>
    </format>
    <format dxfId="29666">
      <pivotArea field="12" type="button" dataOnly="0" labelOnly="1" outline="0" axis="axisCol" fieldPosition="0"/>
    </format>
    <format dxfId="29665">
      <pivotArea type="topRight" dataOnly="0" labelOnly="1" outline="0" fieldPosition="0"/>
    </format>
    <format dxfId="29664">
      <pivotArea dataOnly="0" labelOnly="1" grandRow="1" outline="0" fieldPosition="0"/>
    </format>
    <format dxfId="29663">
      <pivotArea dataOnly="0" labelOnly="1" outline="0" fieldPosition="0">
        <references count="1">
          <reference field="12" count="5">
            <x v="0"/>
            <x v="1"/>
            <x v="2"/>
            <x v="3"/>
            <x v="4"/>
          </reference>
        </references>
      </pivotArea>
    </format>
    <format dxfId="29662">
      <pivotArea dataOnly="0" labelOnly="1" grandCol="1" outline="0" fieldPosition="0"/>
    </format>
    <format dxfId="29661">
      <pivotArea type="all" dataOnly="0" outline="0" fieldPosition="0"/>
    </format>
    <format dxfId="29660">
      <pivotArea outline="0" collapsedLevelsAreSubtotals="1" fieldPosition="0"/>
    </format>
    <format dxfId="29659">
      <pivotArea type="origin" dataOnly="0" labelOnly="1" outline="0" fieldPosition="0"/>
    </format>
    <format dxfId="29658">
      <pivotArea field="12" type="button" dataOnly="0" labelOnly="1" outline="0" axis="axisCol" fieldPosition="0"/>
    </format>
    <format dxfId="29657">
      <pivotArea type="topRight" dataOnly="0" labelOnly="1" outline="0" fieldPosition="0"/>
    </format>
    <format dxfId="29656">
      <pivotArea dataOnly="0" labelOnly="1" grandRow="1" outline="0" fieldPosition="0"/>
    </format>
    <format dxfId="29655">
      <pivotArea dataOnly="0" labelOnly="1" outline="0" fieldPosition="0">
        <references count="1">
          <reference field="12" count="5">
            <x v="0"/>
            <x v="1"/>
            <x v="2"/>
            <x v="3"/>
            <x v="4"/>
          </reference>
        </references>
      </pivotArea>
    </format>
    <format dxfId="29654">
      <pivotArea dataOnly="0" labelOnly="1" grandCol="1" outline="0" fieldPosition="0"/>
    </format>
    <format dxfId="29653">
      <pivotArea type="all" dataOnly="0" outline="0" fieldPosition="0"/>
    </format>
    <format dxfId="29652">
      <pivotArea outline="0" collapsedLevelsAreSubtotals="1" fieldPosition="0"/>
    </format>
    <format dxfId="29651">
      <pivotArea type="origin" dataOnly="0" labelOnly="1" outline="0" fieldPosition="0"/>
    </format>
    <format dxfId="29650">
      <pivotArea field="12" type="button" dataOnly="0" labelOnly="1" outline="0" axis="axisCol" fieldPosition="0"/>
    </format>
    <format dxfId="29649">
      <pivotArea type="topRight" dataOnly="0" labelOnly="1" outline="0" fieldPosition="0"/>
    </format>
    <format dxfId="29648">
      <pivotArea dataOnly="0" labelOnly="1" grandRow="1" outline="0" fieldPosition="0"/>
    </format>
    <format dxfId="29647">
      <pivotArea dataOnly="0" labelOnly="1" outline="0" fieldPosition="0">
        <references count="1">
          <reference field="12" count="5">
            <x v="0"/>
            <x v="1"/>
            <x v="2"/>
            <x v="3"/>
            <x v="4"/>
          </reference>
        </references>
      </pivotArea>
    </format>
    <format dxfId="29646">
      <pivotArea dataOnly="0" labelOnly="1" grandCol="1" outline="0" fieldPosition="0"/>
    </format>
    <format dxfId="29645">
      <pivotArea dataOnly="0" labelOnly="1" outline="0" fieldPosition="0">
        <references count="1">
          <reference field="12" count="5">
            <x v="0"/>
            <x v="1"/>
            <x v="2"/>
            <x v="3"/>
            <x v="4"/>
          </reference>
        </references>
      </pivotArea>
    </format>
    <format dxfId="29644">
      <pivotArea dataOnly="0" labelOnly="1" grandCol="1" outline="0" fieldPosition="0"/>
    </format>
    <format dxfId="29643">
      <pivotArea grandRow="1" outline="0" collapsedLevelsAreSubtotals="1" fieldPosition="0"/>
    </format>
    <format dxfId="29642">
      <pivotArea dataOnly="0" labelOnly="1" grandRow="1" outline="0" fieldPosition="0"/>
    </format>
    <format dxfId="29641">
      <pivotArea dataOnly="0" grandCol="1" outline="0" fieldPosition="0"/>
    </format>
    <format dxfId="29640">
      <pivotArea dataOnly="0" labelOnly="1" outline="0" fieldPosition="0">
        <references count="1">
          <reference field="12" count="5">
            <x v="0"/>
            <x v="1"/>
            <x v="2"/>
            <x v="4"/>
            <x v="5"/>
          </reference>
        </references>
      </pivotArea>
    </format>
    <format dxfId="29639">
      <pivotArea dataOnly="0" labelOnly="1" grandCol="1" outline="0" fieldPosition="0"/>
    </format>
    <format dxfId="29638">
      <pivotArea outline="0" collapsedLevelsAreSubtotals="1" fieldPosition="0"/>
    </format>
    <format dxfId="29637">
      <pivotArea dataOnly="0" labelOnly="1" grandRow="1" outline="0" fieldPosition="0"/>
    </format>
    <format dxfId="29636">
      <pivotArea dataOnly="0" labelOnly="1" outline="0" fieldPosition="0">
        <references count="1">
          <reference field="12" count="4">
            <x v="0"/>
            <x v="1"/>
            <x v="2"/>
            <x v="4"/>
          </reference>
        </references>
      </pivotArea>
    </format>
    <format dxfId="29635">
      <pivotArea dataOnly="0" labelOnly="1" grandCol="1" outline="0" fieldPosition="0"/>
    </format>
    <format dxfId="29634">
      <pivotArea outline="0" collapsedLevelsAreSubtotals="1" fieldPosition="0"/>
    </format>
    <format dxfId="29633">
      <pivotArea dataOnly="0" labelOnly="1" grandRow="1" outline="0" fieldPosition="0"/>
    </format>
    <format dxfId="29632">
      <pivotArea dataOnly="0" labelOnly="1" outline="0" fieldPosition="0">
        <references count="1">
          <reference field="12" count="4">
            <x v="0"/>
            <x v="1"/>
            <x v="2"/>
            <x v="3"/>
          </reference>
        </references>
      </pivotArea>
    </format>
    <format dxfId="29631">
      <pivotArea dataOnly="0" labelOnly="1" grandCol="1" outline="0" fieldPosition="0"/>
    </format>
    <format dxfId="29630">
      <pivotArea grandRow="1" outline="0" collapsedLevelsAreSubtotals="1" fieldPosition="0"/>
    </format>
    <format dxfId="29629">
      <pivotArea dataOnly="0" labelOnly="1" grandRow="1" outline="0" fieldPosition="0"/>
    </format>
    <format dxfId="29628">
      <pivotArea type="origin" dataOnly="0" labelOnly="1" outline="0" fieldPosition="0"/>
    </format>
    <format dxfId="29627">
      <pivotArea field="12" type="button" dataOnly="0" labelOnly="1" outline="0" axis="axisCol" fieldPosition="0"/>
    </format>
    <format dxfId="29626">
      <pivotArea type="topRight" dataOnly="0" labelOnly="1" outline="0" fieldPosition="0"/>
    </format>
    <format dxfId="29625">
      <pivotArea dataOnly="0" labelOnly="1" outline="0" fieldPosition="0">
        <references count="1">
          <reference field="12" count="4">
            <x v="0"/>
            <x v="1"/>
            <x v="2"/>
            <x v="3"/>
          </reference>
        </references>
      </pivotArea>
    </format>
    <format dxfId="29624">
      <pivotArea dataOnly="0" labelOnly="1" grandCol="1" outline="0" fieldPosition="0"/>
    </format>
    <format dxfId="29623">
      <pivotArea dataOnly="0" grandCol="1" outline="0" axis="axisCol" fieldPosition="0"/>
    </format>
    <format dxfId="29622">
      <pivotArea dataOnly="0" labelOnly="1" grandRow="1" outline="0" fieldPosition="0"/>
    </format>
    <format dxfId="29621">
      <pivotArea type="all" dataOnly="0" outline="0" fieldPosition="0"/>
    </format>
    <format dxfId="29620">
      <pivotArea outline="0" collapsedLevelsAreSubtotals="1" fieldPosition="0"/>
    </format>
    <format dxfId="29619">
      <pivotArea type="origin" dataOnly="0" labelOnly="1" outline="0" fieldPosition="0"/>
    </format>
    <format dxfId="29618">
      <pivotArea field="12" type="button" dataOnly="0" labelOnly="1" outline="0" axis="axisCol" fieldPosition="0"/>
    </format>
    <format dxfId="29617">
      <pivotArea type="topRight" dataOnly="0" labelOnly="1" outline="0" fieldPosition="0"/>
    </format>
    <format dxfId="29616">
      <pivotArea dataOnly="0" labelOnly="1" grandRow="1" outline="0" fieldPosition="0"/>
    </format>
    <format dxfId="29615">
      <pivotArea dataOnly="0" labelOnly="1" outline="0" fieldPosition="0">
        <references count="1">
          <reference field="12" count="4">
            <x v="0"/>
            <x v="1"/>
            <x v="2"/>
            <x v="3"/>
          </reference>
        </references>
      </pivotArea>
    </format>
    <format dxfId="29614">
      <pivotArea dataOnly="0" labelOnly="1" grandCol="1" outline="0" fieldPosition="0"/>
    </format>
    <format dxfId="29613">
      <pivotArea outline="0" collapsedLevelsAreSubtotals="1" fieldPosition="0"/>
    </format>
    <format dxfId="29612">
      <pivotArea dataOnly="0" labelOnly="1" grandRow="1" outline="0" fieldPosition="0"/>
    </format>
    <format dxfId="29611">
      <pivotArea dataOnly="0" labelOnly="1" outline="0" fieldPosition="0">
        <references count="1">
          <reference field="12" count="3">
            <x v="0"/>
            <x v="1"/>
            <x v="2"/>
          </reference>
        </references>
      </pivotArea>
    </format>
    <format dxfId="29610">
      <pivotArea dataOnly="0" labelOnly="1" grandCol="1" outline="0" fieldPosition="0"/>
    </format>
    <format dxfId="29609">
      <pivotArea outline="0" collapsedLevelsAreSubtotals="1" fieldPosition="0"/>
    </format>
    <format dxfId="29608">
      <pivotArea field="12" type="button" dataOnly="0" labelOnly="1" outline="0" axis="axisCol" fieldPosition="0"/>
    </format>
    <format dxfId="29607">
      <pivotArea type="topRight" dataOnly="0" labelOnly="1" outline="0" fieldPosition="0"/>
    </format>
    <format dxfId="29606">
      <pivotArea dataOnly="0" labelOnly="1" outline="0" fieldPosition="0">
        <references count="1">
          <reference field="12" count="2">
            <x v="0"/>
            <x v="1"/>
          </reference>
        </references>
      </pivotArea>
    </format>
    <format dxfId="29605">
      <pivotArea dataOnly="0" labelOnly="1" grandCol="1" outline="0" fieldPosition="0"/>
    </format>
    <format dxfId="29604">
      <pivotArea grandRow="1" outline="0" collapsedLevelsAreSubtotals="1" fieldPosition="0"/>
    </format>
    <format dxfId="29603">
      <pivotArea dataOnly="0" labelOnly="1" grandRow="1" outline="0" fieldPosition="0"/>
    </format>
    <format dxfId="29602">
      <pivotArea outline="0" collapsedLevelsAreSubtotals="1" fieldPosition="0"/>
    </format>
    <format dxfId="29601">
      <pivotArea dataOnly="0" labelOnly="1" grandRow="1" outline="0" fieldPosition="0"/>
    </format>
    <format dxfId="29600">
      <pivotArea dataOnly="0" labelOnly="1" outline="0" fieldPosition="0">
        <references count="1">
          <reference field="12" count="4">
            <x v="0"/>
            <x v="1"/>
            <x v="4"/>
            <x v="5"/>
          </reference>
        </references>
      </pivotArea>
    </format>
    <format dxfId="29599">
      <pivotArea dataOnly="0" labelOnly="1" grandCol="1" outline="0" fieldPosition="0"/>
    </format>
    <format dxfId="29598">
      <pivotArea outline="0" collapsedLevelsAreSubtotals="1" fieldPosition="0"/>
    </format>
    <format dxfId="29597">
      <pivotArea dataOnly="0" labelOnly="1" grandRow="1" outline="0" fieldPosition="0"/>
    </format>
    <format dxfId="29596">
      <pivotArea dataOnly="0" labelOnly="1" outline="0" fieldPosition="0">
        <references count="1">
          <reference field="12" count="4">
            <x v="0"/>
            <x v="1"/>
            <x v="4"/>
            <x v="5"/>
          </reference>
        </references>
      </pivotArea>
    </format>
    <format dxfId="29595">
      <pivotArea dataOnly="0" labelOnly="1" grandCol="1" outline="0" fieldPosition="0"/>
    </format>
    <format dxfId="29594">
      <pivotArea dataOnly="0" labelOnly="1" outline="0" fieldPosition="0">
        <references count="1">
          <reference field="12" count="4">
            <x v="0"/>
            <x v="1"/>
            <x v="4"/>
            <x v="5"/>
          </reference>
        </references>
      </pivotArea>
    </format>
    <format dxfId="29593">
      <pivotArea dataOnly="0" labelOnly="1" grandCol="1" outline="0" fieldPosition="0"/>
    </format>
    <format dxfId="29592">
      <pivotArea outline="0" collapsedLevelsAreSubtotals="1" fieldPosition="0"/>
    </format>
    <format dxfId="29591">
      <pivotArea dataOnly="0" labelOnly="1" grandRow="1" outline="0" fieldPosition="0"/>
    </format>
    <format dxfId="29590">
      <pivotArea dataOnly="0" labelOnly="1" outline="0" fieldPosition="0">
        <references count="1">
          <reference field="12" count="4">
            <x v="0"/>
            <x v="1"/>
            <x v="3"/>
            <x v="4"/>
          </reference>
        </references>
      </pivotArea>
    </format>
    <format dxfId="29589">
      <pivotArea dataOnly="0" labelOnly="1" grandCol="1" outline="0" fieldPosition="0"/>
    </format>
    <format dxfId="29588">
      <pivotArea outline="0" collapsedLevelsAreSubtotals="1" fieldPosition="0"/>
    </format>
    <format dxfId="29587">
      <pivotArea dataOnly="0" labelOnly="1" grandRow="1" outline="0" fieldPosition="0"/>
    </format>
    <format dxfId="29586">
      <pivotArea dataOnly="0" labelOnly="1" outline="0" fieldPosition="0">
        <references count="1">
          <reference field="12" count="4">
            <x v="0"/>
            <x v="1"/>
            <x v="3"/>
            <x v="4"/>
          </reference>
        </references>
      </pivotArea>
    </format>
    <format dxfId="29585">
      <pivotArea dataOnly="0" labelOnly="1" grandCol="1" outline="0" fieldPosition="0"/>
    </format>
    <format dxfId="29584">
      <pivotArea dataOnly="0" labelOnly="1" outline="0" fieldPosition="0">
        <references count="1">
          <reference field="12" count="4">
            <x v="0"/>
            <x v="1"/>
            <x v="3"/>
            <x v="4"/>
          </reference>
        </references>
      </pivotArea>
    </format>
    <format dxfId="29583">
      <pivotArea dataOnly="0" labelOnly="1" grandCol="1" outline="0" fieldPosition="0"/>
    </format>
    <format dxfId="29582">
      <pivotArea grandRow="1" outline="0" collapsedLevelsAreSubtotals="1" fieldPosition="0"/>
    </format>
    <format dxfId="29581">
      <pivotArea dataOnly="0" labelOnly="1" grandRow="1" outline="0" fieldPosition="0"/>
    </format>
    <format dxfId="29580">
      <pivotArea outline="0" collapsedLevelsAreSubtotals="1" fieldPosition="0"/>
    </format>
    <format dxfId="29579">
      <pivotArea dataOnly="0" labelOnly="1" grandRow="1" outline="0" fieldPosition="0"/>
    </format>
    <format dxfId="29578">
      <pivotArea dataOnly="0" labelOnly="1" outline="0" fieldPosition="0">
        <references count="1">
          <reference field="12" count="3">
            <x v="0"/>
            <x v="1"/>
            <x v="2"/>
          </reference>
        </references>
      </pivotArea>
    </format>
    <format dxfId="29577">
      <pivotArea dataOnly="0" labelOnly="1" grandCol="1" outline="0" fieldPosition="0"/>
    </format>
    <format dxfId="29576">
      <pivotArea outline="0" collapsedLevelsAreSubtotals="1" fieldPosition="0"/>
    </format>
    <format dxfId="29575">
      <pivotArea dataOnly="0" labelOnly="1" grandRow="1" outline="0" fieldPosition="0"/>
    </format>
    <format dxfId="29574">
      <pivotArea dataOnly="0" labelOnly="1" outline="0" fieldPosition="0">
        <references count="1">
          <reference field="12" count="3">
            <x v="0"/>
            <x v="1"/>
            <x v="2"/>
          </reference>
        </references>
      </pivotArea>
    </format>
    <format dxfId="29573">
      <pivotArea dataOnly="0" labelOnly="1" grandCol="1" outline="0" fieldPosition="0"/>
    </format>
    <format dxfId="29572">
      <pivotArea dataOnly="0" labelOnly="1" outline="0" fieldPosition="0">
        <references count="1">
          <reference field="12" count="3">
            <x v="0"/>
            <x v="1"/>
            <x v="2"/>
          </reference>
        </references>
      </pivotArea>
    </format>
    <format dxfId="29571">
      <pivotArea dataOnly="0" labelOnly="1" grandCol="1" outline="0" fieldPosition="0"/>
    </format>
    <format dxfId="29570">
      <pivotArea outline="0" collapsedLevelsAreSubtotals="1" fieldPosition="0"/>
    </format>
    <format dxfId="29569">
      <pivotArea dataOnly="0" labelOnly="1" grandRow="1" outline="0" fieldPosition="0"/>
    </format>
    <format dxfId="29568">
      <pivotArea dataOnly="0" labelOnly="1" outline="0" fieldPosition="0">
        <references count="1">
          <reference field="12" count="3">
            <x v="0"/>
            <x v="1"/>
            <x v="2"/>
          </reference>
        </references>
      </pivotArea>
    </format>
    <format dxfId="29567">
      <pivotArea dataOnly="0" labelOnly="1" grandCol="1" outline="0" fieldPosition="0"/>
    </format>
    <format dxfId="29566">
      <pivotArea outline="0" collapsedLevelsAreSubtotals="1" fieldPosition="0"/>
    </format>
    <format dxfId="29565">
      <pivotArea dataOnly="0" labelOnly="1" grandRow="1" outline="0" fieldPosition="0"/>
    </format>
    <format dxfId="29564">
      <pivotArea dataOnly="0" labelOnly="1" outline="0" fieldPosition="0">
        <references count="1">
          <reference field="12" count="3">
            <x v="0"/>
            <x v="1"/>
            <x v="2"/>
          </reference>
        </references>
      </pivotArea>
    </format>
    <format dxfId="29563">
      <pivotArea dataOnly="0" labelOnly="1" grandCol="1" outline="0" fieldPosition="0"/>
    </format>
    <format dxfId="29562">
      <pivotArea dataOnly="0" labelOnly="1" outline="0" fieldPosition="0">
        <references count="1">
          <reference field="12" count="3">
            <x v="0"/>
            <x v="1"/>
            <x v="2"/>
          </reference>
        </references>
      </pivotArea>
    </format>
    <format dxfId="29561">
      <pivotArea dataOnly="0" labelOnly="1" grandCol="1" outline="0" fieldPosition="0"/>
    </format>
    <format dxfId="29560">
      <pivotArea grandRow="1" outline="0" collapsedLevelsAreSubtotals="1" fieldPosition="0"/>
    </format>
    <format dxfId="29559">
      <pivotArea dataOnly="0" labelOnly="1" grandRow="1" outline="0" fieldPosition="0"/>
    </format>
    <format dxfId="29558">
      <pivotArea outline="0" collapsedLevelsAreSubtotals="1" fieldPosition="0"/>
    </format>
    <format dxfId="29557">
      <pivotArea dataOnly="0" labelOnly="1" grandRow="1" outline="0" fieldPosition="0"/>
    </format>
    <format dxfId="29556">
      <pivotArea dataOnly="0" labelOnly="1" outline="0" fieldPosition="0">
        <references count="1">
          <reference field="12" count="3">
            <x v="0"/>
            <x v="1"/>
            <x v="3"/>
          </reference>
        </references>
      </pivotArea>
    </format>
    <format dxfId="29555">
      <pivotArea dataOnly="0" labelOnly="1" grandCol="1" outline="0" fieldPosition="0"/>
    </format>
    <format dxfId="29554">
      <pivotArea outline="0" collapsedLevelsAreSubtotals="1" fieldPosition="0"/>
    </format>
    <format dxfId="29553">
      <pivotArea dataOnly="0" labelOnly="1" grandRow="1" outline="0" fieldPosition="0"/>
    </format>
    <format dxfId="29552">
      <pivotArea dataOnly="0" labelOnly="1" outline="0" fieldPosition="0">
        <references count="1">
          <reference field="12" count="3">
            <x v="0"/>
            <x v="1"/>
            <x v="3"/>
          </reference>
        </references>
      </pivotArea>
    </format>
    <format dxfId="29551">
      <pivotArea dataOnly="0" labelOnly="1" grandCol="1" outline="0" fieldPosition="0"/>
    </format>
    <format dxfId="29550">
      <pivotArea dataOnly="0" labelOnly="1" outline="0" fieldPosition="0">
        <references count="1">
          <reference field="12" count="3">
            <x v="0"/>
            <x v="1"/>
            <x v="3"/>
          </reference>
        </references>
      </pivotArea>
    </format>
    <format dxfId="29549">
      <pivotArea dataOnly="0" labelOnly="1" grandCol="1" outline="0" fieldPosition="0"/>
    </format>
    <format dxfId="29548">
      <pivotArea grandRow="1" outline="0" collapsedLevelsAreSubtotals="1" fieldPosition="0"/>
    </format>
    <format dxfId="29547">
      <pivotArea dataOnly="0" labelOnly="1" grandRow="1" outline="0" fieldPosition="0"/>
    </format>
    <format dxfId="29546">
      <pivotArea grandCol="1" outline="0" collapsedLevelsAreSubtotals="1" fieldPosition="0"/>
    </format>
    <format dxfId="29545">
      <pivotArea dataOnly="0" labelOnly="1" grandCol="1" outline="0" fieldPosition="0"/>
    </format>
    <format dxfId="29544">
      <pivotArea outline="0" collapsedLevelsAreSubtotals="1" fieldPosition="0"/>
    </format>
    <format dxfId="29543">
      <pivotArea dataOnly="0" labelOnly="1" grandRow="1" outline="0" fieldPosition="0"/>
    </format>
    <format dxfId="29542">
      <pivotArea dataOnly="0" labelOnly="1" outline="0" fieldPosition="0">
        <references count="1">
          <reference field="12" count="3">
            <x v="0"/>
            <x v="2"/>
            <x v="4"/>
          </reference>
        </references>
      </pivotArea>
    </format>
    <format dxfId="29541">
      <pivotArea dataOnly="0" labelOnly="1" grandCol="1" outline="0" fieldPosition="0"/>
    </format>
    <format dxfId="29540">
      <pivotArea outline="0" collapsedLevelsAreSubtotals="1" fieldPosition="0"/>
    </format>
    <format dxfId="29539">
      <pivotArea dataOnly="0" labelOnly="1" grandRow="1" outline="0" fieldPosition="0"/>
    </format>
    <format dxfId="29538">
      <pivotArea dataOnly="0" labelOnly="1" outline="0" fieldPosition="0">
        <references count="1">
          <reference field="12" count="3">
            <x v="0"/>
            <x v="2"/>
            <x v="4"/>
          </reference>
        </references>
      </pivotArea>
    </format>
    <format dxfId="29537">
      <pivotArea dataOnly="0" labelOnly="1" grandCol="1" outline="0" fieldPosition="0"/>
    </format>
    <format dxfId="29536">
      <pivotArea outline="0" collapsedLevelsAreSubtotals="1" fieldPosition="0"/>
    </format>
    <format dxfId="29535">
      <pivotArea dataOnly="0" labelOnly="1" grandRow="1" outline="0" fieldPosition="0"/>
    </format>
    <format dxfId="29534">
      <pivotArea dataOnly="0" labelOnly="1" outline="0" fieldPosition="0">
        <references count="1">
          <reference field="12" count="4">
            <x v="0"/>
            <x v="1"/>
            <x v="3"/>
            <x v="5"/>
          </reference>
        </references>
      </pivotArea>
    </format>
    <format dxfId="29533">
      <pivotArea dataOnly="0" labelOnly="1" grandCol="1" outline="0" fieldPosition="0"/>
    </format>
    <format dxfId="29532">
      <pivotArea outline="0" collapsedLevelsAreSubtotals="1" fieldPosition="0"/>
    </format>
    <format dxfId="29531">
      <pivotArea dataOnly="0" labelOnly="1" grandRow="1" outline="0" fieldPosition="0"/>
    </format>
    <format dxfId="29530">
      <pivotArea dataOnly="0" labelOnly="1" outline="0" fieldPosition="0">
        <references count="1">
          <reference field="12" count="4">
            <x v="0"/>
            <x v="1"/>
            <x v="3"/>
            <x v="5"/>
          </reference>
        </references>
      </pivotArea>
    </format>
    <format dxfId="29529">
      <pivotArea dataOnly="0" labelOnly="1" grandCol="1" outline="0" fieldPosition="0"/>
    </format>
    <format dxfId="29528">
      <pivotArea outline="0" collapsedLevelsAreSubtotals="1" fieldPosition="0"/>
    </format>
    <format dxfId="29527">
      <pivotArea dataOnly="0" labelOnly="1" grandRow="1" outline="0" fieldPosition="0"/>
    </format>
    <format dxfId="29526">
      <pivotArea dataOnly="0" labelOnly="1" outline="0" fieldPosition="0">
        <references count="1">
          <reference field="12" count="3">
            <x v="0"/>
            <x v="1"/>
            <x v="4"/>
          </reference>
        </references>
      </pivotArea>
    </format>
    <format dxfId="29525">
      <pivotArea dataOnly="0" labelOnly="1" grandCol="1" outline="0" fieldPosition="0"/>
    </format>
    <format dxfId="29524">
      <pivotArea outline="0" collapsedLevelsAreSubtotals="1" fieldPosition="0"/>
    </format>
    <format dxfId="29523">
      <pivotArea dataOnly="0" labelOnly="1" grandRow="1" outline="0" fieldPosition="0"/>
    </format>
    <format dxfId="29522">
      <pivotArea dataOnly="0" labelOnly="1" outline="0" fieldPosition="0">
        <references count="1">
          <reference field="12" count="3">
            <x v="0"/>
            <x v="1"/>
            <x v="4"/>
          </reference>
        </references>
      </pivotArea>
    </format>
    <format dxfId="29521">
      <pivotArea dataOnly="0" labelOnly="1" grandCol="1" outline="0" fieldPosition="0"/>
    </format>
    <format dxfId="29520">
      <pivotArea grandRow="1" outline="0" collapsedLevelsAreSubtotals="1" fieldPosition="0"/>
    </format>
    <format dxfId="29519">
      <pivotArea dataOnly="0" labelOnly="1" grandRow="1" outline="0" fieldPosition="0"/>
    </format>
    <format dxfId="29518">
      <pivotArea dataOnly="0" labelOnly="1" outline="0" fieldPosition="0">
        <references count="1">
          <reference field="12" count="3">
            <x v="0"/>
            <x v="1"/>
            <x v="4"/>
          </reference>
        </references>
      </pivotArea>
    </format>
    <format dxfId="29517">
      <pivotArea dataOnly="0" labelOnly="1" grandCol="1" outline="0" fieldPosition="0"/>
    </format>
    <format dxfId="29516">
      <pivotArea grandCol="1" outline="0" collapsedLevelsAreSubtotals="1" fieldPosition="0"/>
    </format>
    <format dxfId="29515">
      <pivotArea dataOnly="0" labelOnly="1" grandCol="1" outline="0" fieldPosition="0"/>
    </format>
    <format dxfId="29514">
      <pivotArea outline="0" collapsedLevelsAreSubtotals="1" fieldPosition="0"/>
    </format>
    <format dxfId="29513">
      <pivotArea dataOnly="0" labelOnly="1" grandRow="1" outline="0" fieldPosition="0"/>
    </format>
    <format dxfId="29512">
      <pivotArea dataOnly="0" labelOnly="1" outline="0" fieldPosition="0">
        <references count="1">
          <reference field="12" count="5">
            <x v="0"/>
            <x v="1"/>
            <x v="2"/>
            <x v="3"/>
            <x v="5"/>
          </reference>
        </references>
      </pivotArea>
    </format>
    <format dxfId="29511">
      <pivotArea dataOnly="0" labelOnly="1" grandCol="1" outline="0" fieldPosition="0"/>
    </format>
    <format dxfId="29510">
      <pivotArea outline="0" collapsedLevelsAreSubtotals="1" fieldPosition="0"/>
    </format>
    <format dxfId="29509">
      <pivotArea dataOnly="0" labelOnly="1" grandRow="1" outline="0" fieldPosition="0"/>
    </format>
    <format dxfId="29508">
      <pivotArea dataOnly="0" labelOnly="1" outline="0" fieldPosition="0">
        <references count="1">
          <reference field="12" count="5">
            <x v="0"/>
            <x v="1"/>
            <x v="2"/>
            <x v="3"/>
            <x v="5"/>
          </reference>
        </references>
      </pivotArea>
    </format>
    <format dxfId="29507">
      <pivotArea dataOnly="0" labelOnly="1" grandCol="1" outline="0" fieldPosition="0"/>
    </format>
    <format dxfId="29506">
      <pivotArea outline="0" collapsedLevelsAreSubtotals="1" fieldPosition="0"/>
    </format>
    <format dxfId="29505">
      <pivotArea dataOnly="0" labelOnly="1" grandRow="1" outline="0" fieldPosition="0"/>
    </format>
    <format dxfId="29504">
      <pivotArea dataOnly="0" labelOnly="1" outline="0" fieldPosition="0">
        <references count="1">
          <reference field="12" count="3">
            <x v="0"/>
            <x v="1"/>
            <x v="2"/>
          </reference>
        </references>
      </pivotArea>
    </format>
    <format dxfId="29503">
      <pivotArea dataOnly="0" labelOnly="1" grandCol="1" outline="0" fieldPosition="0"/>
    </format>
    <format dxfId="29502">
      <pivotArea outline="0" collapsedLevelsAreSubtotals="1" fieldPosition="0"/>
    </format>
    <format dxfId="29501">
      <pivotArea dataOnly="0" labelOnly="1" grandRow="1" outline="0" fieldPosition="0"/>
    </format>
    <format dxfId="29500">
      <pivotArea dataOnly="0" labelOnly="1" outline="0" fieldPosition="0">
        <references count="1">
          <reference field="12" count="3">
            <x v="0"/>
            <x v="1"/>
            <x v="2"/>
          </reference>
        </references>
      </pivotArea>
    </format>
    <format dxfId="29499">
      <pivotArea dataOnly="0" labelOnly="1" grandCol="1" outline="0" fieldPosition="0"/>
    </format>
    <format dxfId="29498">
      <pivotArea dataOnly="0" labelOnly="1" outline="0" fieldPosition="0">
        <references count="1">
          <reference field="12" count="3">
            <x v="0"/>
            <x v="1"/>
            <x v="2"/>
          </reference>
        </references>
      </pivotArea>
    </format>
    <format dxfId="29497">
      <pivotArea dataOnly="0" labelOnly="1" grandCol="1" outline="0" fieldPosition="0"/>
    </format>
    <format dxfId="29496">
      <pivotArea grandRow="1" outline="0" collapsedLevelsAreSubtotals="1" fieldPosition="0"/>
    </format>
    <format dxfId="29495">
      <pivotArea dataOnly="0" labelOnly="1" grandRow="1" outline="0" fieldPosition="0"/>
    </format>
    <format dxfId="29494">
      <pivotArea outline="0" collapsedLevelsAreSubtotals="1" fieldPosition="0"/>
    </format>
    <format dxfId="29493">
      <pivotArea dataOnly="0" labelOnly="1" grandRow="1" outline="0" fieldPosition="0"/>
    </format>
    <format dxfId="29492">
      <pivotArea dataOnly="0" labelOnly="1" outline="0" fieldPosition="0">
        <references count="1">
          <reference field="12" count="3">
            <x v="0"/>
            <x v="1"/>
            <x v="3"/>
          </reference>
        </references>
      </pivotArea>
    </format>
    <format dxfId="29491">
      <pivotArea dataOnly="0" labelOnly="1" grandCol="1" outline="0" fieldPosition="0"/>
    </format>
    <format dxfId="29490">
      <pivotArea outline="0" collapsedLevelsAreSubtotals="1" fieldPosition="0"/>
    </format>
    <format dxfId="29489">
      <pivotArea dataOnly="0" labelOnly="1" grandRow="1" outline="0" fieldPosition="0"/>
    </format>
    <format dxfId="29488">
      <pivotArea dataOnly="0" labelOnly="1" outline="0" fieldPosition="0">
        <references count="1">
          <reference field="12" count="3">
            <x v="0"/>
            <x v="1"/>
            <x v="3"/>
          </reference>
        </references>
      </pivotArea>
    </format>
    <format dxfId="29487">
      <pivotArea dataOnly="0" labelOnly="1" grandCol="1" outline="0" fieldPosition="0"/>
    </format>
    <format dxfId="29486">
      <pivotArea dataOnly="0" labelOnly="1" outline="0" fieldPosition="0">
        <references count="1">
          <reference field="12" count="3">
            <x v="0"/>
            <x v="1"/>
            <x v="3"/>
          </reference>
        </references>
      </pivotArea>
    </format>
    <format dxfId="29485">
      <pivotArea dataOnly="0" labelOnly="1" grandCol="1" outline="0" fieldPosition="0"/>
    </format>
    <format dxfId="29484">
      <pivotArea grandRow="1" outline="0" collapsedLevelsAreSubtotals="1" fieldPosition="0"/>
    </format>
    <format dxfId="29483">
      <pivotArea dataOnly="0" labelOnly="1" grandRow="1" outline="0" fieldPosition="0"/>
    </format>
    <format dxfId="29482">
      <pivotArea outline="0" collapsedLevelsAreSubtotals="1" fieldPosition="0"/>
    </format>
    <format dxfId="29481">
      <pivotArea dataOnly="0" labelOnly="1" grandRow="1" outline="0" fieldPosition="0"/>
    </format>
    <format dxfId="29480">
      <pivotArea dataOnly="0" labelOnly="1" outline="0" fieldPosition="0">
        <references count="1">
          <reference field="12" count="3">
            <x v="0"/>
            <x v="2"/>
            <x v="5"/>
          </reference>
        </references>
      </pivotArea>
    </format>
    <format dxfId="29479">
      <pivotArea dataOnly="0" labelOnly="1" grandCol="1" outline="0" fieldPosition="0"/>
    </format>
    <format dxfId="29478">
      <pivotArea outline="0" collapsedLevelsAreSubtotals="1" fieldPosition="0"/>
    </format>
    <format dxfId="29477">
      <pivotArea dataOnly="0" labelOnly="1" grandRow="1" outline="0" fieldPosition="0"/>
    </format>
    <format dxfId="29476">
      <pivotArea dataOnly="0" labelOnly="1" outline="0" fieldPosition="0">
        <references count="1">
          <reference field="12" count="3">
            <x v="0"/>
            <x v="2"/>
            <x v="5"/>
          </reference>
        </references>
      </pivotArea>
    </format>
    <format dxfId="29475">
      <pivotArea dataOnly="0" labelOnly="1" grandCol="1" outline="0" fieldPosition="0"/>
    </format>
    <format dxfId="29474">
      <pivotArea dataOnly="0" labelOnly="1" outline="0" fieldPosition="0">
        <references count="1">
          <reference field="12" count="3">
            <x v="0"/>
            <x v="1"/>
            <x v="2"/>
          </reference>
        </references>
      </pivotArea>
    </format>
    <format dxfId="29473">
      <pivotArea dataOnly="0" labelOnly="1" grandCol="1" outline="0" fieldPosition="0"/>
    </format>
    <format dxfId="29472">
      <pivotArea dataOnly="0" labelOnly="1" outline="0" fieldPosition="0">
        <references count="1">
          <reference field="12" count="3">
            <x v="0"/>
            <x v="1"/>
            <x v="2"/>
          </reference>
        </references>
      </pivotArea>
    </format>
    <format dxfId="29471">
      <pivotArea dataOnly="0" labelOnly="1" grandCol="1" outline="0" fieldPosition="0"/>
    </format>
    <format dxfId="29470">
      <pivotArea dataOnly="0" labelOnly="1" outline="0" fieldPosition="0">
        <references count="1">
          <reference field="12" count="3">
            <x v="0"/>
            <x v="1"/>
            <x v="2"/>
          </reference>
        </references>
      </pivotArea>
    </format>
    <format dxfId="29469">
      <pivotArea dataOnly="0" labelOnly="1" grandCol="1" outline="0" fieldPosition="0"/>
    </format>
    <format dxfId="29468">
      <pivotArea outline="0" collapsedLevelsAreSubtotals="1" fieldPosition="0"/>
    </format>
    <format dxfId="29467">
      <pivotArea dataOnly="0" labelOnly="1" grandRow="1" outline="0" fieldPosition="0"/>
    </format>
    <format dxfId="29466">
      <pivotArea dataOnly="0" labelOnly="1" outline="0" fieldPosition="0">
        <references count="1">
          <reference field="12" count="3">
            <x v="0"/>
            <x v="1"/>
            <x v="2"/>
          </reference>
        </references>
      </pivotArea>
    </format>
    <format dxfId="29465">
      <pivotArea dataOnly="0" labelOnly="1" grandCol="1" outline="0" fieldPosition="0"/>
    </format>
    <format dxfId="29464">
      <pivotArea outline="0" collapsedLevelsAreSubtotals="1" fieldPosition="0"/>
    </format>
    <format dxfId="29463">
      <pivotArea dataOnly="0" labelOnly="1" grandRow="1" outline="0" fieldPosition="0"/>
    </format>
    <format dxfId="29462">
      <pivotArea dataOnly="0" labelOnly="1" outline="0" fieldPosition="0">
        <references count="1">
          <reference field="12" count="3">
            <x v="0"/>
            <x v="1"/>
            <x v="2"/>
          </reference>
        </references>
      </pivotArea>
    </format>
    <format dxfId="29461">
      <pivotArea dataOnly="0" labelOnly="1" grandCol="1" outline="0" fieldPosition="0"/>
    </format>
    <format dxfId="29460">
      <pivotArea dataOnly="0" labelOnly="1" outline="0" fieldPosition="0">
        <references count="1">
          <reference field="12" count="3">
            <x v="0"/>
            <x v="1"/>
            <x v="2"/>
          </reference>
        </references>
      </pivotArea>
    </format>
    <format dxfId="29459">
      <pivotArea dataOnly="0" labelOnly="1" grandCol="1" outline="0" fieldPosition="0"/>
    </format>
    <format dxfId="29458">
      <pivotArea grandRow="1" outline="0" collapsedLevelsAreSubtotals="1" fieldPosition="0"/>
    </format>
    <format dxfId="29457">
      <pivotArea dataOnly="0" labelOnly="1" grandRow="1" outline="0" fieldPosition="0"/>
    </format>
    <format dxfId="29456">
      <pivotArea outline="0" collapsedLevelsAreSubtotals="1" fieldPosition="0"/>
    </format>
    <format dxfId="29455">
      <pivotArea dataOnly="0" labelOnly="1" grandRow="1" outline="0" fieldPosition="0"/>
    </format>
    <format dxfId="29454">
      <pivotArea dataOnly="0" labelOnly="1" outline="0" fieldPosition="0">
        <references count="1">
          <reference field="12" count="3">
            <x v="0"/>
            <x v="1"/>
            <x v="3"/>
          </reference>
        </references>
      </pivotArea>
    </format>
    <format dxfId="29453">
      <pivotArea dataOnly="0" labelOnly="1" grandCol="1" outline="0" fieldPosition="0"/>
    </format>
    <format dxfId="29452">
      <pivotArea outline="0" collapsedLevelsAreSubtotals="1" fieldPosition="0"/>
    </format>
    <format dxfId="29451">
      <pivotArea dataOnly="0" labelOnly="1" grandRow="1" outline="0" fieldPosition="0"/>
    </format>
    <format dxfId="29450">
      <pivotArea dataOnly="0" labelOnly="1" outline="0" fieldPosition="0">
        <references count="1">
          <reference field="12" count="3">
            <x v="0"/>
            <x v="1"/>
            <x v="3"/>
          </reference>
        </references>
      </pivotArea>
    </format>
    <format dxfId="29449">
      <pivotArea dataOnly="0" labelOnly="1" grandCol="1" outline="0" fieldPosition="0"/>
    </format>
    <format dxfId="29448">
      <pivotArea dataOnly="0" labelOnly="1" outline="0" fieldPosition="0">
        <references count="1">
          <reference field="12" count="3">
            <x v="0"/>
            <x v="1"/>
            <x v="3"/>
          </reference>
        </references>
      </pivotArea>
    </format>
    <format dxfId="29447">
      <pivotArea dataOnly="0" labelOnly="1" grandCol="1" outline="0" fieldPosition="0"/>
    </format>
    <format dxfId="29446">
      <pivotArea grandRow="1" outline="0" collapsedLevelsAreSubtotals="1" fieldPosition="0"/>
    </format>
    <format dxfId="29445">
      <pivotArea dataOnly="0" labelOnly="1" grandRow="1" outline="0" fieldPosition="0"/>
    </format>
    <format dxfId="29444">
      <pivotArea type="all" dataOnly="0" outline="0" fieldPosition="0"/>
    </format>
    <format dxfId="29443">
      <pivotArea outline="0" collapsedLevelsAreSubtotals="1" fieldPosition="0"/>
    </format>
    <format dxfId="29442">
      <pivotArea type="origin" dataOnly="0" labelOnly="1" outline="0" fieldPosition="0"/>
    </format>
    <format dxfId="29441">
      <pivotArea field="12" type="button" dataOnly="0" labelOnly="1" outline="0" axis="axisCol" fieldPosition="0"/>
    </format>
    <format dxfId="29440">
      <pivotArea type="topRight" dataOnly="0" labelOnly="1" outline="0" fieldPosition="0"/>
    </format>
    <format dxfId="29439">
      <pivotArea dataOnly="0" labelOnly="1" grandRow="1" outline="0" fieldPosition="0"/>
    </format>
    <format dxfId="29438">
      <pivotArea dataOnly="0" labelOnly="1" outline="0" fieldPosition="0">
        <references count="1">
          <reference field="12" count="3">
            <x v="0"/>
            <x v="3"/>
            <x v="5"/>
          </reference>
        </references>
      </pivotArea>
    </format>
    <format dxfId="29437">
      <pivotArea dataOnly="0" labelOnly="1" grandCol="1" outline="0" fieldPosition="0"/>
    </format>
    <format dxfId="29436">
      <pivotArea type="all" dataOnly="0" outline="0" fieldPosition="0"/>
    </format>
    <format dxfId="29435">
      <pivotArea outline="0" collapsedLevelsAreSubtotals="1" fieldPosition="0"/>
    </format>
    <format dxfId="29434">
      <pivotArea type="origin" dataOnly="0" labelOnly="1" outline="0" fieldPosition="0"/>
    </format>
    <format dxfId="29433">
      <pivotArea field="12" type="button" dataOnly="0" labelOnly="1" outline="0" axis="axisCol" fieldPosition="0"/>
    </format>
    <format dxfId="29432">
      <pivotArea type="topRight" dataOnly="0" labelOnly="1" outline="0" fieldPosition="0"/>
    </format>
    <format dxfId="29431">
      <pivotArea dataOnly="0" labelOnly="1" grandRow="1" outline="0" fieldPosition="0"/>
    </format>
    <format dxfId="29430">
      <pivotArea dataOnly="0" labelOnly="1" outline="0" fieldPosition="0">
        <references count="1">
          <reference field="12" count="3">
            <x v="0"/>
            <x v="3"/>
            <x v="5"/>
          </reference>
        </references>
      </pivotArea>
    </format>
    <format dxfId="29429">
      <pivotArea dataOnly="0" labelOnly="1" grandCol="1" outline="0" fieldPosition="0"/>
    </format>
    <format dxfId="29428">
      <pivotArea outline="0" collapsedLevelsAreSubtotals="1" fieldPosition="0"/>
    </format>
    <format dxfId="29427">
      <pivotArea dataOnly="0" labelOnly="1" grandRow="1" outline="0" fieldPosition="0"/>
    </format>
    <format dxfId="29426">
      <pivotArea dataOnly="0" labelOnly="1" outline="0" fieldPosition="0">
        <references count="1">
          <reference field="12" count="3">
            <x v="0"/>
            <x v="3"/>
            <x v="5"/>
          </reference>
        </references>
      </pivotArea>
    </format>
    <format dxfId="29425">
      <pivotArea dataOnly="0" labelOnly="1" grandCol="1" outline="0" fieldPosition="0"/>
    </format>
    <format dxfId="29424">
      <pivotArea outline="0" collapsedLevelsAreSubtotals="1" fieldPosition="0"/>
    </format>
    <format dxfId="29423">
      <pivotArea dataOnly="0" labelOnly="1" grandRow="1" outline="0" fieldPosition="0"/>
    </format>
    <format dxfId="29422">
      <pivotArea dataOnly="0" labelOnly="1" outline="0" fieldPosition="0">
        <references count="1">
          <reference field="12" count="3">
            <x v="0"/>
            <x v="3"/>
            <x v="5"/>
          </reference>
        </references>
      </pivotArea>
    </format>
    <format dxfId="29421">
      <pivotArea dataOnly="0" labelOnly="1" grandCol="1" outline="0" fieldPosition="0"/>
    </format>
    <format dxfId="29420">
      <pivotArea outline="0" collapsedLevelsAreSubtotals="1" fieldPosition="0"/>
    </format>
    <format dxfId="29419">
      <pivotArea dataOnly="0" labelOnly="1" grandRow="1" outline="0" fieldPosition="0"/>
    </format>
    <format dxfId="29418">
      <pivotArea dataOnly="0" labelOnly="1" outline="0" fieldPosition="0">
        <references count="1">
          <reference field="12" count="4">
            <x v="0"/>
            <x v="1"/>
            <x v="3"/>
            <x v="5"/>
          </reference>
        </references>
      </pivotArea>
    </format>
    <format dxfId="29417">
      <pivotArea dataOnly="0" labelOnly="1" grandCol="1" outline="0" fieldPosition="0"/>
    </format>
    <format dxfId="29416">
      <pivotArea outline="0" collapsedLevelsAreSubtotals="1" fieldPosition="0"/>
    </format>
    <format dxfId="29415">
      <pivotArea dataOnly="0" labelOnly="1" grandRow="1" outline="0" fieldPosition="0"/>
    </format>
    <format dxfId="29414">
      <pivotArea dataOnly="0" labelOnly="1" outline="0" fieldPosition="0">
        <references count="1">
          <reference field="12" count="4">
            <x v="0"/>
            <x v="1"/>
            <x v="3"/>
            <x v="5"/>
          </reference>
        </references>
      </pivotArea>
    </format>
    <format dxfId="29413">
      <pivotArea dataOnly="0" labelOnly="1" grandCol="1" outline="0" fieldPosition="0"/>
    </format>
    <format dxfId="29412">
      <pivotArea outline="0" collapsedLevelsAreSubtotals="1" fieldPosition="0"/>
    </format>
    <format dxfId="29411">
      <pivotArea dataOnly="0" labelOnly="1" grandRow="1" outline="0" fieldPosition="0"/>
    </format>
    <format dxfId="29410">
      <pivotArea dataOnly="0" labelOnly="1" outline="0" fieldPosition="0">
        <references count="1">
          <reference field="12" count="4">
            <x v="0"/>
            <x v="1"/>
            <x v="3"/>
            <x v="5"/>
          </reference>
        </references>
      </pivotArea>
    </format>
    <format dxfId="29409">
      <pivotArea dataOnly="0" labelOnly="1" grandCol="1" outline="0" fieldPosition="0"/>
    </format>
    <format dxfId="29408">
      <pivotArea dataOnly="0" labelOnly="1" outline="0" fieldPosition="0">
        <references count="1">
          <reference field="12" count="4">
            <x v="0"/>
            <x v="1"/>
            <x v="3"/>
            <x v="5"/>
          </reference>
        </references>
      </pivotArea>
    </format>
    <format dxfId="29407">
      <pivotArea dataOnly="0" labelOnly="1" grandCol="1" outline="0" fieldPosition="0"/>
    </format>
    <format dxfId="29406">
      <pivotArea grandRow="1" outline="0" collapsedLevelsAreSubtotals="1" fieldPosition="0"/>
    </format>
    <format dxfId="29405">
      <pivotArea dataOnly="0" labelOnly="1" grandRow="1" outline="0" fieldPosition="0"/>
    </format>
    <format dxfId="29404">
      <pivotArea outline="0" collapsedLevelsAreSubtotals="1" fieldPosition="0"/>
    </format>
    <format dxfId="29403">
      <pivotArea dataOnly="0" labelOnly="1" grandRow="1" outline="0" fieldPosition="0"/>
    </format>
    <format dxfId="29402">
      <pivotArea dataOnly="0" labelOnly="1" outline="0" fieldPosition="0">
        <references count="1">
          <reference field="12" count="4">
            <x v="1"/>
            <x v="2"/>
            <x v="3"/>
            <x v="4"/>
          </reference>
        </references>
      </pivotArea>
    </format>
    <format dxfId="29401">
      <pivotArea dataOnly="0" labelOnly="1" grandCol="1" outline="0" fieldPosition="0"/>
    </format>
    <format dxfId="29400">
      <pivotArea outline="0" collapsedLevelsAreSubtotals="1" fieldPosition="0"/>
    </format>
    <format dxfId="29399">
      <pivotArea dataOnly="0" labelOnly="1" grandRow="1" outline="0" fieldPosition="0"/>
    </format>
    <format dxfId="29398">
      <pivotArea dataOnly="0" labelOnly="1" outline="0" fieldPosition="0">
        <references count="1">
          <reference field="12" count="4">
            <x v="1"/>
            <x v="2"/>
            <x v="3"/>
            <x v="4"/>
          </reference>
        </references>
      </pivotArea>
    </format>
    <format dxfId="29397">
      <pivotArea dataOnly="0" labelOnly="1" grandCol="1" outline="0" fieldPosition="0"/>
    </format>
    <format dxfId="29396">
      <pivotArea dataOnly="0" labelOnly="1" outline="0" fieldPosition="0">
        <references count="1">
          <reference field="12" count="4">
            <x v="1"/>
            <x v="2"/>
            <x v="3"/>
            <x v="4"/>
          </reference>
        </references>
      </pivotArea>
    </format>
    <format dxfId="29395">
      <pivotArea dataOnly="0" labelOnly="1" grandCol="1" outline="0" fieldPosition="0"/>
    </format>
    <format dxfId="29394">
      <pivotArea grandRow="1" outline="0" collapsedLevelsAreSubtotals="1" fieldPosition="0"/>
    </format>
    <format dxfId="29393">
      <pivotArea dataOnly="0" labelOnly="1" grandRow="1" outline="0" fieldPosition="0"/>
    </format>
    <format dxfId="29392">
      <pivotArea outline="0" collapsedLevelsAreSubtotals="1" fieldPosition="0"/>
    </format>
    <format dxfId="29391">
      <pivotArea dataOnly="0" labelOnly="1" grandRow="1" outline="0" fieldPosition="0"/>
    </format>
    <format dxfId="29390">
      <pivotArea dataOnly="0" labelOnly="1" outline="0" fieldPosition="0">
        <references count="1">
          <reference field="12" count="4">
            <x v="0"/>
            <x v="1"/>
            <x v="2"/>
            <x v="4"/>
          </reference>
        </references>
      </pivotArea>
    </format>
    <format dxfId="29389">
      <pivotArea dataOnly="0" labelOnly="1" grandCol="1" outline="0" fieldPosition="0"/>
    </format>
    <format dxfId="29388">
      <pivotArea outline="0" collapsedLevelsAreSubtotals="1" fieldPosition="0"/>
    </format>
    <format dxfId="29387">
      <pivotArea dataOnly="0" labelOnly="1" grandRow="1" outline="0" fieldPosition="0"/>
    </format>
    <format dxfId="29386">
      <pivotArea dataOnly="0" labelOnly="1" outline="0" fieldPosition="0">
        <references count="1">
          <reference field="12" count="4">
            <x v="0"/>
            <x v="1"/>
            <x v="2"/>
            <x v="4"/>
          </reference>
        </references>
      </pivotArea>
    </format>
    <format dxfId="29385">
      <pivotArea dataOnly="0" labelOnly="1" grandCol="1" outline="0" fieldPosition="0"/>
    </format>
    <format dxfId="29384">
      <pivotArea dataOnly="0" labelOnly="1" outline="0" fieldPosition="0">
        <references count="1">
          <reference field="12" count="4">
            <x v="0"/>
            <x v="1"/>
            <x v="2"/>
            <x v="4"/>
          </reference>
        </references>
      </pivotArea>
    </format>
    <format dxfId="29383">
      <pivotArea dataOnly="0" labelOnly="1" grandCol="1" outline="0" fieldPosition="0"/>
    </format>
    <format dxfId="29382">
      <pivotArea grandRow="1" outline="0" collapsedLevelsAreSubtotals="1" fieldPosition="0"/>
    </format>
    <format dxfId="29381">
      <pivotArea dataOnly="0" labelOnly="1" grandRow="1" outline="0" fieldPosition="0"/>
    </format>
    <format dxfId="29380">
      <pivotArea outline="0" collapsedLevelsAreSubtotals="1" fieldPosition="0"/>
    </format>
    <format dxfId="29379">
      <pivotArea dataOnly="0" labelOnly="1" grandRow="1" outline="0" fieldPosition="0"/>
    </format>
    <format dxfId="29378">
      <pivotArea dataOnly="0" labelOnly="1" outline="0" fieldPosition="0">
        <references count="1">
          <reference field="12" count="3">
            <x v="0"/>
            <x v="1"/>
            <x v="2"/>
          </reference>
        </references>
      </pivotArea>
    </format>
    <format dxfId="29377">
      <pivotArea dataOnly="0" labelOnly="1" grandCol="1" outline="0" fieldPosition="0"/>
    </format>
    <format dxfId="29376">
      <pivotArea outline="0" collapsedLevelsAreSubtotals="1" fieldPosition="0"/>
    </format>
    <format dxfId="29375">
      <pivotArea dataOnly="0" labelOnly="1" grandRow="1" outline="0" fieldPosition="0"/>
    </format>
    <format dxfId="29374">
      <pivotArea dataOnly="0" labelOnly="1" outline="0" fieldPosition="0">
        <references count="1">
          <reference field="12" count="3">
            <x v="0"/>
            <x v="1"/>
            <x v="2"/>
          </reference>
        </references>
      </pivotArea>
    </format>
    <format dxfId="29373">
      <pivotArea dataOnly="0" labelOnly="1" grandCol="1" outline="0" fieldPosition="0"/>
    </format>
    <format dxfId="29372">
      <pivotArea outline="0" collapsedLevelsAreSubtotals="1" fieldPosition="0"/>
    </format>
    <format dxfId="29371">
      <pivotArea dataOnly="0" labelOnly="1" grandRow="1" outline="0" fieldPosition="0"/>
    </format>
    <format dxfId="29370">
      <pivotArea dataOnly="0" labelOnly="1" outline="0" fieldPosition="0">
        <references count="1">
          <reference field="12" count="2">
            <x v="0"/>
            <x v="1"/>
          </reference>
        </references>
      </pivotArea>
    </format>
    <format dxfId="29369">
      <pivotArea dataOnly="0" labelOnly="1" grandCol="1" outline="0" fieldPosition="0"/>
    </format>
    <format dxfId="29368">
      <pivotArea dataOnly="0" labelOnly="1" outline="0" fieldPosition="0">
        <references count="1">
          <reference field="12" count="2">
            <x v="0"/>
            <x v="1"/>
          </reference>
        </references>
      </pivotArea>
    </format>
    <format dxfId="29367">
      <pivotArea dataOnly="0" labelOnly="1" grandCol="1" outline="0" fieldPosition="0"/>
    </format>
    <format dxfId="29366">
      <pivotArea grandRow="1" outline="0" collapsedLevelsAreSubtotals="1" fieldPosition="0"/>
    </format>
    <format dxfId="29365">
      <pivotArea dataOnly="0" labelOnly="1" grandRow="1" outline="0" fieldPosition="0"/>
    </format>
    <format dxfId="29364">
      <pivotArea dataOnly="0" grandCol="1" outline="0" axis="axisCol" fieldPosition="0"/>
    </format>
    <format dxfId="29363">
      <pivotArea outline="0" collapsedLevelsAreSubtotals="1" fieldPosition="0"/>
    </format>
    <format dxfId="29362">
      <pivotArea dataOnly="0" labelOnly="1" grandRow="1" outline="0" fieldPosition="0"/>
    </format>
    <format dxfId="29361">
      <pivotArea dataOnly="0" labelOnly="1" outline="0" fieldPosition="0">
        <references count="1">
          <reference field="12" count="3">
            <x v="0"/>
            <x v="1"/>
            <x v="3"/>
          </reference>
        </references>
      </pivotArea>
    </format>
    <format dxfId="29360">
      <pivotArea dataOnly="0" labelOnly="1" grandCol="1" outline="0" fieldPosition="0"/>
    </format>
    <format dxfId="29359">
      <pivotArea dataOnly="0" labelOnly="1" outline="0" fieldPosition="0">
        <references count="1">
          <reference field="12" count="3">
            <x v="0"/>
            <x v="1"/>
            <x v="3"/>
          </reference>
        </references>
      </pivotArea>
    </format>
    <format dxfId="29358">
      <pivotArea dataOnly="0" labelOnly="1" grandCol="1" outline="0" fieldPosition="0"/>
    </format>
    <format dxfId="29357">
      <pivotArea grandRow="1" outline="0" collapsedLevelsAreSubtotals="1" fieldPosition="0"/>
    </format>
    <format dxfId="29356">
      <pivotArea dataOnly="0" labelOnly="1" grandRow="1" outline="0" fieldPosition="0"/>
    </format>
    <format dxfId="29355">
      <pivotArea outline="0" collapsedLevelsAreSubtotals="1" fieldPosition="0"/>
    </format>
    <format dxfId="29354">
      <pivotArea dataOnly="0" labelOnly="1" grandRow="1" outline="0" fieldPosition="0"/>
    </format>
    <format dxfId="29353">
      <pivotArea dataOnly="0" labelOnly="1" outline="0" fieldPosition="0">
        <references count="1">
          <reference field="12" count="3">
            <x v="0"/>
            <x v="1"/>
            <x v="3"/>
          </reference>
        </references>
      </pivotArea>
    </format>
    <format dxfId="29352">
      <pivotArea dataOnly="0" labelOnly="1" grandCol="1" outline="0" fieldPosition="0"/>
    </format>
    <format dxfId="29351">
      <pivotArea outline="0" collapsedLevelsAreSubtotals="1" fieldPosition="0"/>
    </format>
    <format dxfId="29350">
      <pivotArea dataOnly="0" labelOnly="1" grandRow="1" outline="0" fieldPosition="0"/>
    </format>
    <format dxfId="29349">
      <pivotArea dataOnly="0" labelOnly="1" outline="0" fieldPosition="0">
        <references count="1">
          <reference field="12" count="2">
            <x v="0"/>
            <x v="1"/>
          </reference>
        </references>
      </pivotArea>
    </format>
    <format dxfId="29348">
      <pivotArea dataOnly="0" labelOnly="1" grandCol="1" outline="0" fieldPosition="0"/>
    </format>
    <format dxfId="29347">
      <pivotArea dataOnly="0" labelOnly="1" outline="0" fieldPosition="0">
        <references count="1">
          <reference field="12" count="2">
            <x v="0"/>
            <x v="1"/>
          </reference>
        </references>
      </pivotArea>
    </format>
    <format dxfId="29346">
      <pivotArea dataOnly="0" labelOnly="1" grandCol="1" outline="0" fieldPosition="0"/>
    </format>
    <format dxfId="29345">
      <pivotArea dataOnly="0" labelOnly="1" outline="0" fieldPosition="0">
        <references count="1">
          <reference field="12" count="2">
            <x v="0"/>
            <x v="1"/>
          </reference>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outline="0" collapsedLevelsAreSubtotals="1" fieldPosition="0"/>
    </format>
    <format dxfId="29340">
      <pivotArea dataOnly="0" labelOnly="1" grandRow="1" outline="0" fieldPosition="0"/>
    </format>
    <format dxfId="29339">
      <pivotArea dataOnly="0" labelOnly="1" outline="0" fieldPosition="0">
        <references count="1">
          <reference field="12" count="2">
            <x v="0"/>
            <x v="1"/>
          </reference>
        </references>
      </pivotArea>
    </format>
    <format dxfId="29338">
      <pivotArea dataOnly="0" labelOnly="1" grandCol="1" outline="0" fieldPosition="0"/>
    </format>
    <format dxfId="29337">
      <pivotArea outline="0" collapsedLevelsAreSubtotals="1" fieldPosition="0"/>
    </format>
    <format dxfId="29336">
      <pivotArea dataOnly="0" labelOnly="1" grandRow="1" outline="0" fieldPosition="0"/>
    </format>
    <format dxfId="29335">
      <pivotArea dataOnly="0" labelOnly="1" outline="0" fieldPosition="0">
        <references count="1">
          <reference field="12" count="2">
            <x v="0"/>
            <x v="3"/>
          </reference>
        </references>
      </pivotArea>
    </format>
    <format dxfId="29334">
      <pivotArea dataOnly="0" labelOnly="1" grandCol="1" outline="0" fieldPosition="0"/>
    </format>
    <format dxfId="29333">
      <pivotArea outline="0" collapsedLevelsAreSubtotals="1" fieldPosition="0"/>
    </format>
    <format dxfId="29332">
      <pivotArea dataOnly="0" labelOnly="1" grandRow="1" outline="0" fieldPosition="0"/>
    </format>
    <format dxfId="29331">
      <pivotArea dataOnly="0" labelOnly="1" outline="0" fieldPosition="0">
        <references count="1">
          <reference field="12" count="2">
            <x v="0"/>
            <x v="3"/>
          </reference>
        </references>
      </pivotArea>
    </format>
    <format dxfId="29330">
      <pivotArea dataOnly="0" labelOnly="1" grandCol="1" outline="0" fieldPosition="0"/>
    </format>
    <format dxfId="29329">
      <pivotArea dataOnly="0" labelOnly="1" outline="0" fieldPosition="0">
        <references count="1">
          <reference field="12" count="2">
            <x v="0"/>
            <x v="3"/>
          </reference>
        </references>
      </pivotArea>
    </format>
    <format dxfId="29328">
      <pivotArea dataOnly="0" labelOnly="1" grandCol="1" outline="0" fieldPosition="0"/>
    </format>
    <format dxfId="29327">
      <pivotArea grandRow="1" outline="0" collapsedLevelsAreSubtotals="1" fieldPosition="0"/>
    </format>
    <format dxfId="29326">
      <pivotArea dataOnly="0" labelOnly="1" grandRow="1" outline="0" fieldPosition="0"/>
    </format>
    <format dxfId="29325">
      <pivotArea outline="0" collapsedLevelsAreSubtotals="1" fieldPosition="0"/>
    </format>
    <format dxfId="29324">
      <pivotArea dataOnly="0" labelOnly="1" grandRow="1" outline="0" fieldPosition="0"/>
    </format>
    <format dxfId="29323">
      <pivotArea dataOnly="0" labelOnly="1" outline="0" fieldPosition="0">
        <references count="1">
          <reference field="12" count="1">
            <x v="0"/>
          </reference>
        </references>
      </pivotArea>
    </format>
    <format dxfId="29322">
      <pivotArea dataOnly="0" labelOnly="1" grandCol="1" outline="0" fieldPosition="0"/>
    </format>
    <format dxfId="29321">
      <pivotArea dataOnly="0" labelOnly="1" outline="0" fieldPosition="0">
        <references count="1">
          <reference field="12" count="1">
            <x v="0"/>
          </reference>
        </references>
      </pivotArea>
    </format>
    <format dxfId="29320">
      <pivotArea dataOnly="0" labelOnly="1" grandCol="1" outline="0" fieldPosition="0"/>
    </format>
    <format dxfId="29319">
      <pivotArea grandRow="1" outline="0" collapsedLevelsAreSubtotals="1" fieldPosition="0"/>
    </format>
    <format dxfId="29318">
      <pivotArea dataOnly="0" labelOnly="1" grandRow="1" outline="0" fieldPosition="0"/>
    </format>
    <format dxfId="29317">
      <pivotArea grandCol="1" outline="0" collapsedLevelsAreSubtotals="1" fieldPosition="0"/>
    </format>
    <format dxfId="29316">
      <pivotArea dataOnly="0" labelOnly="1" grandCol="1" outline="0" fieldPosition="0"/>
    </format>
    <format dxfId="29315">
      <pivotArea outline="0" collapsedLevelsAreSubtotals="1" fieldPosition="0"/>
    </format>
    <format dxfId="29314">
      <pivotArea dataOnly="0" labelOnly="1" grandRow="1" outline="0" fieldPosition="0"/>
    </format>
    <format dxfId="29313">
      <pivotArea dataOnly="0" labelOnly="1" outline="0" fieldPosition="0">
        <references count="1">
          <reference field="12" count="0"/>
        </references>
      </pivotArea>
    </format>
    <format dxfId="29312">
      <pivotArea dataOnly="0" labelOnly="1" grandCol="1" outline="0" fieldPosition="0"/>
    </format>
    <format dxfId="29311">
      <pivotArea outline="0" collapsedLevelsAreSubtotals="1" fieldPosition="0"/>
    </format>
    <format dxfId="29310">
      <pivotArea dataOnly="0" labelOnly="1" grandRow="1" outline="0" fieldPosition="0"/>
    </format>
    <format dxfId="29309">
      <pivotArea dataOnly="0" labelOnly="1" outline="0" fieldPosition="0">
        <references count="1">
          <reference field="12" count="0"/>
        </references>
      </pivotArea>
    </format>
    <format dxfId="29308">
      <pivotArea dataOnly="0" labelOnly="1" grandCol="1" outline="0" fieldPosition="0"/>
    </format>
    <format dxfId="29307">
      <pivotArea outline="0" collapsedLevelsAreSubtotals="1" fieldPosition="0"/>
    </format>
    <format dxfId="29306">
      <pivotArea dataOnly="0" labelOnly="1" grandRow="1" outline="0" fieldPosition="0"/>
    </format>
    <format dxfId="29305">
      <pivotArea dataOnly="0" labelOnly="1" outline="0" fieldPosition="0">
        <references count="1">
          <reference field="12" count="0"/>
        </references>
      </pivotArea>
    </format>
    <format dxfId="29304">
      <pivotArea dataOnly="0" labelOnly="1" grandCol="1" outline="0" fieldPosition="0"/>
    </format>
    <format dxfId="29303">
      <pivotArea grandRow="1" outline="0" collapsedLevelsAreSubtotals="1" fieldPosition="0"/>
    </format>
    <format dxfId="29302">
      <pivotArea dataOnly="0" labelOnly="1" grandRow="1" outline="0" fieldPosition="0"/>
    </format>
    <format dxfId="29301">
      <pivotArea dataOnly="0" labelOnly="1" outline="0" fieldPosition="0">
        <references count="1">
          <reference field="12" count="0"/>
        </references>
      </pivotArea>
    </format>
    <format dxfId="29300">
      <pivotArea dataOnly="0" labelOnly="1" grandCol="1" outline="0" fieldPosition="0"/>
    </format>
    <format dxfId="29299">
      <pivotArea grandCol="1" outline="0" collapsedLevelsAreSubtotals="1" fieldPosition="0"/>
    </format>
    <format dxfId="29298">
      <pivotArea dataOnly="0" labelOnly="1" grandCol="1" outline="0" fieldPosition="0"/>
    </format>
    <format dxfId="29297">
      <pivotArea outline="0" collapsedLevelsAreSubtotals="1" fieldPosition="0"/>
    </format>
    <format dxfId="29296">
      <pivotArea field="15" type="button" dataOnly="0" labelOnly="1" outline="0" axis="axisRow" fieldPosition="0"/>
    </format>
    <format dxfId="29295">
      <pivotArea dataOnly="0" labelOnly="1" outline="0" fieldPosition="0">
        <references count="1">
          <reference field="15" count="0"/>
        </references>
      </pivotArea>
    </format>
    <format dxfId="29294">
      <pivotArea dataOnly="0" labelOnly="1" grandRow="1" outline="0" fieldPosition="0"/>
    </format>
    <format dxfId="29293">
      <pivotArea dataOnly="0" labelOnly="1" outline="0" fieldPosition="0">
        <references count="1">
          <reference field="12" count="0"/>
        </references>
      </pivotArea>
    </format>
    <format dxfId="29292">
      <pivotArea dataOnly="0" labelOnly="1" grandCol="1" outline="0" fieldPosition="0"/>
    </format>
    <format dxfId="29291">
      <pivotArea outline="0" collapsedLevelsAreSubtotals="1" fieldPosition="0"/>
    </format>
    <format dxfId="29290">
      <pivotArea field="15" type="button" dataOnly="0" labelOnly="1" outline="0" axis="axisRow" fieldPosition="0"/>
    </format>
    <format dxfId="29289">
      <pivotArea dataOnly="0" labelOnly="1" outline="0" fieldPosition="0">
        <references count="1">
          <reference field="15" count="0"/>
        </references>
      </pivotArea>
    </format>
    <format dxfId="29288">
      <pivotArea dataOnly="0" labelOnly="1" grandRow="1" outline="0" fieldPosition="0"/>
    </format>
    <format dxfId="29287">
      <pivotArea dataOnly="0" labelOnly="1" outline="0" fieldPosition="0">
        <references count="1">
          <reference field="12" count="0"/>
        </references>
      </pivotArea>
    </format>
    <format dxfId="29286">
      <pivotArea dataOnly="0" labelOnly="1" grandCol="1" outline="0" fieldPosition="0"/>
    </format>
    <format dxfId="29285">
      <pivotArea outline="0" collapsedLevelsAreSubtotals="1" fieldPosition="0"/>
    </format>
    <format dxfId="29284">
      <pivotArea field="15" type="button" dataOnly="0" labelOnly="1" outline="0" axis="axisRow" fieldPosition="0"/>
    </format>
    <format dxfId="29283">
      <pivotArea dataOnly="0" labelOnly="1" outline="0" fieldPosition="0">
        <references count="1">
          <reference field="15" count="5">
            <x v="4"/>
            <x v="6"/>
            <x v="10"/>
            <x v="11"/>
            <x v="13"/>
          </reference>
        </references>
      </pivotArea>
    </format>
    <format dxfId="29282">
      <pivotArea dataOnly="0" labelOnly="1" grandRow="1" outline="0" fieldPosition="0"/>
    </format>
    <format dxfId="29281">
      <pivotArea dataOnly="0" labelOnly="1" outline="0" fieldPosition="0">
        <references count="1">
          <reference field="12" count="3">
            <x v="0"/>
            <x v="1"/>
            <x v="4"/>
          </reference>
        </references>
      </pivotArea>
    </format>
    <format dxfId="29280">
      <pivotArea dataOnly="0" labelOnly="1" grandCol="1" outline="0" fieldPosition="0"/>
    </format>
    <format dxfId="29279">
      <pivotArea outline="0" collapsedLevelsAreSubtotals="1" fieldPosition="0"/>
    </format>
    <format dxfId="29278">
      <pivotArea field="15" type="button" dataOnly="0" labelOnly="1" outline="0" axis="axisRow" fieldPosition="0"/>
    </format>
    <format dxfId="29277">
      <pivotArea dataOnly="0" labelOnly="1" outline="0" fieldPosition="0">
        <references count="1">
          <reference field="15" count="5">
            <x v="4"/>
            <x v="6"/>
            <x v="10"/>
            <x v="11"/>
            <x v="13"/>
          </reference>
        </references>
      </pivotArea>
    </format>
    <format dxfId="29276">
      <pivotArea dataOnly="0" labelOnly="1" grandRow="1" outline="0" fieldPosition="0"/>
    </format>
    <format dxfId="29275">
      <pivotArea dataOnly="0" labelOnly="1" outline="0" fieldPosition="0">
        <references count="1">
          <reference field="12" count="3">
            <x v="0"/>
            <x v="1"/>
            <x v="4"/>
          </reference>
        </references>
      </pivotArea>
    </format>
    <format dxfId="29274">
      <pivotArea dataOnly="0" labelOnly="1" grandCol="1" outline="0" fieldPosition="0"/>
    </format>
    <format dxfId="29273">
      <pivotArea grandRow="1" outline="0" collapsedLevelsAreSubtotals="1" fieldPosition="0"/>
    </format>
    <format dxfId="29272">
      <pivotArea dataOnly="0" labelOnly="1" grandRow="1" outline="0" fieldPosition="0"/>
    </format>
    <format dxfId="29271">
      <pivotArea type="all" dataOnly="0" outline="0" fieldPosition="0"/>
    </format>
    <format dxfId="29270">
      <pivotArea dataOnly="0" labelOnly="1" outline="0" fieldPosition="0">
        <references count="1">
          <reference field="15" count="11">
            <x v="0"/>
            <x v="1"/>
            <x v="2"/>
            <x v="3"/>
            <x v="4"/>
            <x v="10"/>
            <x v="11"/>
            <x v="13"/>
            <x v="14"/>
            <x v="15"/>
            <x v="16"/>
          </reference>
        </references>
      </pivotArea>
    </format>
    <format dxfId="29269">
      <pivotArea dataOnly="0" labelOnly="1" outline="0" fieldPosition="0">
        <references count="1">
          <reference field="12" count="5">
            <x v="0"/>
            <x v="1"/>
            <x v="2"/>
            <x v="4"/>
            <x v="5"/>
          </reference>
        </references>
      </pivotArea>
    </format>
    <format dxfId="29268">
      <pivotArea type="all" dataOnly="0" outline="0" fieldPosition="0"/>
    </format>
    <format dxfId="29267">
      <pivotArea dataOnly="0" labelOnly="1" outline="0" fieldPosition="0">
        <references count="1">
          <reference field="15" count="11">
            <x v="0"/>
            <x v="1"/>
            <x v="2"/>
            <x v="3"/>
            <x v="4"/>
            <x v="10"/>
            <x v="11"/>
            <x v="13"/>
            <x v="14"/>
            <x v="15"/>
            <x v="16"/>
          </reference>
        </references>
      </pivotArea>
    </format>
    <format dxfId="29266">
      <pivotArea dataOnly="0" labelOnly="1" outline="0" fieldPosition="0">
        <references count="1">
          <reference field="12" count="5">
            <x v="0"/>
            <x v="1"/>
            <x v="2"/>
            <x v="4"/>
            <x v="5"/>
          </reference>
        </references>
      </pivotArea>
    </format>
    <format dxfId="29265">
      <pivotArea dataOnly="0" labelOnly="1" outline="0" fieldPosition="0">
        <references count="1">
          <reference field="15" count="11">
            <x v="0"/>
            <x v="1"/>
            <x v="2"/>
            <x v="3"/>
            <x v="4"/>
            <x v="10"/>
            <x v="11"/>
            <x v="13"/>
            <x v="14"/>
            <x v="15"/>
            <x v="16"/>
          </reference>
        </references>
      </pivotArea>
    </format>
    <format dxfId="29264">
      <pivotArea dataOnly="0" labelOnly="1" outline="0" fieldPosition="0">
        <references count="1">
          <reference field="12" count="5">
            <x v="0"/>
            <x v="1"/>
            <x v="2"/>
            <x v="4"/>
            <x v="5"/>
          </reference>
        </references>
      </pivotArea>
    </format>
    <format dxfId="29263">
      <pivotArea dataOnly="0" labelOnly="1" outline="0" fieldPosition="0">
        <references count="1">
          <reference field="15" count="4">
            <x v="7"/>
            <x v="8"/>
            <x v="12"/>
            <x v="13"/>
          </reference>
        </references>
      </pivotArea>
    </format>
    <format dxfId="29262">
      <pivotArea dataOnly="0" labelOnly="1" outline="0" fieldPosition="0">
        <references count="1">
          <reference field="15" count="1">
            <x v="6"/>
          </reference>
        </references>
      </pivotArea>
    </format>
    <format dxfId="29261">
      <pivotArea type="all" dataOnly="0" outline="0" fieldPosition="0"/>
    </format>
    <format dxfId="29260">
      <pivotArea dataOnly="0" labelOnly="1" outline="0" fieldPosition="0">
        <references count="1">
          <reference field="15" count="0"/>
        </references>
      </pivotArea>
    </format>
    <format dxfId="29259">
      <pivotArea dataOnly="0" labelOnly="1" outline="0" fieldPosition="0">
        <references count="1">
          <reference field="12" count="0"/>
        </references>
      </pivotArea>
    </format>
    <format dxfId="29258">
      <pivotArea type="all" dataOnly="0" outline="0" fieldPosition="0"/>
    </format>
    <format dxfId="29257">
      <pivotArea dataOnly="0" labelOnly="1" outline="0" fieldPosition="0">
        <references count="1">
          <reference field="15" count="0"/>
        </references>
      </pivotArea>
    </format>
    <format dxfId="29256">
      <pivotArea dataOnly="0" labelOnly="1" outline="0" fieldPosition="0">
        <references count="1">
          <reference field="12" count="0"/>
        </references>
      </pivotArea>
    </format>
    <format dxfId="29255">
      <pivotArea dataOnly="0" labelOnly="1" outline="0" fieldPosition="0">
        <references count="1">
          <reference field="15" count="10">
            <x v="1"/>
            <x v="2"/>
            <x v="3"/>
            <x v="4"/>
            <x v="6"/>
            <x v="7"/>
            <x v="8"/>
            <x v="11"/>
            <x v="13"/>
            <x v="15"/>
          </reference>
        </references>
      </pivotArea>
    </format>
    <format dxfId="29254">
      <pivotArea type="all" dataOnly="0" outline="0" fieldPosition="0"/>
    </format>
    <format dxfId="29253">
      <pivotArea outline="0" collapsedLevelsAreSubtotals="1" fieldPosition="0"/>
    </format>
    <format dxfId="29252">
      <pivotArea type="origin" dataOnly="0" labelOnly="1" outline="0" fieldPosition="0"/>
    </format>
    <format dxfId="29251">
      <pivotArea field="12" type="button" dataOnly="0" labelOnly="1" outline="0" axis="axisCol" fieldPosition="0"/>
    </format>
    <format dxfId="29250">
      <pivotArea type="topRight" dataOnly="0" labelOnly="1" outline="0" fieldPosition="0"/>
    </format>
    <format dxfId="29249">
      <pivotArea field="15" type="button" dataOnly="0" labelOnly="1" outline="0" axis="axisRow" fieldPosition="0"/>
    </format>
    <format dxfId="29248">
      <pivotArea dataOnly="0" labelOnly="1" outline="0" fieldPosition="0">
        <references count="1">
          <reference field="15" count="12">
            <x v="0"/>
            <x v="1"/>
            <x v="2"/>
            <x v="3"/>
            <x v="4"/>
            <x v="7"/>
            <x v="8"/>
            <x v="11"/>
            <x v="12"/>
            <x v="13"/>
            <x v="14"/>
            <x v="17"/>
          </reference>
        </references>
      </pivotArea>
    </format>
    <format dxfId="29247">
      <pivotArea dataOnly="0" labelOnly="1" grandRow="1" outline="0" fieldPosition="0"/>
    </format>
    <format dxfId="29246">
      <pivotArea dataOnly="0" labelOnly="1" outline="0" fieldPosition="0">
        <references count="1">
          <reference field="12" count="4">
            <x v="0"/>
            <x v="1"/>
            <x v="2"/>
            <x v="4"/>
          </reference>
        </references>
      </pivotArea>
    </format>
    <format dxfId="292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0201">
      <pivotArea outline="0" collapsedLevelsAreSubtotals="1" fieldPosition="0"/>
    </format>
    <format dxfId="30200">
      <pivotArea dataOnly="0" labelOnly="1" grandCol="1" outline="0" fieldPosition="0"/>
    </format>
    <format dxfId="30199">
      <pivotArea outline="0" collapsedLevelsAreSubtotals="1" fieldPosition="0"/>
    </format>
    <format dxfId="30198">
      <pivotArea dataOnly="0" labelOnly="1" grandCol="1" outline="0" fieldPosition="0"/>
    </format>
    <format dxfId="30197">
      <pivotArea dataOnly="0" labelOnly="1" grandRow="1" outline="0" fieldPosition="0"/>
    </format>
    <format dxfId="30196">
      <pivotArea dataOnly="0" labelOnly="1" grandCol="1" outline="0" fieldPosition="0"/>
    </format>
    <format dxfId="30195">
      <pivotArea dataOnly="0" labelOnly="1" grandCol="1" outline="0" fieldPosition="0"/>
    </format>
    <format dxfId="30194">
      <pivotArea dataOnly="0" labelOnly="1" outline="0" fieldPosition="0">
        <references count="1">
          <reference field="14" count="0"/>
        </references>
      </pivotArea>
    </format>
    <format dxfId="30193">
      <pivotArea dataOnly="0" labelOnly="1" grandCol="1" outline="0" fieldPosition="0"/>
    </format>
    <format dxfId="30192">
      <pivotArea dataOnly="0" labelOnly="1" outline="0" fieldPosition="0">
        <references count="1">
          <reference field="14" count="0"/>
        </references>
      </pivotArea>
    </format>
    <format dxfId="30191">
      <pivotArea dataOnly="0" labelOnly="1" grandCol="1" outline="0" fieldPosition="0"/>
    </format>
    <format dxfId="30190">
      <pivotArea grandRow="1" outline="0" collapsedLevelsAreSubtotals="1" fieldPosition="0"/>
    </format>
    <format dxfId="30189">
      <pivotArea dataOnly="0" labelOnly="1" grandRow="1" outline="0" fieldPosition="0"/>
    </format>
    <format dxfId="30188">
      <pivotArea dataOnly="0" labelOnly="1" grandRow="1" outline="0" fieldPosition="0"/>
    </format>
    <format dxfId="30187">
      <pivotArea grandRow="1" outline="0" collapsedLevelsAreSubtotals="1" fieldPosition="0"/>
    </format>
    <format dxfId="30186">
      <pivotArea dataOnly="0" labelOnly="1" grandRow="1" outline="0" fieldPosition="0"/>
    </format>
    <format dxfId="30185">
      <pivotArea grandRow="1" outline="0" collapsedLevelsAreSubtotals="1" fieldPosition="0"/>
    </format>
    <format dxfId="30184">
      <pivotArea dataOnly="0" labelOnly="1" grandRow="1" outline="0" fieldPosition="0"/>
    </format>
    <format dxfId="30183">
      <pivotArea grandRow="1" outline="0" collapsedLevelsAreSubtotals="1" fieldPosition="0"/>
    </format>
    <format dxfId="30182">
      <pivotArea grandRow="1" outline="0" collapsedLevelsAreSubtotals="1" fieldPosition="0"/>
    </format>
    <format dxfId="30181">
      <pivotArea dataOnly="0" labelOnly="1" grandRow="1" outline="0" fieldPosition="0"/>
    </format>
    <format dxfId="30180">
      <pivotArea dataOnly="0" labelOnly="1" grandRow="1" outline="0" fieldPosition="0"/>
    </format>
    <format dxfId="30179">
      <pivotArea dataOnly="0" labelOnly="1" grandRow="1" outline="0" fieldPosition="0"/>
    </format>
    <format dxfId="30178">
      <pivotArea dataOnly="0" labelOnly="1" grandRow="1" outline="0" fieldPosition="0"/>
    </format>
    <format dxfId="30177">
      <pivotArea grandRow="1" outline="0" collapsedLevelsAreSubtotals="1" fieldPosition="0"/>
    </format>
    <format dxfId="30176">
      <pivotArea dataOnly="0" labelOnly="1" grandRow="1" outline="0" fieldPosition="0"/>
    </format>
    <format dxfId="30175">
      <pivotArea dataOnly="0" labelOnly="1" outline="0" fieldPosition="0">
        <references count="1">
          <reference field="14" count="0"/>
        </references>
      </pivotArea>
    </format>
    <format dxfId="30174">
      <pivotArea dataOnly="0" labelOnly="1" grandCol="1" outline="0" fieldPosition="0"/>
    </format>
    <format dxfId="30173">
      <pivotArea grandRow="1" outline="0" collapsedLevelsAreSubtotals="1" fieldPosition="0"/>
    </format>
    <format dxfId="30172">
      <pivotArea dataOnly="0" labelOnly="1" grandRow="1" outline="0" fieldPosition="0"/>
    </format>
    <format dxfId="30171">
      <pivotArea grandRow="1" outline="0" collapsedLevelsAreSubtotals="1" fieldPosition="0"/>
    </format>
    <format dxfId="30170">
      <pivotArea dataOnly="0" labelOnly="1" grandRow="1" outline="0" fieldPosition="0"/>
    </format>
    <format dxfId="30169">
      <pivotArea dataOnly="0" labelOnly="1" outline="0" fieldPosition="0">
        <references count="1">
          <reference field="14" count="0"/>
        </references>
      </pivotArea>
    </format>
    <format dxfId="30168">
      <pivotArea dataOnly="0" labelOnly="1" grandCol="1" outline="0" fieldPosition="0"/>
    </format>
    <format dxfId="30167">
      <pivotArea dataOnly="0" labelOnly="1" grandCol="1" outline="0" fieldPosition="0"/>
    </format>
    <format dxfId="30166">
      <pivotArea grandRow="1" grandCol="1" outline="0" collapsedLevelsAreSubtotals="1" fieldPosition="0"/>
    </format>
    <format dxfId="30165">
      <pivotArea dataOnly="0" labelOnly="1" outline="0" fieldPosition="0">
        <references count="1">
          <reference field="14" count="0"/>
        </references>
      </pivotArea>
    </format>
    <format dxfId="30164">
      <pivotArea dataOnly="0" labelOnly="1" grandCol="1" outline="0" fieldPosition="0"/>
    </format>
    <format dxfId="30163">
      <pivotArea dataOnly="0" labelOnly="1" outline="0" fieldPosition="0">
        <references count="1">
          <reference field="14" count="0"/>
        </references>
      </pivotArea>
    </format>
    <format dxfId="30162">
      <pivotArea dataOnly="0" labelOnly="1" grandCol="1" outline="0" fieldPosition="0"/>
    </format>
    <format dxfId="30161">
      <pivotArea grandRow="1" outline="0" collapsedLevelsAreSubtotals="1" fieldPosition="0"/>
    </format>
    <format dxfId="30160">
      <pivotArea grandRow="1" outline="0" collapsedLevelsAreSubtotals="1" fieldPosition="0"/>
    </format>
    <format dxfId="30159">
      <pivotArea type="origin" dataOnly="0" labelOnly="1" outline="0" fieldPosition="0"/>
    </format>
    <format dxfId="30158">
      <pivotArea type="origin" dataOnly="0" labelOnly="1" outline="0" fieldPosition="0"/>
    </format>
    <format dxfId="30157">
      <pivotArea type="origin" dataOnly="0" labelOnly="1" outline="0" fieldPosition="0"/>
    </format>
    <format dxfId="30156">
      <pivotArea dataOnly="0" labelOnly="1" outline="0" fieldPosition="0">
        <references count="1">
          <reference field="14" count="0"/>
        </references>
      </pivotArea>
    </format>
    <format dxfId="30155">
      <pivotArea type="topRight" dataOnly="0" labelOnly="1" outline="0" fieldPosition="0"/>
    </format>
    <format dxfId="30154">
      <pivotArea outline="0" collapsedLevelsAreSubtotals="1" fieldPosition="0"/>
    </format>
    <format dxfId="30153">
      <pivotArea dataOnly="0" labelOnly="1" grandRow="1" outline="0" fieldPosition="0"/>
    </format>
    <format dxfId="30152">
      <pivotArea dataOnly="0" labelOnly="1" outline="0" fieldPosition="0">
        <references count="1">
          <reference field="14" count="0"/>
        </references>
      </pivotArea>
    </format>
    <format dxfId="30151">
      <pivotArea dataOnly="0" labelOnly="1" grandCol="1" outline="0" fieldPosition="0"/>
    </format>
    <format dxfId="30150">
      <pivotArea dataOnly="0" labelOnly="1" outline="0" fieldPosition="0">
        <references count="1">
          <reference field="14" count="0"/>
        </references>
      </pivotArea>
    </format>
    <format dxfId="30149">
      <pivotArea dataOnly="0" labelOnly="1" grandCol="1" outline="0" fieldPosition="0"/>
    </format>
    <format dxfId="30148">
      <pivotArea grandRow="1" outline="0" collapsedLevelsAreSubtotals="1" fieldPosition="0"/>
    </format>
    <format dxfId="30147">
      <pivotArea dataOnly="0" labelOnly="1" grandRow="1" outline="0" fieldPosition="0"/>
    </format>
    <format dxfId="30146">
      <pivotArea outline="0" collapsedLevelsAreSubtotals="1" fieldPosition="0"/>
    </format>
    <format dxfId="30145">
      <pivotArea dataOnly="0" labelOnly="1" grandRow="1" outline="0" fieldPosition="0"/>
    </format>
    <format dxfId="30144">
      <pivotArea dataOnly="0" labelOnly="1" outline="0" fieldPosition="0">
        <references count="1">
          <reference field="14" count="0"/>
        </references>
      </pivotArea>
    </format>
    <format dxfId="30143">
      <pivotArea dataOnly="0" labelOnly="1" grandCol="1" outline="0" fieldPosition="0"/>
    </format>
    <format dxfId="30142">
      <pivotArea grandRow="1" outline="0" collapsedLevelsAreSubtotals="1" fieldPosition="0"/>
    </format>
    <format dxfId="30141">
      <pivotArea dataOnly="0" labelOnly="1" grandRow="1" outline="0" fieldPosition="0"/>
    </format>
    <format dxfId="30140">
      <pivotArea grandRow="1" outline="0" collapsedLevelsAreSubtotals="1" fieldPosition="0"/>
    </format>
    <format dxfId="30139">
      <pivotArea dataOnly="0" labelOnly="1" grandRow="1" outline="0" fieldPosition="0"/>
    </format>
    <format dxfId="30138">
      <pivotArea dataOnly="0" labelOnly="1" outline="0" fieldPosition="0">
        <references count="1">
          <reference field="14" count="0"/>
        </references>
      </pivotArea>
    </format>
    <format dxfId="30137">
      <pivotArea dataOnly="0" labelOnly="1" grandCol="1" outline="0" fieldPosition="0"/>
    </format>
    <format dxfId="30136">
      <pivotArea grandRow="1" outline="0" collapsedLevelsAreSubtotals="1" fieldPosition="0"/>
    </format>
    <format dxfId="30135">
      <pivotArea dataOnly="0" labelOnly="1" grandRow="1" outline="0" fieldPosition="0"/>
    </format>
    <format dxfId="30134">
      <pivotArea dataOnly="0" labelOnly="1" outline="0" fieldPosition="0">
        <references count="1">
          <reference field="14" count="0"/>
        </references>
      </pivotArea>
    </format>
    <format dxfId="30133">
      <pivotArea dataOnly="0" labelOnly="1" grandCol="1" outline="0" fieldPosition="0"/>
    </format>
    <format dxfId="30132">
      <pivotArea grandRow="1" outline="0" collapsedLevelsAreSubtotals="1" fieldPosition="0"/>
    </format>
    <format dxfId="30131">
      <pivotArea dataOnly="0" labelOnly="1" grandRow="1" outline="0" fieldPosition="0"/>
    </format>
    <format dxfId="30130">
      <pivotArea outline="0" collapsedLevelsAreSubtotals="1" fieldPosition="0"/>
    </format>
    <format dxfId="30129">
      <pivotArea dataOnly="0" labelOnly="1" grandRow="1" outline="0" fieldPosition="0"/>
    </format>
    <format dxfId="30128">
      <pivotArea dataOnly="0" labelOnly="1" outline="0" fieldPosition="0">
        <references count="1">
          <reference field="14" count="0"/>
        </references>
      </pivotArea>
    </format>
    <format dxfId="30127">
      <pivotArea dataOnly="0" labelOnly="1" grandCol="1" outline="0" fieldPosition="0"/>
    </format>
    <format dxfId="30126">
      <pivotArea field="12" type="button" dataOnly="0" labelOnly="1" outline="0"/>
    </format>
    <format dxfId="30125">
      <pivotArea type="origin" dataOnly="0" labelOnly="1" outline="0" fieldPosition="0"/>
    </format>
    <format dxfId="30124">
      <pivotArea dataOnly="0" labelOnly="1" grandRow="1" outline="0" fieldPosition="0"/>
    </format>
    <format dxfId="30123">
      <pivotArea field="12" type="button" dataOnly="0" labelOnly="1" outline="0"/>
    </format>
    <format dxfId="30122">
      <pivotArea type="origin" dataOnly="0" labelOnly="1" outline="0" fieldPosition="0"/>
    </format>
    <format dxfId="30121">
      <pivotArea dataOnly="0" labelOnly="1" grandRow="1" outline="0" fieldPosition="0"/>
    </format>
    <format dxfId="30120">
      <pivotArea field="12" type="button" dataOnly="0" labelOnly="1" outline="0"/>
    </format>
    <format dxfId="30119">
      <pivotArea type="origin" dataOnly="0" labelOnly="1" outline="0" fieldPosition="0"/>
    </format>
    <format dxfId="30118">
      <pivotArea dataOnly="0" labelOnly="1" grandRow="1" outline="0" fieldPosition="0"/>
    </format>
    <format dxfId="30117">
      <pivotArea field="12" type="button" dataOnly="0" labelOnly="1" outline="0"/>
    </format>
    <format dxfId="30116">
      <pivotArea type="origin" dataOnly="0" labelOnly="1" outline="0" fieldPosition="0"/>
    </format>
    <format dxfId="30115">
      <pivotArea dataOnly="0" labelOnly="1" grandRow="1" outline="0" fieldPosition="0"/>
    </format>
    <format dxfId="30114">
      <pivotArea grandRow="1" outline="0" collapsedLevelsAreSubtotals="1" fieldPosition="0"/>
    </format>
    <format dxfId="30113">
      <pivotArea dataOnly="0" labelOnly="1" grandRow="1" outline="0" fieldPosition="0"/>
    </format>
    <format dxfId="30112">
      <pivotArea grandRow="1" outline="0" collapsedLevelsAreSubtotals="1" fieldPosition="0"/>
    </format>
    <format dxfId="30111">
      <pivotArea dataOnly="0" labelOnly="1" grandRow="1" outline="0" fieldPosition="0"/>
    </format>
    <format dxfId="30110">
      <pivotArea outline="0" collapsedLevelsAreSubtotals="1" fieldPosition="0"/>
    </format>
    <format dxfId="30109">
      <pivotArea dataOnly="0" labelOnly="1" grandRow="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4" count="0"/>
        </references>
      </pivotArea>
    </format>
    <format dxfId="30105">
      <pivotArea dataOnly="0" labelOnly="1" grandCol="1" outline="0" fieldPosition="0"/>
    </format>
    <format dxfId="30104">
      <pivotArea dataOnly="0" labelOnly="1" outline="0" fieldPosition="0">
        <references count="1">
          <reference field="14" count="0"/>
        </references>
      </pivotArea>
    </format>
    <format dxfId="30103">
      <pivotArea dataOnly="0" labelOnly="1" grandCol="1" outline="0" fieldPosition="0"/>
    </format>
    <format dxfId="30102">
      <pivotArea outline="0" fieldPosition="0">
        <references count="1">
          <reference field="14" count="0" selected="0"/>
        </references>
      </pivotArea>
    </format>
    <format dxfId="30101">
      <pivotArea dataOnly="0" labelOnly="1" grandRow="1" outline="0" fieldPosition="0"/>
    </format>
    <format dxfId="30100">
      <pivotArea dataOnly="0" labelOnly="1" outline="0" fieldPosition="0">
        <references count="1">
          <reference field="14" count="0"/>
        </references>
      </pivotArea>
    </format>
    <format dxfId="30099">
      <pivotArea grandRow="1" outline="0" collapsedLevelsAreSubtotals="1" fieldPosition="0"/>
    </format>
    <format dxfId="30098">
      <pivotArea dataOnly="0" labelOnly="1" grandRow="1" outline="0" fieldPosition="0"/>
    </format>
    <format dxfId="30097">
      <pivotArea outline="0" collapsedLevelsAreSubtotals="1" fieldPosition="0"/>
    </format>
    <format dxfId="30096">
      <pivotArea dataOnly="0" labelOnly="1" grandRow="1" outline="0" fieldPosition="0"/>
    </format>
    <format dxfId="30095">
      <pivotArea dataOnly="0" labelOnly="1" outline="0" fieldPosition="0">
        <references count="1">
          <reference field="14" count="0"/>
        </references>
      </pivotArea>
    </format>
    <format dxfId="30094">
      <pivotArea dataOnly="0" labelOnly="1" grandCol="1" outline="0" fieldPosition="0"/>
    </format>
    <format dxfId="30093">
      <pivotArea outline="0" collapsedLevelsAreSubtotals="1" fieldPosition="0"/>
    </format>
    <format dxfId="30092">
      <pivotArea dataOnly="0" labelOnly="1" grandRow="1" outline="0" fieldPosition="0"/>
    </format>
    <format dxfId="30091">
      <pivotArea dataOnly="0" labelOnly="1" outline="0" fieldPosition="0">
        <references count="1">
          <reference field="14" count="0"/>
        </references>
      </pivotArea>
    </format>
    <format dxfId="30090">
      <pivotArea dataOnly="0" labelOnly="1" grandCol="1" outline="0" fieldPosition="0"/>
    </format>
    <format dxfId="30089">
      <pivotArea outline="0" collapsedLevelsAreSubtotals="1" fieldPosition="0"/>
    </format>
    <format dxfId="30088">
      <pivotArea dataOnly="0" labelOnly="1" grandRow="1" outline="0" fieldPosition="0"/>
    </format>
    <format dxfId="30087">
      <pivotArea dataOnly="0" labelOnly="1" outline="0" fieldPosition="0">
        <references count="1">
          <reference field="14" count="0"/>
        </references>
      </pivotArea>
    </format>
    <format dxfId="30086">
      <pivotArea dataOnly="0" labelOnly="1" grandCol="1" outline="0" fieldPosition="0"/>
    </format>
    <format dxfId="30085">
      <pivotArea dataOnly="0" labelOnly="1" outline="0" fieldPosition="0">
        <references count="1">
          <reference field="14" count="0"/>
        </references>
      </pivotArea>
    </format>
    <format dxfId="30084">
      <pivotArea dataOnly="0" labelOnly="1" grandCol="1" outline="0" fieldPosition="0"/>
    </format>
    <format dxfId="30083">
      <pivotArea grandRow="1" outline="0" collapsedLevelsAreSubtotals="1" fieldPosition="0"/>
    </format>
    <format dxfId="30082">
      <pivotArea dataOnly="0" labelOnly="1" grandRow="1" outline="0" fieldPosition="0"/>
    </format>
    <format dxfId="30081">
      <pivotArea outline="0" collapsedLevelsAreSubtotals="1" fieldPosition="0"/>
    </format>
    <format dxfId="30080">
      <pivotArea dataOnly="0" labelOnly="1" grandRow="1" outline="0" fieldPosition="0"/>
    </format>
    <format dxfId="30079">
      <pivotArea dataOnly="0" labelOnly="1" outline="0" fieldPosition="0">
        <references count="1">
          <reference field="14" count="0"/>
        </references>
      </pivotArea>
    </format>
    <format dxfId="30078">
      <pivotArea dataOnly="0" labelOnly="1" grandCol="1" outline="0" fieldPosition="0"/>
    </format>
    <format dxfId="30077">
      <pivotArea outline="0" collapsedLevelsAreSubtotals="1" fieldPosition="0"/>
    </format>
    <format dxfId="30076">
      <pivotArea field="15" type="button" dataOnly="0" labelOnly="1" outline="0" axis="axisRow" fieldPosition="0"/>
    </format>
    <format dxfId="30075">
      <pivotArea dataOnly="0" labelOnly="1" outline="0" fieldPosition="0">
        <references count="1">
          <reference field="15" count="0"/>
        </references>
      </pivotArea>
    </format>
    <format dxfId="30074">
      <pivotArea dataOnly="0" labelOnly="1" grandRow="1" outline="0" fieldPosition="0"/>
    </format>
    <format dxfId="30073">
      <pivotArea dataOnly="0" labelOnly="1" outline="0" fieldPosition="0">
        <references count="1">
          <reference field="14" count="0"/>
        </references>
      </pivotArea>
    </format>
    <format dxfId="30072">
      <pivotArea dataOnly="0" labelOnly="1" grandCol="1" outline="0" fieldPosition="0"/>
    </format>
    <format dxfId="30071">
      <pivotArea outline="0" collapsedLevelsAreSubtotals="1" fieldPosition="0"/>
    </format>
    <format dxfId="30070">
      <pivotArea field="15" type="button" dataOnly="0" labelOnly="1" outline="0" axis="axisRow" fieldPosition="0"/>
    </format>
    <format dxfId="30069">
      <pivotArea dataOnly="0" labelOnly="1" outline="0" fieldPosition="0">
        <references count="1">
          <reference field="15" count="0"/>
        </references>
      </pivotArea>
    </format>
    <format dxfId="30068">
      <pivotArea dataOnly="0" labelOnly="1" grandRow="1" outline="0" fieldPosition="0"/>
    </format>
    <format dxfId="30067">
      <pivotArea dataOnly="0" labelOnly="1" outline="0" fieldPosition="0">
        <references count="1">
          <reference field="14" count="0"/>
        </references>
      </pivotArea>
    </format>
    <format dxfId="30066">
      <pivotArea dataOnly="0" labelOnly="1" grandCol="1" outline="0" fieldPosition="0"/>
    </format>
    <format dxfId="30065">
      <pivotArea outline="0" collapsedLevelsAreSubtotals="1" fieldPosition="0"/>
    </format>
    <format dxfId="30064">
      <pivotArea field="15" type="button" dataOnly="0" labelOnly="1" outline="0" axis="axisRow" fieldPosition="0"/>
    </format>
    <format dxfId="30063">
      <pivotArea dataOnly="0" labelOnly="1" outline="0" fieldPosition="0">
        <references count="1">
          <reference field="15" count="0"/>
        </references>
      </pivotArea>
    </format>
    <format dxfId="30062">
      <pivotArea dataOnly="0" labelOnly="1" grandRow="1" outline="0" fieldPosition="0"/>
    </format>
    <format dxfId="30061">
      <pivotArea dataOnly="0" labelOnly="1" outline="0" fieldPosition="0">
        <references count="1">
          <reference field="14" count="0"/>
        </references>
      </pivotArea>
    </format>
    <format dxfId="30060">
      <pivotArea dataOnly="0" labelOnly="1" grandCol="1" outline="0" fieldPosition="0"/>
    </format>
    <format dxfId="30059">
      <pivotArea outline="0" collapsedLevelsAreSubtotals="1" fieldPosition="0"/>
    </format>
    <format dxfId="30058">
      <pivotArea field="15" type="button" dataOnly="0" labelOnly="1" outline="0" axis="axisRow" fieldPosition="0"/>
    </format>
    <format dxfId="30057">
      <pivotArea dataOnly="0" labelOnly="1" outline="0" fieldPosition="0">
        <references count="1">
          <reference field="15" count="0"/>
        </references>
      </pivotArea>
    </format>
    <format dxfId="30056">
      <pivotArea dataOnly="0" labelOnly="1" grandRow="1" outline="0" fieldPosition="0"/>
    </format>
    <format dxfId="30055">
      <pivotArea dataOnly="0" labelOnly="1" outline="0" fieldPosition="0">
        <references count="1">
          <reference field="14" count="0"/>
        </references>
      </pivotArea>
    </format>
    <format dxfId="30054">
      <pivotArea dataOnly="0" labelOnly="1" grandCol="1" outline="0" fieldPosition="0"/>
    </format>
    <format dxfId="30053">
      <pivotArea grandRow="1" outline="0" collapsedLevelsAreSubtotals="1" fieldPosition="0"/>
    </format>
    <format dxfId="30052">
      <pivotArea dataOnly="0" labelOnly="1" grandRow="1" outline="0" fieldPosition="0"/>
    </format>
    <format dxfId="30051">
      <pivotArea grandRow="1" outline="0" collapsedLevelsAreSubtotals="1" fieldPosition="0"/>
    </format>
    <format dxfId="30050">
      <pivotArea dataOnly="0" labelOnly="1" grandRow="1" outline="0" fieldPosition="0"/>
    </format>
    <format dxfId="30049">
      <pivotArea outline="0" collapsedLevelsAreSubtotals="1" fieldPosition="0"/>
    </format>
    <format dxfId="30048">
      <pivotArea dataOnly="0" labelOnly="1" outline="0" fieldPosition="0">
        <references count="1">
          <reference field="14" count="0"/>
        </references>
      </pivotArea>
    </format>
    <format dxfId="30047">
      <pivotArea dataOnly="0" labelOnly="1" grandCol="1" outline="0" fieldPosition="0"/>
    </format>
    <format dxfId="30046">
      <pivotArea outline="0" collapsedLevelsAreSubtotals="1" fieldPosition="0"/>
    </format>
    <format dxfId="30045">
      <pivotArea dataOnly="0" labelOnly="1" outline="0" fieldPosition="0">
        <references count="1">
          <reference field="14" count="0"/>
        </references>
      </pivotArea>
    </format>
    <format dxfId="30044">
      <pivotArea dataOnly="0" labelOnly="1" grandCol="1" outline="0" fieldPosition="0"/>
    </format>
    <format dxfId="30043">
      <pivotArea outline="0" collapsedLevelsAreSubtotals="1" fieldPosition="0"/>
    </format>
    <format dxfId="30042">
      <pivotArea field="15" type="button" dataOnly="0" labelOnly="1" outline="0" axis="axisRow" fieldPosition="0"/>
    </format>
    <format dxfId="30041">
      <pivotArea dataOnly="0" labelOnly="1" outline="0" fieldPosition="0">
        <references count="1">
          <reference field="15" count="12">
            <x v="0"/>
            <x v="2"/>
            <x v="3"/>
            <x v="4"/>
            <x v="5"/>
            <x v="7"/>
            <x v="8"/>
            <x v="9"/>
            <x v="10"/>
            <x v="11"/>
            <x v="15"/>
            <x v="17"/>
          </reference>
        </references>
      </pivotArea>
    </format>
    <format dxfId="30040">
      <pivotArea dataOnly="0" labelOnly="1" grandRow="1" outline="0" fieldPosition="0"/>
    </format>
    <format dxfId="30039">
      <pivotArea dataOnly="0" labelOnly="1" outline="0" fieldPosition="0">
        <references count="1">
          <reference field="14" count="0"/>
        </references>
      </pivotArea>
    </format>
    <format dxfId="30038">
      <pivotArea dataOnly="0" labelOnly="1" grandCol="1" outline="0" fieldPosition="0"/>
    </format>
    <format dxfId="30037">
      <pivotArea outline="0" collapsedLevelsAreSubtotals="1" fieldPosition="0"/>
    </format>
    <format dxfId="30036">
      <pivotArea field="15" type="button" dataOnly="0" labelOnly="1" outline="0" axis="axisRow" fieldPosition="0"/>
    </format>
    <format dxfId="30035">
      <pivotArea dataOnly="0" labelOnly="1" outline="0" fieldPosition="0">
        <references count="1">
          <reference field="15" count="12">
            <x v="0"/>
            <x v="2"/>
            <x v="3"/>
            <x v="4"/>
            <x v="5"/>
            <x v="7"/>
            <x v="8"/>
            <x v="9"/>
            <x v="10"/>
            <x v="11"/>
            <x v="15"/>
            <x v="17"/>
          </reference>
        </references>
      </pivotArea>
    </format>
    <format dxfId="30034">
      <pivotArea dataOnly="0" labelOnly="1" grandRow="1" outline="0" fieldPosition="0"/>
    </format>
    <format dxfId="30033">
      <pivotArea dataOnly="0" labelOnly="1" outline="0" fieldPosition="0">
        <references count="1">
          <reference field="14" count="0"/>
        </references>
      </pivotArea>
    </format>
    <format dxfId="30032">
      <pivotArea dataOnly="0" labelOnly="1" grandCol="1" outline="0" fieldPosition="0"/>
    </format>
    <format dxfId="30031">
      <pivotArea grandRow="1" outline="0" collapsedLevelsAreSubtotals="1" fieldPosition="0"/>
    </format>
    <format dxfId="30030">
      <pivotArea dataOnly="0" labelOnly="1" grandRow="1" outline="0" fieldPosition="0"/>
    </format>
    <format dxfId="30029">
      <pivotArea field="15" type="button" dataOnly="0" labelOnly="1" outline="0" axis="axisRow" fieldPosition="0"/>
    </format>
    <format dxfId="30028">
      <pivotArea dataOnly="0" labelOnly="1" outline="0" fieldPosition="0">
        <references count="1">
          <reference field="14" count="0"/>
        </references>
      </pivotArea>
    </format>
    <format dxfId="30027">
      <pivotArea dataOnly="0" labelOnly="1" grandCol="1" outline="0" fieldPosition="0"/>
    </format>
    <format dxfId="30026">
      <pivotArea outline="0" collapsedLevelsAreSubtotals="1" fieldPosition="0"/>
    </format>
    <format dxfId="30025">
      <pivotArea field="15" type="button" dataOnly="0" labelOnly="1" outline="0" axis="axisRow" fieldPosition="0"/>
    </format>
    <format dxfId="30024">
      <pivotArea dataOnly="0" labelOnly="1" outline="0" fieldPosition="0">
        <references count="1">
          <reference field="15" count="7">
            <x v="2"/>
            <x v="3"/>
            <x v="4"/>
            <x v="5"/>
            <x v="8"/>
            <x v="9"/>
            <x v="11"/>
          </reference>
        </references>
      </pivotArea>
    </format>
    <format dxfId="30023">
      <pivotArea dataOnly="0" labelOnly="1" grandRow="1" outline="0" fieldPosition="0"/>
    </format>
    <format dxfId="30022">
      <pivotArea dataOnly="0" labelOnly="1" outline="0" fieldPosition="0">
        <references count="1">
          <reference field="14" count="0"/>
        </references>
      </pivotArea>
    </format>
    <format dxfId="30021">
      <pivotArea dataOnly="0" labelOnly="1" grandCol="1" outline="0" fieldPosition="0"/>
    </format>
    <format dxfId="30020">
      <pivotArea outline="0" collapsedLevelsAreSubtotals="1" fieldPosition="0"/>
    </format>
    <format dxfId="30019">
      <pivotArea field="15" type="button" dataOnly="0" labelOnly="1" outline="0" axis="axisRow" fieldPosition="0"/>
    </format>
    <format dxfId="30018">
      <pivotArea dataOnly="0" labelOnly="1" outline="0" fieldPosition="0">
        <references count="1">
          <reference field="15" count="7">
            <x v="2"/>
            <x v="3"/>
            <x v="4"/>
            <x v="5"/>
            <x v="8"/>
            <x v="9"/>
            <x v="11"/>
          </reference>
        </references>
      </pivotArea>
    </format>
    <format dxfId="30017">
      <pivotArea dataOnly="0" labelOnly="1" grandRow="1" outline="0" fieldPosition="0"/>
    </format>
    <format dxfId="30016">
      <pivotArea dataOnly="0" labelOnly="1" outline="0" fieldPosition="0">
        <references count="1">
          <reference field="14" count="0"/>
        </references>
      </pivotArea>
    </format>
    <format dxfId="30015">
      <pivotArea dataOnly="0" labelOnly="1" grandCol="1" outline="0" fieldPosition="0"/>
    </format>
    <format dxfId="30014">
      <pivotArea outline="0" collapsedLevelsAreSubtotals="1" fieldPosition="0"/>
    </format>
    <format dxfId="30013">
      <pivotArea field="15" type="button" dataOnly="0" labelOnly="1" outline="0" axis="axisRow" fieldPosition="0"/>
    </format>
    <format dxfId="30012">
      <pivotArea dataOnly="0" labelOnly="1" outline="0" fieldPosition="0">
        <references count="1">
          <reference field="15" count="7">
            <x v="2"/>
            <x v="3"/>
            <x v="4"/>
            <x v="5"/>
            <x v="8"/>
            <x v="9"/>
            <x v="11"/>
          </reference>
        </references>
      </pivotArea>
    </format>
    <format dxfId="30011">
      <pivotArea dataOnly="0" labelOnly="1" grandRow="1" outline="0" fieldPosition="0"/>
    </format>
    <format dxfId="30010">
      <pivotArea dataOnly="0" labelOnly="1" outline="0" fieldPosition="0">
        <references count="1">
          <reference field="14" count="0"/>
        </references>
      </pivotArea>
    </format>
    <format dxfId="30009">
      <pivotArea dataOnly="0" labelOnly="1" grandCol="1" outline="0" fieldPosition="0"/>
    </format>
    <format dxfId="30008">
      <pivotArea field="15" type="button" dataOnly="0" labelOnly="1" outline="0" axis="axisRow" fieldPosition="0"/>
    </format>
    <format dxfId="30007">
      <pivotArea dataOnly="0" labelOnly="1" outline="0" fieldPosition="0">
        <references count="1">
          <reference field="14" count="0"/>
        </references>
      </pivotArea>
    </format>
    <format dxfId="30006">
      <pivotArea dataOnly="0" labelOnly="1" grandCol="1" outline="0" fieldPosition="0"/>
    </format>
    <format dxfId="30005">
      <pivotArea grandRow="1" outline="0" collapsedLevelsAreSubtotals="1" fieldPosition="0"/>
    </format>
    <format dxfId="30004">
      <pivotArea dataOnly="0" labelOnly="1" grandRow="1" outline="0" fieldPosition="0"/>
    </format>
    <format dxfId="30003">
      <pivotArea grandRow="1" outline="0" collapsedLevelsAreSubtotals="1" fieldPosition="0"/>
    </format>
    <format dxfId="30002">
      <pivotArea outline="0" collapsedLevelsAreSubtotals="1" fieldPosition="0"/>
    </format>
    <format dxfId="30001">
      <pivotArea dataOnly="0" labelOnly="1" outline="0" fieldPosition="0">
        <references count="1">
          <reference field="15" count="8">
            <x v="2"/>
            <x v="3"/>
            <x v="4"/>
            <x v="5"/>
            <x v="8"/>
            <x v="9"/>
            <x v="11"/>
            <x v="15"/>
          </reference>
        </references>
      </pivotArea>
    </format>
    <format dxfId="30000">
      <pivotArea dataOnly="0" labelOnly="1" grandRow="1" outline="0" fieldPosition="0"/>
    </format>
    <format dxfId="29999">
      <pivotArea field="15" type="button" dataOnly="0" labelOnly="1" outline="0" axis="axisRow" fieldPosition="0"/>
    </format>
    <format dxfId="29998">
      <pivotArea dataOnly="0" labelOnly="1" outline="0" fieldPosition="0">
        <references count="1">
          <reference field="14" count="0"/>
        </references>
      </pivotArea>
    </format>
    <format dxfId="29997">
      <pivotArea dataOnly="0" labelOnly="1" grandCol="1" outline="0" fieldPosition="0"/>
    </format>
    <format dxfId="29996">
      <pivotArea dataOnly="0" labelOnly="1" grandRow="1" outline="0" fieldPosition="0"/>
    </format>
    <format dxfId="29995">
      <pivotArea outline="0" collapsedLevelsAreSubtotals="1" fieldPosition="0"/>
    </format>
    <format dxfId="29994">
      <pivotArea field="15" type="button" dataOnly="0" labelOnly="1" outline="0" axis="axisRow" fieldPosition="0"/>
    </format>
    <format dxfId="29993">
      <pivotArea dataOnly="0" labelOnly="1" outline="0" fieldPosition="0">
        <references count="1">
          <reference field="15" count="8">
            <x v="2"/>
            <x v="3"/>
            <x v="4"/>
            <x v="5"/>
            <x v="8"/>
            <x v="9"/>
            <x v="11"/>
            <x v="15"/>
          </reference>
        </references>
      </pivotArea>
    </format>
    <format dxfId="29992">
      <pivotArea dataOnly="0" labelOnly="1" grandRow="1" outline="0" fieldPosition="0"/>
    </format>
    <format dxfId="29991">
      <pivotArea dataOnly="0" labelOnly="1" outline="0" fieldPosition="0">
        <references count="1">
          <reference field="14" count="0"/>
        </references>
      </pivotArea>
    </format>
    <format dxfId="29990">
      <pivotArea dataOnly="0" labelOnly="1" grandCol="1" outline="0" fieldPosition="0"/>
    </format>
    <format dxfId="29989">
      <pivotArea outline="0" collapsedLevelsAreSubtotals="1" fieldPosition="0"/>
    </format>
    <format dxfId="29988">
      <pivotArea field="15" type="button" dataOnly="0" labelOnly="1" outline="0" axis="axisRow" fieldPosition="0"/>
    </format>
    <format dxfId="29987">
      <pivotArea dataOnly="0" labelOnly="1" outline="0" fieldPosition="0">
        <references count="1">
          <reference field="15" count="8">
            <x v="2"/>
            <x v="3"/>
            <x v="4"/>
            <x v="5"/>
            <x v="8"/>
            <x v="9"/>
            <x v="11"/>
            <x v="15"/>
          </reference>
        </references>
      </pivotArea>
    </format>
    <format dxfId="29986">
      <pivotArea dataOnly="0" labelOnly="1" grandRow="1" outline="0" fieldPosition="0"/>
    </format>
    <format dxfId="29985">
      <pivotArea dataOnly="0" labelOnly="1" outline="0" fieldPosition="0">
        <references count="1">
          <reference field="14" count="0"/>
        </references>
      </pivotArea>
    </format>
    <format dxfId="29984">
      <pivotArea dataOnly="0" labelOnly="1" grandCol="1" outline="0" fieldPosition="0"/>
    </format>
    <format dxfId="29983">
      <pivotArea outline="0" collapsedLevelsAreSubtotals="1" fieldPosition="0"/>
    </format>
    <format dxfId="29982">
      <pivotArea field="15" type="button" dataOnly="0" labelOnly="1" outline="0" axis="axisRow" fieldPosition="0"/>
    </format>
    <format dxfId="29981">
      <pivotArea dataOnly="0" labelOnly="1" outline="0" fieldPosition="0">
        <references count="1">
          <reference field="15" count="8">
            <x v="2"/>
            <x v="3"/>
            <x v="4"/>
            <x v="5"/>
            <x v="8"/>
            <x v="9"/>
            <x v="11"/>
            <x v="15"/>
          </reference>
        </references>
      </pivotArea>
    </format>
    <format dxfId="29980">
      <pivotArea dataOnly="0" labelOnly="1" grandRow="1" outline="0" fieldPosition="0"/>
    </format>
    <format dxfId="29979">
      <pivotArea dataOnly="0" labelOnly="1" outline="0" fieldPosition="0">
        <references count="1">
          <reference field="14" count="0"/>
        </references>
      </pivotArea>
    </format>
    <format dxfId="29978">
      <pivotArea dataOnly="0" labelOnly="1" grandCol="1" outline="0" fieldPosition="0"/>
    </format>
    <format dxfId="29977">
      <pivotArea field="15" type="button" dataOnly="0" labelOnly="1" outline="0" axis="axisRow" fieldPosition="0"/>
    </format>
    <format dxfId="29976">
      <pivotArea dataOnly="0" labelOnly="1" outline="0" fieldPosition="0">
        <references count="1">
          <reference field="14" count="0"/>
        </references>
      </pivotArea>
    </format>
    <format dxfId="29975">
      <pivotArea dataOnly="0" labelOnly="1" grandCol="1" outline="0" fieldPosition="0"/>
    </format>
    <format dxfId="29974">
      <pivotArea dataOnly="0" labelOnly="1" outline="0" fieldPosition="0">
        <references count="1">
          <reference field="15" count="8">
            <x v="2"/>
            <x v="3"/>
            <x v="4"/>
            <x v="5"/>
            <x v="8"/>
            <x v="9"/>
            <x v="11"/>
            <x v="15"/>
          </reference>
        </references>
      </pivotArea>
    </format>
    <format dxfId="29973">
      <pivotArea dataOnly="0" labelOnly="1" outline="0" fieldPosition="0">
        <references count="1">
          <reference field="15" count="0"/>
        </references>
      </pivotArea>
    </format>
    <format dxfId="29972">
      <pivotArea outline="0" collapsedLevelsAreSubtotals="1" fieldPosition="0"/>
    </format>
    <format dxfId="29971">
      <pivotArea field="15" type="button" dataOnly="0" labelOnly="1" outline="0" axis="axisRow" fieldPosition="0"/>
    </format>
    <format dxfId="29970">
      <pivotArea dataOnly="0" labelOnly="1" outline="0" fieldPosition="0">
        <references count="1">
          <reference field="15" count="9">
            <x v="2"/>
            <x v="3"/>
            <x v="4"/>
            <x v="5"/>
            <x v="7"/>
            <x v="8"/>
            <x v="9"/>
            <x v="11"/>
            <x v="15"/>
          </reference>
        </references>
      </pivotArea>
    </format>
    <format dxfId="29969">
      <pivotArea dataOnly="0" labelOnly="1" grandRow="1" outline="0" fieldPosition="0"/>
    </format>
    <format dxfId="29968">
      <pivotArea dataOnly="0" labelOnly="1" outline="0" fieldPosition="0">
        <references count="1">
          <reference field="14" count="0"/>
        </references>
      </pivotArea>
    </format>
    <format dxfId="29967">
      <pivotArea dataOnly="0" labelOnly="1" grandCol="1" outline="0" fieldPosition="0"/>
    </format>
    <format dxfId="29966">
      <pivotArea dataOnly="0" labelOnly="1" outline="0" fieldPosition="0">
        <references count="1">
          <reference field="15" count="11">
            <x v="2"/>
            <x v="3"/>
            <x v="4"/>
            <x v="5"/>
            <x v="7"/>
            <x v="8"/>
            <x v="9"/>
            <x v="10"/>
            <x v="11"/>
            <x v="12"/>
            <x v="15"/>
          </reference>
        </references>
      </pivotArea>
    </format>
    <format dxfId="29965">
      <pivotArea outline="0" fieldPosition="0">
        <references count="1">
          <reference field="15" count="10" selected="0">
            <x v="2"/>
            <x v="3"/>
            <x v="4"/>
            <x v="5"/>
            <x v="8"/>
            <x v="9"/>
            <x v="10"/>
            <x v="11"/>
            <x v="12"/>
            <x v="15"/>
          </reference>
        </references>
      </pivotArea>
    </format>
    <format dxfId="29964">
      <pivotArea dataOnly="0" labelOnly="1" outline="0" fieldPosition="0">
        <references count="1">
          <reference field="15" count="10">
            <x v="2"/>
            <x v="3"/>
            <x v="4"/>
            <x v="5"/>
            <x v="8"/>
            <x v="9"/>
            <x v="10"/>
            <x v="11"/>
            <x v="12"/>
            <x v="15"/>
          </reference>
        </references>
      </pivotArea>
    </format>
    <format dxfId="29963">
      <pivotArea dataOnly="0" labelOnly="1" outline="0" fieldPosition="0">
        <references count="1">
          <reference field="15" count="9">
            <x v="0"/>
            <x v="3"/>
            <x v="4"/>
            <x v="5"/>
            <x v="7"/>
            <x v="8"/>
            <x v="9"/>
            <x v="11"/>
            <x v="15"/>
          </reference>
        </references>
      </pivotArea>
    </format>
    <format dxfId="29962">
      <pivotArea dataOnly="0" labelOnly="1" outline="0" fieldPosition="0">
        <references count="1">
          <reference field="15" count="9">
            <x v="0"/>
            <x v="3"/>
            <x v="4"/>
            <x v="5"/>
            <x v="7"/>
            <x v="8"/>
            <x v="9"/>
            <x v="11"/>
            <x v="15"/>
          </reference>
        </references>
      </pivotArea>
    </format>
    <format dxfId="29961">
      <pivotArea dataOnly="0" labelOnly="1" outline="0" fieldPosition="0">
        <references count="1">
          <reference field="15" count="9">
            <x v="0"/>
            <x v="3"/>
            <x v="4"/>
            <x v="5"/>
            <x v="7"/>
            <x v="8"/>
            <x v="9"/>
            <x v="11"/>
            <x v="15"/>
          </reference>
        </references>
      </pivotArea>
    </format>
    <format dxfId="29960">
      <pivotArea type="all" dataOnly="0" outline="0" fieldPosition="0"/>
    </format>
    <format dxfId="29959">
      <pivotArea type="origin" dataOnly="0" labelOnly="1" outline="0" fieldPosition="0"/>
    </format>
    <format dxfId="29958">
      <pivotArea field="14" type="button" dataOnly="0" labelOnly="1" outline="0" axis="axisCol" fieldPosition="0"/>
    </format>
    <format dxfId="29957">
      <pivotArea type="topRight" dataOnly="0" labelOnly="1" outline="0" fieldPosition="0"/>
    </format>
    <format dxfId="29956">
      <pivotArea type="all" dataOnly="0" outline="0" fieldPosition="0"/>
    </format>
    <format dxfId="29955">
      <pivotArea type="origin" dataOnly="0" labelOnly="1" outline="0" fieldPosition="0"/>
    </format>
    <format dxfId="29954">
      <pivotArea field="14" type="button" dataOnly="0" labelOnly="1" outline="0" axis="axisCol" fieldPosition="0"/>
    </format>
    <format dxfId="29953">
      <pivotArea type="topRight" dataOnly="0" labelOnly="1" outline="0" fieldPosition="0"/>
    </format>
    <format dxfId="29952">
      <pivotArea grandRow="1" outline="0" collapsedLevelsAreSubtotals="1" fieldPosition="0"/>
    </format>
    <format dxfId="29951">
      <pivotArea outline="0" fieldPosition="0">
        <references count="1">
          <reference field="15" count="9" selected="0">
            <x v="0"/>
            <x v="3"/>
            <x v="4"/>
            <x v="5"/>
            <x v="7"/>
            <x v="8"/>
            <x v="9"/>
            <x v="11"/>
            <x v="15"/>
          </reference>
        </references>
      </pivotArea>
    </format>
    <format dxfId="29950">
      <pivotArea grandRow="1" outline="0" collapsedLevelsAreSubtotals="1" fieldPosition="0"/>
    </format>
    <format dxfId="29949">
      <pivotArea outline="0" collapsedLevelsAreSubtotals="1" fieldPosition="0"/>
    </format>
    <format dxfId="29948">
      <pivotArea field="15" type="button" dataOnly="0" labelOnly="1" outline="0" axis="axisRow" fieldPosition="0"/>
    </format>
    <format dxfId="29947">
      <pivotArea dataOnly="0" labelOnly="1" outline="0" fieldPosition="0">
        <references count="1">
          <reference field="15" count="0"/>
        </references>
      </pivotArea>
    </format>
    <format dxfId="29946">
      <pivotArea dataOnly="0" labelOnly="1" grandRow="1" outline="0" fieldPosition="0"/>
    </format>
    <format dxfId="29945">
      <pivotArea dataOnly="0" labelOnly="1" outline="0" fieldPosition="0">
        <references count="1">
          <reference field="14" count="0"/>
        </references>
      </pivotArea>
    </format>
    <format dxfId="29944">
      <pivotArea dataOnly="0" labelOnly="1" grandCol="1" outline="0" fieldPosition="0"/>
    </format>
    <format dxfId="29943">
      <pivotArea field="15" type="button" dataOnly="0" labelOnly="1" outline="0" axis="axisRow" fieldPosition="0"/>
    </format>
    <format dxfId="29942">
      <pivotArea dataOnly="0" labelOnly="1" outline="0" fieldPosition="0">
        <references count="1">
          <reference field="14" count="0"/>
        </references>
      </pivotArea>
    </format>
    <format dxfId="29941">
      <pivotArea dataOnly="0" labelOnly="1" grandCol="1" outline="0" fieldPosition="0"/>
    </format>
    <format dxfId="29940">
      <pivotArea grandRow="1" outline="0" collapsedLevelsAreSubtotals="1" fieldPosition="0"/>
    </format>
    <format dxfId="29939">
      <pivotArea dataOnly="0" labelOnly="1" grandRow="1" outline="0" fieldPosition="0"/>
    </format>
    <format dxfId="29938">
      <pivotArea field="15" type="button" dataOnly="0" labelOnly="1" outline="0" axis="axisRow" fieldPosition="0"/>
    </format>
    <format dxfId="29937">
      <pivotArea dataOnly="0" labelOnly="1" outline="0" fieldPosition="0">
        <references count="1">
          <reference field="14" count="0"/>
        </references>
      </pivotArea>
    </format>
    <format dxfId="29936">
      <pivotArea dataOnly="0" labelOnly="1" grandCol="1" outline="0" fieldPosition="0"/>
    </format>
    <format dxfId="29935">
      <pivotArea field="15" type="button" dataOnly="0" labelOnly="1" outline="0" axis="axisRow" fieldPosition="0"/>
    </format>
    <format dxfId="29934">
      <pivotArea dataOnly="0" labelOnly="1" outline="0" fieldPosition="0">
        <references count="1">
          <reference field="14" count="0"/>
        </references>
      </pivotArea>
    </format>
    <format dxfId="2993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0486">
      <pivotArea outline="0" collapsedLevelsAreSubtotals="1" fieldPosition="0"/>
    </format>
    <format dxfId="30485">
      <pivotArea dataOnly="0" labelOnly="1" grandCol="1" outline="0" fieldPosition="0"/>
    </format>
    <format dxfId="30484">
      <pivotArea outline="0" collapsedLevelsAreSubtotals="1" fieldPosition="0"/>
    </format>
    <format dxfId="30483">
      <pivotArea dataOnly="0" labelOnly="1" grandCol="1" outline="0" fieldPosition="0"/>
    </format>
    <format dxfId="30482">
      <pivotArea dataOnly="0" labelOnly="1" grandRow="1" outline="0" fieldPosition="0"/>
    </format>
    <format dxfId="30481">
      <pivotArea dataOnly="0" labelOnly="1" grandCol="1" outline="0" fieldPosition="0"/>
    </format>
    <format dxfId="30480">
      <pivotArea dataOnly="0" labelOnly="1" grandCol="1" outline="0" fieldPosition="0"/>
    </format>
    <format dxfId="30479">
      <pivotArea dataOnly="0" labelOnly="1" outline="0" fieldPosition="0">
        <references count="1">
          <reference field="14" count="0"/>
        </references>
      </pivotArea>
    </format>
    <format dxfId="30478">
      <pivotArea dataOnly="0" labelOnly="1" grandCol="1" outline="0" fieldPosition="0"/>
    </format>
    <format dxfId="30477">
      <pivotArea dataOnly="0" labelOnly="1" outline="0" fieldPosition="0">
        <references count="1">
          <reference field="14" count="0"/>
        </references>
      </pivotArea>
    </format>
    <format dxfId="30476">
      <pivotArea dataOnly="0" labelOnly="1" grandCol="1" outline="0" fieldPosition="0"/>
    </format>
    <format dxfId="30475">
      <pivotArea grandRow="1" outline="0" collapsedLevelsAreSubtotals="1" fieldPosition="0"/>
    </format>
    <format dxfId="30474">
      <pivotArea dataOnly="0" labelOnly="1" grandRow="1" outline="0" fieldPosition="0"/>
    </format>
    <format dxfId="30473">
      <pivotArea dataOnly="0" labelOnly="1" grandRow="1" outline="0" fieldPosition="0"/>
    </format>
    <format dxfId="30472">
      <pivotArea grandRow="1" outline="0" collapsedLevelsAreSubtotals="1" fieldPosition="0"/>
    </format>
    <format dxfId="30471">
      <pivotArea dataOnly="0" labelOnly="1" grandRow="1" outline="0" fieldPosition="0"/>
    </format>
    <format dxfId="30470">
      <pivotArea grandRow="1" outline="0" collapsedLevelsAreSubtotals="1" fieldPosition="0"/>
    </format>
    <format dxfId="30469">
      <pivotArea dataOnly="0" labelOnly="1" grandRow="1" outline="0" fieldPosition="0"/>
    </format>
    <format dxfId="30468">
      <pivotArea grandRow="1" outline="0" collapsedLevelsAreSubtotals="1" fieldPosition="0"/>
    </format>
    <format dxfId="30467">
      <pivotArea grandRow="1" outline="0" collapsedLevelsAreSubtotals="1" fieldPosition="0"/>
    </format>
    <format dxfId="30466">
      <pivotArea dataOnly="0" labelOnly="1" grandRow="1" outline="0" fieldPosition="0"/>
    </format>
    <format dxfId="30465">
      <pivotArea dataOnly="0" labelOnly="1" grandRow="1" outline="0" fieldPosition="0"/>
    </format>
    <format dxfId="30464">
      <pivotArea dataOnly="0" labelOnly="1" grandRow="1" outline="0" fieldPosition="0"/>
    </format>
    <format dxfId="30463">
      <pivotArea dataOnly="0" labelOnly="1" grandRow="1" outline="0" fieldPosition="0"/>
    </format>
    <format dxfId="30462">
      <pivotArea grandRow="1" outline="0" collapsedLevelsAreSubtotals="1" fieldPosition="0"/>
    </format>
    <format dxfId="30461">
      <pivotArea dataOnly="0" labelOnly="1" grandRow="1" outline="0" fieldPosition="0"/>
    </format>
    <format dxfId="30460">
      <pivotArea dataOnly="0" labelOnly="1" outline="0" fieldPosition="0">
        <references count="1">
          <reference field="14" count="0"/>
        </references>
      </pivotArea>
    </format>
    <format dxfId="30459">
      <pivotArea dataOnly="0" labelOnly="1" grandCol="1" outline="0" fieldPosition="0"/>
    </format>
    <format dxfId="30458">
      <pivotArea grandRow="1" outline="0" collapsedLevelsAreSubtotals="1" fieldPosition="0"/>
    </format>
    <format dxfId="30457">
      <pivotArea dataOnly="0" labelOnly="1" grandRow="1" outline="0" fieldPosition="0"/>
    </format>
    <format dxfId="30456">
      <pivotArea grandRow="1" outline="0" collapsedLevelsAreSubtotals="1" fieldPosition="0"/>
    </format>
    <format dxfId="30455">
      <pivotArea dataOnly="0" labelOnly="1" grandRow="1" outline="0" fieldPosition="0"/>
    </format>
    <format dxfId="30454">
      <pivotArea dataOnly="0" labelOnly="1" outline="0" fieldPosition="0">
        <references count="1">
          <reference field="14" count="0"/>
        </references>
      </pivotArea>
    </format>
    <format dxfId="30453">
      <pivotArea dataOnly="0" labelOnly="1" grandCol="1" outline="0" fieldPosition="0"/>
    </format>
    <format dxfId="30452">
      <pivotArea dataOnly="0" labelOnly="1" grandCol="1" outline="0" fieldPosition="0"/>
    </format>
    <format dxfId="30451">
      <pivotArea grandRow="1" grandCol="1" outline="0" collapsedLevelsAreSubtotals="1" fieldPosition="0"/>
    </format>
    <format dxfId="30450">
      <pivotArea dataOnly="0" labelOnly="1" outline="0" fieldPosition="0">
        <references count="1">
          <reference field="14" count="0"/>
        </references>
      </pivotArea>
    </format>
    <format dxfId="30449">
      <pivotArea dataOnly="0" labelOnly="1" grandCol="1" outline="0" fieldPosition="0"/>
    </format>
    <format dxfId="30448">
      <pivotArea dataOnly="0" labelOnly="1" outline="0" fieldPosition="0">
        <references count="1">
          <reference field="14" count="0"/>
        </references>
      </pivotArea>
    </format>
    <format dxfId="30447">
      <pivotArea dataOnly="0" labelOnly="1" grandCol="1" outline="0" fieldPosition="0"/>
    </format>
    <format dxfId="30446">
      <pivotArea grandRow="1" outline="0" collapsedLevelsAreSubtotals="1" fieldPosition="0"/>
    </format>
    <format dxfId="30445">
      <pivotArea grandRow="1" outline="0" collapsedLevelsAreSubtotals="1" fieldPosition="0"/>
    </format>
    <format dxfId="30444">
      <pivotArea type="origin" dataOnly="0" labelOnly="1" outline="0" fieldPosition="0"/>
    </format>
    <format dxfId="30443">
      <pivotArea type="origin" dataOnly="0" labelOnly="1" outline="0" fieldPosition="0"/>
    </format>
    <format dxfId="30442">
      <pivotArea type="origin" dataOnly="0" labelOnly="1" outline="0" fieldPosition="0"/>
    </format>
    <format dxfId="30441">
      <pivotArea dataOnly="0" labelOnly="1" outline="0" fieldPosition="0">
        <references count="1">
          <reference field="14" count="0"/>
        </references>
      </pivotArea>
    </format>
    <format dxfId="30440">
      <pivotArea type="topRight" dataOnly="0" labelOnly="1"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4" count="0"/>
        </references>
      </pivotArea>
    </format>
    <format dxfId="30436">
      <pivotArea dataOnly="0" labelOnly="1" grandCol="1" outline="0" fieldPosition="0"/>
    </format>
    <format dxfId="30435">
      <pivotArea dataOnly="0" labelOnly="1" outline="0" fieldPosition="0">
        <references count="1">
          <reference field="14" count="0"/>
        </references>
      </pivotArea>
    </format>
    <format dxfId="30434">
      <pivotArea dataOnly="0" labelOnly="1" grandCol="1" outline="0" fieldPosition="0"/>
    </format>
    <format dxfId="30433">
      <pivotArea grandRow="1" outline="0" collapsedLevelsAreSubtotals="1" fieldPosition="0"/>
    </format>
    <format dxfId="30432">
      <pivotArea dataOnly="0" labelOnly="1" grandRow="1" outline="0" fieldPosition="0"/>
    </format>
    <format dxfId="30431">
      <pivotArea outline="0" collapsedLevelsAreSubtotals="1" fieldPosition="0"/>
    </format>
    <format dxfId="30430">
      <pivotArea dataOnly="0" labelOnly="1" grandRow="1" outline="0" fieldPosition="0"/>
    </format>
    <format dxfId="30429">
      <pivotArea dataOnly="0" labelOnly="1" outline="0" fieldPosition="0">
        <references count="1">
          <reference field="14" count="0"/>
        </references>
      </pivotArea>
    </format>
    <format dxfId="30428">
      <pivotArea dataOnly="0" labelOnly="1" grandCol="1" outline="0" fieldPosition="0"/>
    </format>
    <format dxfId="30427">
      <pivotArea grandRow="1" outline="0" collapsedLevelsAreSubtotals="1" fieldPosition="0"/>
    </format>
    <format dxfId="30426">
      <pivotArea dataOnly="0" labelOnly="1" grandRow="1" outline="0" fieldPosition="0"/>
    </format>
    <format dxfId="30425">
      <pivotArea grandRow="1" outline="0" collapsedLevelsAreSubtotals="1" fieldPosition="0"/>
    </format>
    <format dxfId="30424">
      <pivotArea dataOnly="0" labelOnly="1" grandRow="1" outline="0" fieldPosition="0"/>
    </format>
    <format dxfId="30423">
      <pivotArea dataOnly="0" labelOnly="1" outline="0" fieldPosition="0">
        <references count="1">
          <reference field="14" count="0"/>
        </references>
      </pivotArea>
    </format>
    <format dxfId="30422">
      <pivotArea dataOnly="0" labelOnly="1" grandCol="1" outline="0" fieldPosition="0"/>
    </format>
    <format dxfId="30421">
      <pivotArea grandRow="1" outline="0" collapsedLevelsAreSubtotals="1" fieldPosition="0"/>
    </format>
    <format dxfId="30420">
      <pivotArea dataOnly="0" labelOnly="1" grandRow="1" outline="0" fieldPosition="0"/>
    </format>
    <format dxfId="30419">
      <pivotArea dataOnly="0" labelOnly="1" outline="0" fieldPosition="0">
        <references count="1">
          <reference field="14" count="0"/>
        </references>
      </pivotArea>
    </format>
    <format dxfId="30418">
      <pivotArea dataOnly="0" labelOnly="1" grandCol="1" outline="0" fieldPosition="0"/>
    </format>
    <format dxfId="30417">
      <pivotArea grandRow="1" outline="0" collapsedLevelsAreSubtotals="1" fieldPosition="0"/>
    </format>
    <format dxfId="30416">
      <pivotArea dataOnly="0" labelOnly="1" grandRow="1" outline="0" fieldPosition="0"/>
    </format>
    <format dxfId="30415">
      <pivotArea outline="0" collapsedLevelsAreSubtotals="1" fieldPosition="0"/>
    </format>
    <format dxfId="30414">
      <pivotArea dataOnly="0" labelOnly="1" grandRow="1" outline="0" fieldPosition="0"/>
    </format>
    <format dxfId="30413">
      <pivotArea dataOnly="0" labelOnly="1" outline="0" fieldPosition="0">
        <references count="1">
          <reference field="14" count="0"/>
        </references>
      </pivotArea>
    </format>
    <format dxfId="30412">
      <pivotArea dataOnly="0" labelOnly="1" grandCol="1" outline="0" fieldPosition="0"/>
    </format>
    <format dxfId="30411">
      <pivotArea field="12" type="button" dataOnly="0" labelOnly="1" outline="0"/>
    </format>
    <format dxfId="30410">
      <pivotArea type="origin" dataOnly="0" labelOnly="1" outline="0" fieldPosition="0"/>
    </format>
    <format dxfId="30409">
      <pivotArea dataOnly="0" labelOnly="1" grandRow="1" outline="0" fieldPosition="0"/>
    </format>
    <format dxfId="30408">
      <pivotArea field="12" type="button" dataOnly="0" labelOnly="1" outline="0"/>
    </format>
    <format dxfId="30407">
      <pivotArea type="origin" dataOnly="0" labelOnly="1" outline="0" fieldPosition="0"/>
    </format>
    <format dxfId="30406">
      <pivotArea dataOnly="0" labelOnly="1" grandRow="1" outline="0" fieldPosition="0"/>
    </format>
    <format dxfId="30405">
      <pivotArea field="12" type="button" dataOnly="0" labelOnly="1" outline="0"/>
    </format>
    <format dxfId="30404">
      <pivotArea type="origin" dataOnly="0" labelOnly="1" outline="0" fieldPosition="0"/>
    </format>
    <format dxfId="30403">
      <pivotArea dataOnly="0" labelOnly="1" grandRow="1" outline="0" fieldPosition="0"/>
    </format>
    <format dxfId="30402">
      <pivotArea field="12" type="button" dataOnly="0" labelOnly="1" outline="0"/>
    </format>
    <format dxfId="30401">
      <pivotArea type="origin" dataOnly="0" labelOnly="1" outline="0" fieldPosition="0"/>
    </format>
    <format dxfId="30400">
      <pivotArea dataOnly="0" labelOnly="1" grandRow="1" outline="0" fieldPosition="0"/>
    </format>
    <format dxfId="30399">
      <pivotArea grandRow="1" outline="0" collapsedLevelsAreSubtotals="1" fieldPosition="0"/>
    </format>
    <format dxfId="30398">
      <pivotArea dataOnly="0" labelOnly="1" grandRow="1" outline="0" fieldPosition="0"/>
    </format>
    <format dxfId="30397">
      <pivotArea grandRow="1" outline="0" collapsedLevelsAreSubtotals="1" fieldPosition="0"/>
    </format>
    <format dxfId="30396">
      <pivotArea dataOnly="0" labelOnly="1" grandRow="1" outline="0" fieldPosition="0"/>
    </format>
    <format dxfId="30395">
      <pivotArea outline="0" collapsedLevelsAreSubtotals="1" fieldPosition="0"/>
    </format>
    <format dxfId="30394">
      <pivotArea dataOnly="0" labelOnly="1" grandRow="1" outline="0" fieldPosition="0"/>
    </format>
    <format dxfId="30393">
      <pivotArea outline="0" collapsedLevelsAreSubtotals="1" fieldPosition="0"/>
    </format>
    <format dxfId="30392">
      <pivotArea dataOnly="0" labelOnly="1" grandRow="1" outline="0" fieldPosition="0"/>
    </format>
    <format dxfId="30391">
      <pivotArea dataOnly="0" labelOnly="1" outline="0" fieldPosition="0">
        <references count="1">
          <reference field="14" count="0"/>
        </references>
      </pivotArea>
    </format>
    <format dxfId="30390">
      <pivotArea dataOnly="0" labelOnly="1" grandCol="1" outline="0" fieldPosition="0"/>
    </format>
    <format dxfId="30389">
      <pivotArea dataOnly="0" labelOnly="1" outline="0" fieldPosition="0">
        <references count="1">
          <reference field="14" count="0"/>
        </references>
      </pivotArea>
    </format>
    <format dxfId="30388">
      <pivotArea dataOnly="0" labelOnly="1" grandCol="1" outline="0" fieldPosition="0"/>
    </format>
    <format dxfId="30387">
      <pivotArea outline="0" fieldPosition="0">
        <references count="1">
          <reference field="14" count="0" selected="0"/>
        </references>
      </pivotArea>
    </format>
    <format dxfId="30386">
      <pivotArea dataOnly="0" labelOnly="1" grandRow="1" outline="0" fieldPosition="0"/>
    </format>
    <format dxfId="30385">
      <pivotArea dataOnly="0" labelOnly="1" outline="0" fieldPosition="0">
        <references count="1">
          <reference field="14" count="0"/>
        </references>
      </pivotArea>
    </format>
    <format dxfId="30384">
      <pivotArea grandRow="1" outline="0" collapsedLevelsAreSubtotals="1" fieldPosition="0"/>
    </format>
    <format dxfId="30383">
      <pivotArea dataOnly="0" labelOnly="1" grandRow="1" outline="0" fieldPosition="0"/>
    </format>
    <format dxfId="30382">
      <pivotArea outline="0" collapsedLevelsAreSubtotals="1" fieldPosition="0"/>
    </format>
    <format dxfId="30381">
      <pivotArea dataOnly="0" labelOnly="1" grandRow="1" outline="0" fieldPosition="0"/>
    </format>
    <format dxfId="30380">
      <pivotArea dataOnly="0" labelOnly="1" outline="0" fieldPosition="0">
        <references count="1">
          <reference field="14" count="0"/>
        </references>
      </pivotArea>
    </format>
    <format dxfId="30379">
      <pivotArea dataOnly="0" labelOnly="1" grandCol="1" outline="0" fieldPosition="0"/>
    </format>
    <format dxfId="30378">
      <pivotArea outline="0" collapsedLevelsAreSubtotals="1" fieldPosition="0"/>
    </format>
    <format dxfId="30377">
      <pivotArea dataOnly="0" labelOnly="1" grandRow="1" outline="0" fieldPosition="0"/>
    </format>
    <format dxfId="30376">
      <pivotArea dataOnly="0" labelOnly="1" outline="0" fieldPosition="0">
        <references count="1">
          <reference field="14" count="0"/>
        </references>
      </pivotArea>
    </format>
    <format dxfId="30375">
      <pivotArea dataOnly="0" labelOnly="1" grandCol="1" outline="0" fieldPosition="0"/>
    </format>
    <format dxfId="30374">
      <pivotArea outline="0" collapsedLevelsAreSubtotals="1" fieldPosition="0"/>
    </format>
    <format dxfId="30373">
      <pivotArea dataOnly="0" labelOnly="1" grandRow="1" outline="0" fieldPosition="0"/>
    </format>
    <format dxfId="30372">
      <pivotArea dataOnly="0" labelOnly="1" outline="0" fieldPosition="0">
        <references count="1">
          <reference field="14" count="0"/>
        </references>
      </pivotArea>
    </format>
    <format dxfId="30371">
      <pivotArea dataOnly="0" labelOnly="1" grandCol="1" outline="0" fieldPosition="0"/>
    </format>
    <format dxfId="30370">
      <pivotArea dataOnly="0" labelOnly="1" outline="0" fieldPosition="0">
        <references count="1">
          <reference field="14" count="0"/>
        </references>
      </pivotArea>
    </format>
    <format dxfId="30369">
      <pivotArea dataOnly="0" labelOnly="1" grandCol="1" outline="0" fieldPosition="0"/>
    </format>
    <format dxfId="30368">
      <pivotArea grandRow="1" outline="0" collapsedLevelsAreSubtotals="1" fieldPosition="0"/>
    </format>
    <format dxfId="30367">
      <pivotArea dataOnly="0" labelOnly="1" grandRow="1" outline="0" fieldPosition="0"/>
    </format>
    <format dxfId="30366">
      <pivotArea outline="0" collapsedLevelsAreSubtotals="1" fieldPosition="0"/>
    </format>
    <format dxfId="30365">
      <pivotArea dataOnly="0" labelOnly="1" grandRow="1" outline="0" fieldPosition="0"/>
    </format>
    <format dxfId="30364">
      <pivotArea dataOnly="0" labelOnly="1" outline="0" fieldPosition="0">
        <references count="1">
          <reference field="14" count="0"/>
        </references>
      </pivotArea>
    </format>
    <format dxfId="30363">
      <pivotArea dataOnly="0" labelOnly="1" grandCol="1" outline="0" fieldPosition="0"/>
    </format>
    <format dxfId="30362">
      <pivotArea outline="0" collapsedLevelsAreSubtotals="1" fieldPosition="0"/>
    </format>
    <format dxfId="30361">
      <pivotArea field="15" type="button" dataOnly="0" labelOnly="1" outline="0" axis="axisRow" fieldPosition="0"/>
    </format>
    <format dxfId="30360">
      <pivotArea dataOnly="0" labelOnly="1" outline="0" fieldPosition="0">
        <references count="1">
          <reference field="15" count="0"/>
        </references>
      </pivotArea>
    </format>
    <format dxfId="30359">
      <pivotArea dataOnly="0" labelOnly="1" grandRow="1" outline="0" fieldPosition="0"/>
    </format>
    <format dxfId="30358">
      <pivotArea dataOnly="0" labelOnly="1" outline="0" fieldPosition="0">
        <references count="1">
          <reference field="14" count="0"/>
        </references>
      </pivotArea>
    </format>
    <format dxfId="30357">
      <pivotArea dataOnly="0" labelOnly="1" grandCol="1" outline="0" fieldPosition="0"/>
    </format>
    <format dxfId="30356">
      <pivotArea outline="0" collapsedLevelsAreSubtotals="1" fieldPosition="0"/>
    </format>
    <format dxfId="30355">
      <pivotArea field="15" type="button" dataOnly="0" labelOnly="1" outline="0" axis="axisRow" fieldPosition="0"/>
    </format>
    <format dxfId="30354">
      <pivotArea dataOnly="0" labelOnly="1" outline="0" fieldPosition="0">
        <references count="1">
          <reference field="15" count="0"/>
        </references>
      </pivotArea>
    </format>
    <format dxfId="30353">
      <pivotArea dataOnly="0" labelOnly="1" grandRow="1" outline="0" fieldPosition="0"/>
    </format>
    <format dxfId="30352">
      <pivotArea dataOnly="0" labelOnly="1" outline="0" fieldPosition="0">
        <references count="1">
          <reference field="14" count="0"/>
        </references>
      </pivotArea>
    </format>
    <format dxfId="30351">
      <pivotArea dataOnly="0" labelOnly="1" grandCol="1" outline="0" fieldPosition="0"/>
    </format>
    <format dxfId="30350">
      <pivotArea outline="0" collapsedLevelsAreSubtotals="1" fieldPosition="0"/>
    </format>
    <format dxfId="30349">
      <pivotArea field="15" type="button" dataOnly="0" labelOnly="1" outline="0" axis="axisRow" fieldPosition="0"/>
    </format>
    <format dxfId="30348">
      <pivotArea dataOnly="0" labelOnly="1" outline="0" fieldPosition="0">
        <references count="1">
          <reference field="15" count="0"/>
        </references>
      </pivotArea>
    </format>
    <format dxfId="30347">
      <pivotArea dataOnly="0" labelOnly="1" grandRow="1" outline="0" fieldPosition="0"/>
    </format>
    <format dxfId="30346">
      <pivotArea dataOnly="0" labelOnly="1" outline="0" fieldPosition="0">
        <references count="1">
          <reference field="14" count="0"/>
        </references>
      </pivotArea>
    </format>
    <format dxfId="30345">
      <pivotArea dataOnly="0" labelOnly="1" grandCol="1" outline="0" fieldPosition="0"/>
    </format>
    <format dxfId="30344">
      <pivotArea outline="0" collapsedLevelsAreSubtotals="1" fieldPosition="0"/>
    </format>
    <format dxfId="30343">
      <pivotArea field="15" type="button" dataOnly="0" labelOnly="1" outline="0" axis="axisRow" fieldPosition="0"/>
    </format>
    <format dxfId="30342">
      <pivotArea dataOnly="0" labelOnly="1" outline="0" fieldPosition="0">
        <references count="1">
          <reference field="15" count="0"/>
        </references>
      </pivotArea>
    </format>
    <format dxfId="30341">
      <pivotArea dataOnly="0" labelOnly="1" grandRow="1" outline="0" fieldPosition="0"/>
    </format>
    <format dxfId="30340">
      <pivotArea dataOnly="0" labelOnly="1" outline="0" fieldPosition="0">
        <references count="1">
          <reference field="14" count="0"/>
        </references>
      </pivotArea>
    </format>
    <format dxfId="30339">
      <pivotArea dataOnly="0" labelOnly="1" grandCol="1" outline="0" fieldPosition="0"/>
    </format>
    <format dxfId="30338">
      <pivotArea grandRow="1" outline="0" collapsedLevelsAreSubtotals="1" fieldPosition="0"/>
    </format>
    <format dxfId="30337">
      <pivotArea dataOnly="0" labelOnly="1" grandRow="1" outline="0" fieldPosition="0"/>
    </format>
    <format dxfId="30336">
      <pivotArea grandRow="1" outline="0" collapsedLevelsAreSubtotals="1" fieldPosition="0"/>
    </format>
    <format dxfId="30335">
      <pivotArea dataOnly="0" labelOnly="1" grandRow="1" outline="0" fieldPosition="0"/>
    </format>
    <format dxfId="30334">
      <pivotArea outline="0" collapsedLevelsAreSubtotals="1" fieldPosition="0"/>
    </format>
    <format dxfId="30333">
      <pivotArea field="15" type="button" dataOnly="0" labelOnly="1" outline="0" axis="axisRow" fieldPosition="0"/>
    </format>
    <format dxfId="30332">
      <pivotArea dataOnly="0" labelOnly="1" outline="0" fieldPosition="0">
        <references count="1">
          <reference field="15" count="12">
            <x v="0"/>
            <x v="2"/>
            <x v="3"/>
            <x v="4"/>
            <x v="5"/>
            <x v="7"/>
            <x v="8"/>
            <x v="9"/>
            <x v="10"/>
            <x v="11"/>
            <x v="15"/>
            <x v="17"/>
          </reference>
        </references>
      </pivotArea>
    </format>
    <format dxfId="30331">
      <pivotArea dataOnly="0" labelOnly="1" grandRow="1" outline="0" fieldPosition="0"/>
    </format>
    <format dxfId="30330">
      <pivotArea dataOnly="0" labelOnly="1" outline="0" fieldPosition="0">
        <references count="1">
          <reference field="14" count="0"/>
        </references>
      </pivotArea>
    </format>
    <format dxfId="30329">
      <pivotArea dataOnly="0" labelOnly="1" grandCol="1" outline="0" fieldPosition="0"/>
    </format>
    <format dxfId="30328">
      <pivotArea outline="0" collapsedLevelsAreSubtotals="1" fieldPosition="0"/>
    </format>
    <format dxfId="30327">
      <pivotArea field="15" type="button" dataOnly="0" labelOnly="1" outline="0" axis="axisRow" fieldPosition="0"/>
    </format>
    <format dxfId="30326">
      <pivotArea dataOnly="0" labelOnly="1" outline="0" fieldPosition="0">
        <references count="1">
          <reference field="15" count="12">
            <x v="0"/>
            <x v="2"/>
            <x v="3"/>
            <x v="4"/>
            <x v="5"/>
            <x v="7"/>
            <x v="8"/>
            <x v="9"/>
            <x v="10"/>
            <x v="11"/>
            <x v="15"/>
            <x v="17"/>
          </reference>
        </references>
      </pivotArea>
    </format>
    <format dxfId="30325">
      <pivotArea dataOnly="0" labelOnly="1" grandRow="1" outline="0" fieldPosition="0"/>
    </format>
    <format dxfId="30324">
      <pivotArea dataOnly="0" labelOnly="1" outline="0" fieldPosition="0">
        <references count="1">
          <reference field="14" count="0"/>
        </references>
      </pivotArea>
    </format>
    <format dxfId="30323">
      <pivotArea dataOnly="0" labelOnly="1" grandCol="1" outline="0" fieldPosition="0"/>
    </format>
    <format dxfId="30322">
      <pivotArea outline="0" collapsedLevelsAreSubtotals="1" fieldPosition="0"/>
    </format>
    <format dxfId="30321">
      <pivotArea field="15" type="button" dataOnly="0" labelOnly="1" outline="0" axis="axisRow" fieldPosition="0"/>
    </format>
    <format dxfId="30320">
      <pivotArea dataOnly="0" labelOnly="1" outline="0" fieldPosition="0">
        <references count="1">
          <reference field="15" count="12">
            <x v="0"/>
            <x v="2"/>
            <x v="3"/>
            <x v="4"/>
            <x v="5"/>
            <x v="7"/>
            <x v="8"/>
            <x v="9"/>
            <x v="10"/>
            <x v="11"/>
            <x v="15"/>
            <x v="17"/>
          </reference>
        </references>
      </pivotArea>
    </format>
    <format dxfId="30319">
      <pivotArea dataOnly="0" labelOnly="1" grandRow="1" outline="0" fieldPosition="0"/>
    </format>
    <format dxfId="30318">
      <pivotArea dataOnly="0" labelOnly="1" outline="0" fieldPosition="0">
        <references count="1">
          <reference field="14" count="0"/>
        </references>
      </pivotArea>
    </format>
    <format dxfId="30317">
      <pivotArea dataOnly="0" labelOnly="1" grandCol="1" outline="0" fieldPosition="0"/>
    </format>
    <format dxfId="30316">
      <pivotArea grandRow="1" outline="0" collapsedLevelsAreSubtotals="1" fieldPosition="0"/>
    </format>
    <format dxfId="30315">
      <pivotArea dataOnly="0" labelOnly="1" grandRow="1" outline="0" fieldPosition="0"/>
    </format>
    <format dxfId="30314">
      <pivotArea field="15" type="button" dataOnly="0" labelOnly="1" outline="0" axis="axisRow" fieldPosition="0"/>
    </format>
    <format dxfId="30313">
      <pivotArea dataOnly="0" labelOnly="1" outline="0" fieldPosition="0">
        <references count="1">
          <reference field="14" count="0"/>
        </references>
      </pivotArea>
    </format>
    <format dxfId="30312">
      <pivotArea dataOnly="0" labelOnly="1" grandCol="1" outline="0" fieldPosition="0"/>
    </format>
    <format dxfId="30311">
      <pivotArea outline="0" fieldPosition="0">
        <references count="1">
          <reference field="4294967294" count="1">
            <x v="0"/>
          </reference>
        </references>
      </pivotArea>
    </format>
    <format dxfId="30310">
      <pivotArea outline="0" collapsedLevelsAreSubtotals="1" fieldPosition="0"/>
    </format>
    <format dxfId="30309">
      <pivotArea field="15" type="button" dataOnly="0" labelOnly="1" outline="0" axis="axisRow" fieldPosition="0"/>
    </format>
    <format dxfId="30308">
      <pivotArea dataOnly="0" labelOnly="1" outline="0" fieldPosition="0">
        <references count="1">
          <reference field="15" count="7">
            <x v="2"/>
            <x v="3"/>
            <x v="4"/>
            <x v="5"/>
            <x v="8"/>
            <x v="9"/>
            <x v="11"/>
          </reference>
        </references>
      </pivotArea>
    </format>
    <format dxfId="30307">
      <pivotArea dataOnly="0" labelOnly="1" grandRow="1" outline="0" fieldPosition="0"/>
    </format>
    <format dxfId="30306">
      <pivotArea dataOnly="0" labelOnly="1" outline="0" fieldPosition="0">
        <references count="1">
          <reference field="14" count="0"/>
        </references>
      </pivotArea>
    </format>
    <format dxfId="30305">
      <pivotArea dataOnly="0" labelOnly="1" grandCol="1" outline="0" fieldPosition="0"/>
    </format>
    <format dxfId="30304">
      <pivotArea outline="0" collapsedLevelsAreSubtotals="1" fieldPosition="0"/>
    </format>
    <format dxfId="30303">
      <pivotArea field="15" type="button" dataOnly="0" labelOnly="1" outline="0" axis="axisRow" fieldPosition="0"/>
    </format>
    <format dxfId="30302">
      <pivotArea dataOnly="0" labelOnly="1" outline="0" fieldPosition="0">
        <references count="1">
          <reference field="15" count="7">
            <x v="2"/>
            <x v="3"/>
            <x v="4"/>
            <x v="5"/>
            <x v="8"/>
            <x v="9"/>
            <x v="11"/>
          </reference>
        </references>
      </pivotArea>
    </format>
    <format dxfId="30301">
      <pivotArea dataOnly="0" labelOnly="1" grandRow="1" outline="0" fieldPosition="0"/>
    </format>
    <format dxfId="30300">
      <pivotArea dataOnly="0" labelOnly="1" outline="0" fieldPosition="0">
        <references count="1">
          <reference field="14" count="0"/>
        </references>
      </pivotArea>
    </format>
    <format dxfId="30299">
      <pivotArea dataOnly="0" labelOnly="1" grandCol="1" outline="0" fieldPosition="0"/>
    </format>
    <format dxfId="30298">
      <pivotArea outline="0" collapsedLevelsAreSubtotals="1" fieldPosition="0"/>
    </format>
    <format dxfId="30297">
      <pivotArea field="15" type="button" dataOnly="0" labelOnly="1" outline="0" axis="axisRow" fieldPosition="0"/>
    </format>
    <format dxfId="30296">
      <pivotArea dataOnly="0" labelOnly="1" outline="0" fieldPosition="0">
        <references count="1">
          <reference field="15" count="7">
            <x v="2"/>
            <x v="3"/>
            <x v="4"/>
            <x v="5"/>
            <x v="8"/>
            <x v="9"/>
            <x v="11"/>
          </reference>
        </references>
      </pivotArea>
    </format>
    <format dxfId="30295">
      <pivotArea dataOnly="0" labelOnly="1" grandRow="1" outline="0" fieldPosition="0"/>
    </format>
    <format dxfId="30294">
      <pivotArea dataOnly="0" labelOnly="1" outline="0" fieldPosition="0">
        <references count="1">
          <reference field="14" count="0"/>
        </references>
      </pivotArea>
    </format>
    <format dxfId="30293">
      <pivotArea dataOnly="0" labelOnly="1" grandCol="1" outline="0" fieldPosition="0"/>
    </format>
    <format dxfId="30292">
      <pivotArea field="15" type="button" dataOnly="0" labelOnly="1" outline="0" axis="axisRow" fieldPosition="0"/>
    </format>
    <format dxfId="30291">
      <pivotArea dataOnly="0" labelOnly="1" outline="0" fieldPosition="0">
        <references count="1">
          <reference field="14" count="0"/>
        </references>
      </pivotArea>
    </format>
    <format dxfId="30290">
      <pivotArea dataOnly="0" labelOnly="1" grandCol="1" outline="0" fieldPosition="0"/>
    </format>
    <format dxfId="30289">
      <pivotArea grandRow="1" outline="0" collapsedLevelsAreSubtotals="1" fieldPosition="0"/>
    </format>
    <format dxfId="30288">
      <pivotArea dataOnly="0" labelOnly="1" grandRow="1" outline="0" fieldPosition="0"/>
    </format>
    <format dxfId="30287">
      <pivotArea outline="0" collapsedLevelsAreSubtotals="1" fieldPosition="0"/>
    </format>
    <format dxfId="30286">
      <pivotArea field="15" type="button" dataOnly="0" labelOnly="1" outline="0" axis="axisRow" fieldPosition="0"/>
    </format>
    <format dxfId="30285">
      <pivotArea dataOnly="0" labelOnly="1" outline="0" fieldPosition="0">
        <references count="1">
          <reference field="15" count="7">
            <x v="2"/>
            <x v="3"/>
            <x v="4"/>
            <x v="5"/>
            <x v="8"/>
            <x v="9"/>
            <x v="11"/>
          </reference>
        </references>
      </pivotArea>
    </format>
    <format dxfId="30284">
      <pivotArea dataOnly="0" labelOnly="1" grandRow="1" outline="0" fieldPosition="0"/>
    </format>
    <format dxfId="30283">
      <pivotArea dataOnly="0" labelOnly="1" outline="0" fieldPosition="0">
        <references count="1">
          <reference field="14" count="0"/>
        </references>
      </pivotArea>
    </format>
    <format dxfId="30282">
      <pivotArea dataOnly="0" labelOnly="1" grandCol="1" outline="0" fieldPosition="0"/>
    </format>
    <format dxfId="30281">
      <pivotArea outline="0" collapsedLevelsAreSubtotals="1" fieldPosition="0"/>
    </format>
    <format dxfId="30280">
      <pivotArea field="15" type="button" dataOnly="0" labelOnly="1" outline="0" axis="axisRow" fieldPosition="0"/>
    </format>
    <format dxfId="30279">
      <pivotArea dataOnly="0" labelOnly="1" outline="0" fieldPosition="0">
        <references count="1">
          <reference field="15" count="7">
            <x v="2"/>
            <x v="3"/>
            <x v="4"/>
            <x v="5"/>
            <x v="8"/>
            <x v="9"/>
            <x v="11"/>
          </reference>
        </references>
      </pivotArea>
    </format>
    <format dxfId="30278">
      <pivotArea dataOnly="0" labelOnly="1" grandRow="1" outline="0" fieldPosition="0"/>
    </format>
    <format dxfId="30277">
      <pivotArea dataOnly="0" labelOnly="1" outline="0" fieldPosition="0">
        <references count="1">
          <reference field="14" count="0"/>
        </references>
      </pivotArea>
    </format>
    <format dxfId="30276">
      <pivotArea dataOnly="0" labelOnly="1" grandCol="1" outline="0" fieldPosition="0"/>
    </format>
    <format dxfId="30275">
      <pivotArea outline="0" collapsedLevelsAreSubtotals="1" fieldPosition="0"/>
    </format>
    <format dxfId="30274">
      <pivotArea field="15" type="button" dataOnly="0" labelOnly="1" outline="0" axis="axisRow" fieldPosition="0"/>
    </format>
    <format dxfId="30273">
      <pivotArea dataOnly="0" labelOnly="1" outline="0" fieldPosition="0">
        <references count="1">
          <reference field="15" count="8">
            <x v="2"/>
            <x v="3"/>
            <x v="4"/>
            <x v="5"/>
            <x v="8"/>
            <x v="9"/>
            <x v="11"/>
            <x v="15"/>
          </reference>
        </references>
      </pivotArea>
    </format>
    <format dxfId="30272">
      <pivotArea dataOnly="0" labelOnly="1" grandRow="1" outline="0" fieldPosition="0"/>
    </format>
    <format dxfId="30271">
      <pivotArea dataOnly="0" labelOnly="1" outline="0" fieldPosition="0">
        <references count="1">
          <reference field="14" count="0"/>
        </references>
      </pivotArea>
    </format>
    <format dxfId="30270">
      <pivotArea dataOnly="0" labelOnly="1" grandCol="1" outline="0" fieldPosition="0"/>
    </format>
    <format dxfId="30269">
      <pivotArea field="15" type="button" dataOnly="0" labelOnly="1" outline="0" axis="axisRow" fieldPosition="0"/>
    </format>
    <format dxfId="30268">
      <pivotArea dataOnly="0" labelOnly="1" outline="0" fieldPosition="0">
        <references count="1">
          <reference field="14" count="0"/>
        </references>
      </pivotArea>
    </format>
    <format dxfId="30267">
      <pivotArea dataOnly="0" labelOnly="1" grandCol="1" outline="0" fieldPosition="0"/>
    </format>
    <format dxfId="30266">
      <pivotArea dataOnly="0" labelOnly="1" grandRow="1" outline="0" fieldPosition="0"/>
    </format>
    <format dxfId="30265">
      <pivotArea outline="0" collapsedLevelsAreSubtotals="1" fieldPosition="0"/>
    </format>
    <format dxfId="30264">
      <pivotArea field="15" type="button" dataOnly="0" labelOnly="1" outline="0" axis="axisRow" fieldPosition="0"/>
    </format>
    <format dxfId="30263">
      <pivotArea dataOnly="0" labelOnly="1" outline="0" fieldPosition="0">
        <references count="1">
          <reference field="15" count="8">
            <x v="2"/>
            <x v="3"/>
            <x v="4"/>
            <x v="5"/>
            <x v="8"/>
            <x v="9"/>
            <x v="11"/>
            <x v="15"/>
          </reference>
        </references>
      </pivotArea>
    </format>
    <format dxfId="30262">
      <pivotArea dataOnly="0" labelOnly="1" grandRow="1" outline="0" fieldPosition="0"/>
    </format>
    <format dxfId="30261">
      <pivotArea dataOnly="0" labelOnly="1" outline="0" fieldPosition="0">
        <references count="1">
          <reference field="14" count="0"/>
        </references>
      </pivotArea>
    </format>
    <format dxfId="30260">
      <pivotArea dataOnly="0" labelOnly="1" grandCol="1" outline="0" fieldPosition="0"/>
    </format>
    <format dxfId="30259">
      <pivotArea dataOnly="0" labelOnly="1" outline="0" fieldPosition="0">
        <references count="1">
          <reference field="15" count="8">
            <x v="2"/>
            <x v="3"/>
            <x v="4"/>
            <x v="5"/>
            <x v="8"/>
            <x v="9"/>
            <x v="11"/>
            <x v="15"/>
          </reference>
        </references>
      </pivotArea>
    </format>
    <format dxfId="30258">
      <pivotArea outline="0" collapsedLevelsAreSubtotals="1" fieldPosition="0"/>
    </format>
    <format dxfId="30257">
      <pivotArea field="15" type="button" dataOnly="0" labelOnly="1" outline="0" axis="axisRow" fieldPosition="0"/>
    </format>
    <format dxfId="30256">
      <pivotArea dataOnly="0" labelOnly="1" outline="0" fieldPosition="0">
        <references count="1">
          <reference field="15" count="9">
            <x v="2"/>
            <x v="3"/>
            <x v="4"/>
            <x v="5"/>
            <x v="7"/>
            <x v="8"/>
            <x v="9"/>
            <x v="11"/>
            <x v="15"/>
          </reference>
        </references>
      </pivotArea>
    </format>
    <format dxfId="30255">
      <pivotArea dataOnly="0" labelOnly="1" grandRow="1" outline="0" fieldPosition="0"/>
    </format>
    <format dxfId="30254">
      <pivotArea dataOnly="0" labelOnly="1" outline="0" fieldPosition="0">
        <references count="1">
          <reference field="14" count="0"/>
        </references>
      </pivotArea>
    </format>
    <format dxfId="30253">
      <pivotArea dataOnly="0" labelOnly="1" grandCol="1" outline="0" fieldPosition="0"/>
    </format>
    <format dxfId="30252">
      <pivotArea outline="0" collapsedLevelsAreSubtotals="1" fieldPosition="0"/>
    </format>
    <format dxfId="30251">
      <pivotArea dataOnly="0" labelOnly="1" outline="0" fieldPosition="0">
        <references count="1">
          <reference field="15" count="11">
            <x v="2"/>
            <x v="3"/>
            <x v="4"/>
            <x v="5"/>
            <x v="7"/>
            <x v="8"/>
            <x v="9"/>
            <x v="10"/>
            <x v="11"/>
            <x v="12"/>
            <x v="15"/>
          </reference>
        </references>
      </pivotArea>
    </format>
    <format dxfId="30250">
      <pivotArea dataOnly="0" labelOnly="1" grandRow="1" outline="0" fieldPosition="0"/>
    </format>
    <format dxfId="30249">
      <pivotArea outline="0" collapsedLevelsAreSubtotals="1" fieldPosition="0"/>
    </format>
    <format dxfId="30248">
      <pivotArea dataOnly="0" labelOnly="1" outline="0" fieldPosition="0">
        <references count="1">
          <reference field="15" count="10">
            <x v="2"/>
            <x v="3"/>
            <x v="4"/>
            <x v="5"/>
            <x v="8"/>
            <x v="9"/>
            <x v="10"/>
            <x v="11"/>
            <x v="12"/>
            <x v="15"/>
          </reference>
        </references>
      </pivotArea>
    </format>
    <format dxfId="30247">
      <pivotArea dataOnly="0" labelOnly="1" grandRow="1" outline="0" fieldPosition="0"/>
    </format>
    <format dxfId="30246">
      <pivotArea field="15" type="button" dataOnly="0" labelOnly="1" outline="0" axis="axisRow" fieldPosition="0"/>
    </format>
    <format dxfId="30245">
      <pivotArea dataOnly="0" labelOnly="1" outline="0" fieldPosition="0">
        <references count="1">
          <reference field="14" count="0"/>
        </references>
      </pivotArea>
    </format>
    <format dxfId="30244">
      <pivotArea dataOnly="0" labelOnly="1" grandCol="1" outline="0" fieldPosition="0"/>
    </format>
    <format dxfId="30243">
      <pivotArea field="15" type="button" dataOnly="0" labelOnly="1" outline="0" axis="axisRow" fieldPosition="0"/>
    </format>
    <format dxfId="30242">
      <pivotArea dataOnly="0" labelOnly="1" outline="0" fieldPosition="0">
        <references count="1">
          <reference field="14" count="0"/>
        </references>
      </pivotArea>
    </format>
    <format dxfId="30241">
      <pivotArea dataOnly="0" labelOnly="1" grandCol="1" outline="0" fieldPosition="0"/>
    </format>
    <format dxfId="30240">
      <pivotArea field="15" type="button" dataOnly="0" labelOnly="1" outline="0" axis="axisRow" fieldPosition="0"/>
    </format>
    <format dxfId="30239">
      <pivotArea dataOnly="0" labelOnly="1" outline="0" fieldPosition="0">
        <references count="1">
          <reference field="14" count="0"/>
        </references>
      </pivotArea>
    </format>
    <format dxfId="30238">
      <pivotArea dataOnly="0" labelOnly="1" grandCol="1" outline="0" fieldPosition="0"/>
    </format>
    <format dxfId="30237">
      <pivotArea outline="0" fieldPosition="0">
        <references count="1">
          <reference field="15" count="10" selected="0">
            <x v="2"/>
            <x v="3"/>
            <x v="4"/>
            <x v="5"/>
            <x v="8"/>
            <x v="9"/>
            <x v="10"/>
            <x v="11"/>
            <x v="12"/>
            <x v="15"/>
          </reference>
        </references>
      </pivotArea>
    </format>
    <format dxfId="30236">
      <pivotArea dataOnly="0" labelOnly="1" outline="0" fieldPosition="0">
        <references count="1">
          <reference field="15" count="10">
            <x v="2"/>
            <x v="3"/>
            <x v="4"/>
            <x v="5"/>
            <x v="8"/>
            <x v="9"/>
            <x v="10"/>
            <x v="11"/>
            <x v="12"/>
            <x v="15"/>
          </reference>
        </references>
      </pivotArea>
    </format>
    <format dxfId="30235">
      <pivotArea dataOnly="0" labelOnly="1" outline="0" fieldPosition="0">
        <references count="1">
          <reference field="15" count="9">
            <x v="0"/>
            <x v="3"/>
            <x v="4"/>
            <x v="5"/>
            <x v="7"/>
            <x v="8"/>
            <x v="9"/>
            <x v="11"/>
            <x v="15"/>
          </reference>
        </references>
      </pivotArea>
    </format>
    <format dxfId="30234">
      <pivotArea dataOnly="0" labelOnly="1" outline="0" fieldPosition="0">
        <references count="1">
          <reference field="15" count="9">
            <x v="0"/>
            <x v="3"/>
            <x v="4"/>
            <x v="5"/>
            <x v="7"/>
            <x v="8"/>
            <x v="9"/>
            <x v="11"/>
            <x v="15"/>
          </reference>
        </references>
      </pivotArea>
    </format>
    <format dxfId="30233">
      <pivotArea dataOnly="0" labelOnly="1" outline="0" fieldPosition="0">
        <references count="1">
          <reference field="15" count="9">
            <x v="0"/>
            <x v="3"/>
            <x v="4"/>
            <x v="5"/>
            <x v="7"/>
            <x v="8"/>
            <x v="9"/>
            <x v="11"/>
            <x v="15"/>
          </reference>
        </references>
      </pivotArea>
    </format>
    <format dxfId="30232">
      <pivotArea type="all" dataOnly="0" outline="0" fieldPosition="0"/>
    </format>
    <format dxfId="30231">
      <pivotArea type="origin" dataOnly="0" labelOnly="1" outline="0" fieldPosition="0"/>
    </format>
    <format dxfId="30230">
      <pivotArea field="14" type="button" dataOnly="0" labelOnly="1" outline="0" axis="axisCol" fieldPosition="0"/>
    </format>
    <format dxfId="30229">
      <pivotArea type="topRight" dataOnly="0" labelOnly="1" outline="0" fieldPosition="0"/>
    </format>
    <format dxfId="30228">
      <pivotArea type="all" dataOnly="0" outline="0" fieldPosition="0"/>
    </format>
    <format dxfId="30227">
      <pivotArea type="origin" dataOnly="0" labelOnly="1" outline="0" fieldPosition="0"/>
    </format>
    <format dxfId="30226">
      <pivotArea field="14" type="button" dataOnly="0" labelOnly="1" outline="0" axis="axisCol" fieldPosition="0"/>
    </format>
    <format dxfId="30225">
      <pivotArea type="topRight" dataOnly="0" labelOnly="1" outline="0" fieldPosition="0"/>
    </format>
    <format dxfId="30224">
      <pivotArea outline="0" fieldPosition="0">
        <references count="1">
          <reference field="15" count="9" selected="0">
            <x v="0"/>
            <x v="3"/>
            <x v="4"/>
            <x v="5"/>
            <x v="7"/>
            <x v="8"/>
            <x v="9"/>
            <x v="11"/>
            <x v="15"/>
          </reference>
        </references>
      </pivotArea>
    </format>
    <format dxfId="30223">
      <pivotArea outline="0" fieldPosition="0">
        <references count="1">
          <reference field="15" count="9" selected="0">
            <x v="0"/>
            <x v="3"/>
            <x v="4"/>
            <x v="5"/>
            <x v="7"/>
            <x v="8"/>
            <x v="9"/>
            <x v="11"/>
            <x v="15"/>
          </reference>
        </references>
      </pivotArea>
    </format>
    <format dxfId="30222">
      <pivotArea dataOnly="0" labelOnly="1" outline="0" fieldPosition="0">
        <references count="1">
          <reference field="15" count="0"/>
        </references>
      </pivotArea>
    </format>
    <format dxfId="30221">
      <pivotArea grandRow="1" outline="0" collapsedLevelsAreSubtotals="1" fieldPosition="0"/>
    </format>
    <format dxfId="30220">
      <pivotArea dataOnly="0" labelOnly="1" outline="0" fieldPosition="0">
        <references count="1">
          <reference field="15" count="0"/>
        </references>
      </pivotArea>
    </format>
    <format dxfId="30219">
      <pivotArea grandRow="1" outline="0" collapsedLevelsAreSubtotals="1" fieldPosition="0"/>
    </format>
    <format dxfId="30218">
      <pivotArea outline="0" collapsedLevelsAreSubtotals="1" fieldPosition="0"/>
    </format>
    <format dxfId="30217">
      <pivotArea field="15" type="button" dataOnly="0" labelOnly="1" outline="0" axis="axisRow" fieldPosition="0"/>
    </format>
    <format dxfId="30216">
      <pivotArea dataOnly="0" labelOnly="1" outline="0" fieldPosition="0">
        <references count="1">
          <reference field="15" count="0"/>
        </references>
      </pivotArea>
    </format>
    <format dxfId="30215">
      <pivotArea dataOnly="0" labelOnly="1" grandRow="1" outline="0" fieldPosition="0"/>
    </format>
    <format dxfId="30214">
      <pivotArea dataOnly="0" labelOnly="1" outline="0" fieldPosition="0">
        <references count="1">
          <reference field="14" count="0"/>
        </references>
      </pivotArea>
    </format>
    <format dxfId="30213">
      <pivotArea dataOnly="0" labelOnly="1" grandCol="1" outline="0" fieldPosition="0"/>
    </format>
    <format dxfId="30212">
      <pivotArea field="15" type="button" dataOnly="0" labelOnly="1" outline="0" axis="axisRow" fieldPosition="0"/>
    </format>
    <format dxfId="30211">
      <pivotArea dataOnly="0" labelOnly="1" outline="0" fieldPosition="0">
        <references count="1">
          <reference field="14" count="0"/>
        </references>
      </pivotArea>
    </format>
    <format dxfId="30210">
      <pivotArea dataOnly="0" labelOnly="1" grandCol="1" outline="0" fieldPosition="0"/>
    </format>
    <format dxfId="30209">
      <pivotArea grandRow="1" outline="0" collapsedLevelsAreSubtotals="1" fieldPosition="0"/>
    </format>
    <format dxfId="30208">
      <pivotArea dataOnly="0" labelOnly="1" grandRow="1" outline="0" fieldPosition="0"/>
    </format>
    <format dxfId="30207">
      <pivotArea field="15" type="button" dataOnly="0" labelOnly="1" outline="0" axis="axisRow" fieldPosition="0"/>
    </format>
    <format dxfId="30206">
      <pivotArea dataOnly="0" labelOnly="1" outline="0" fieldPosition="0">
        <references count="1">
          <reference field="14" count="0"/>
        </references>
      </pivotArea>
    </format>
    <format dxfId="30205">
      <pivotArea dataOnly="0" labelOnly="1" grandCol="1" outline="0" fieldPosition="0"/>
    </format>
    <format dxfId="30204">
      <pivotArea field="15" type="button" dataOnly="0" labelOnly="1" outline="0" axis="axisRow" fieldPosition="0"/>
    </format>
    <format dxfId="30203">
      <pivotArea dataOnly="0" labelOnly="1" outline="0" fieldPosition="0">
        <references count="1">
          <reference field="14" count="0"/>
        </references>
      </pivotArea>
    </format>
    <format dxfId="302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9244">
      <pivotArea outline="0" collapsedLevelsAreSubtotals="1" fieldPosition="0"/>
    </format>
    <format dxfId="29243">
      <pivotArea field="15" type="button" dataOnly="0" labelOnly="1" outline="0" axis="axisRow" fieldPosition="0"/>
    </format>
    <format dxfId="29242">
      <pivotArea dataOnly="0" labelOnly="1" fieldPosition="0">
        <references count="1">
          <reference field="15" count="0"/>
        </references>
      </pivotArea>
    </format>
    <format dxfId="29241">
      <pivotArea dataOnly="0" labelOnly="1" grandRow="1" outline="0" fieldPosition="0"/>
    </format>
    <format dxfId="29240">
      <pivotArea dataOnly="0" labelOnly="1" fieldPosition="0">
        <references count="1">
          <reference field="158" count="0"/>
        </references>
      </pivotArea>
    </format>
    <format dxfId="29239">
      <pivotArea dataOnly="0" labelOnly="1" grandCol="1" outline="0" fieldPosition="0"/>
    </format>
    <format dxfId="29238">
      <pivotArea outline="0" collapsedLevelsAreSubtotals="1" fieldPosition="0"/>
    </format>
    <format dxfId="29237">
      <pivotArea field="15" type="button" dataOnly="0" labelOnly="1" outline="0" axis="axisRow" fieldPosition="0"/>
    </format>
    <format dxfId="29236">
      <pivotArea dataOnly="0" labelOnly="1" fieldPosition="0">
        <references count="1">
          <reference field="15" count="0"/>
        </references>
      </pivotArea>
    </format>
    <format dxfId="29235">
      <pivotArea dataOnly="0" labelOnly="1" grandRow="1" outline="0" fieldPosition="0"/>
    </format>
    <format dxfId="29234">
      <pivotArea dataOnly="0" labelOnly="1" fieldPosition="0">
        <references count="1">
          <reference field="158" count="0"/>
        </references>
      </pivotArea>
    </format>
    <format dxfId="29233">
      <pivotArea dataOnly="0" labelOnly="1" grandCol="1" outline="0" fieldPosition="0"/>
    </format>
    <format dxfId="29232">
      <pivotArea collapsedLevelsAreSubtotals="1" fieldPosition="0">
        <references count="1">
          <reference field="15" count="0"/>
        </references>
      </pivotArea>
    </format>
    <format dxfId="29231">
      <pivotArea dataOnly="0" labelOnly="1" fieldPosition="0">
        <references count="1">
          <reference field="15" count="0"/>
        </references>
      </pivotArea>
    </format>
    <format dxfId="29230">
      <pivotArea grandRow="1" outline="0" collapsedLevelsAreSubtotals="1" fieldPosition="0"/>
    </format>
    <format dxfId="29229">
      <pivotArea dataOnly="0" labelOnly="1" grandRow="1" outline="0" fieldPosition="0"/>
    </format>
    <format dxfId="29228">
      <pivotArea field="15" type="button" dataOnly="0" labelOnly="1" outline="0" axis="axisRow" fieldPosition="0"/>
    </format>
    <format dxfId="29227">
      <pivotArea dataOnly="0" labelOnly="1" fieldPosition="0">
        <references count="1">
          <reference field="158" count="0"/>
        </references>
      </pivotArea>
    </format>
    <format dxfId="2922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225">
      <pivotArea outline="0" collapsedLevelsAreSubtotals="1" fieldPosition="0"/>
    </format>
    <format dxfId="29224">
      <pivotArea dataOnly="0" labelOnly="1" fieldPosition="0">
        <references count="1">
          <reference field="15" count="0"/>
        </references>
      </pivotArea>
    </format>
    <format dxfId="29223">
      <pivotArea dataOnly="0" labelOnly="1" grandRow="1" outline="0" fieldPosition="0"/>
    </format>
    <format dxfId="29222">
      <pivotArea outline="0" collapsedLevelsAreSubtotals="1" fieldPosition="0"/>
    </format>
    <format dxfId="29221">
      <pivotArea dataOnly="0" labelOnly="1" fieldPosition="0">
        <references count="1">
          <reference field="15" count="0"/>
        </references>
      </pivotArea>
    </format>
    <format dxfId="29220">
      <pivotArea dataOnly="0" labelOnly="1" grandRow="1" outline="0" fieldPosition="0"/>
    </format>
    <format dxfId="29219">
      <pivotArea type="all" dataOnly="0" outline="0" fieldPosition="0"/>
    </format>
    <format dxfId="29218">
      <pivotArea outline="0" collapsedLevelsAreSubtotals="1" fieldPosition="0"/>
    </format>
    <format dxfId="29217">
      <pivotArea field="15" type="button" dataOnly="0" labelOnly="1" outline="0" axis="axisRow" fieldPosition="0"/>
    </format>
    <format dxfId="29216">
      <pivotArea dataOnly="0" labelOnly="1" fieldPosition="0">
        <references count="1">
          <reference field="15" count="0"/>
        </references>
      </pivotArea>
    </format>
    <format dxfId="29215">
      <pivotArea dataOnly="0" labelOnly="1" grandRow="1" outline="0" fieldPosition="0"/>
    </format>
    <format dxfId="29214">
      <pivotArea dataOnly="0" labelOnly="1" outline="0" axis="axisValues" fieldPosition="0"/>
    </format>
    <format dxfId="29213">
      <pivotArea outline="0" collapsedLevelsAreSubtotals="1" fieldPosition="0"/>
    </format>
    <format dxfId="29212">
      <pivotArea field="15" type="button" dataOnly="0" labelOnly="1" outline="0" axis="axisRow" fieldPosition="0"/>
    </format>
    <format dxfId="29211">
      <pivotArea dataOnly="0" labelOnly="1" fieldPosition="0">
        <references count="1">
          <reference field="15" count="0"/>
        </references>
      </pivotArea>
    </format>
    <format dxfId="29210">
      <pivotArea dataOnly="0" labelOnly="1" grandRow="1" outline="0" fieldPosition="0"/>
    </format>
    <format dxfId="29209">
      <pivotArea dataOnly="0" labelOnly="1"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5" type="button" dataOnly="0" labelOnly="1" outline="0" axis="axisRow" fieldPosition="0"/>
    </format>
    <format dxfId="29205">
      <pivotArea dataOnly="0" labelOnly="1" fieldPosition="0">
        <references count="1">
          <reference field="15" count="0"/>
        </references>
      </pivotArea>
    </format>
    <format dxfId="29204">
      <pivotArea dataOnly="0" labelOnly="1" grandRow="1" outline="0" fieldPosition="0"/>
    </format>
    <format dxfId="29203">
      <pivotArea dataOnly="0" labelOnly="1" fieldPosition="0">
        <references count="1">
          <reference field="12" count="0"/>
        </references>
      </pivotArea>
    </format>
    <format dxfId="2920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8837">
      <pivotArea field="148" type="button" dataOnly="0" labelOnly="1" outline="0" axis="axisCol" fieldPosition="0"/>
    </format>
    <format dxfId="28836">
      <pivotArea field="148" type="button" dataOnly="0" labelOnly="1" outline="0" axis="axisCol" fieldPosition="0"/>
    </format>
    <format dxfId="28835">
      <pivotArea field="148" type="button" dataOnly="0" labelOnly="1" outline="0" axis="axisCol" fieldPosition="0"/>
    </format>
    <format dxfId="28834">
      <pivotArea field="148" type="button" dataOnly="0" labelOnly="1" outline="0" axis="axisCol" fieldPosition="0"/>
    </format>
    <format dxfId="28833">
      <pivotArea field="148" type="button" dataOnly="0" labelOnly="1" outline="0" axis="axisCol" fieldPosition="0"/>
    </format>
    <format dxfId="2883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867">
      <pivotArea outline="0" collapsedLevelsAreSubtotals="1" fieldPosition="0"/>
    </format>
    <format dxfId="28866">
      <pivotArea field="147" type="button" dataOnly="0" labelOnly="1" outline="0" axis="axisCol" fieldPosition="0"/>
    </format>
    <format dxfId="28865">
      <pivotArea type="topRight" dataOnly="0" labelOnly="1" outline="0" fieldPosition="0"/>
    </format>
    <format dxfId="28864">
      <pivotArea dataOnly="0" labelOnly="1" grandCol="1" outline="0" fieldPosition="0"/>
    </format>
    <format dxfId="28863">
      <pivotArea outline="0" collapsedLevelsAreSubtotals="1" fieldPosition="0"/>
    </format>
    <format dxfId="28862">
      <pivotArea field="147" type="button" dataOnly="0" labelOnly="1" outline="0" axis="axisCol" fieldPosition="0"/>
    </format>
    <format dxfId="28861">
      <pivotArea type="topRight" dataOnly="0" labelOnly="1" outline="0" fieldPosition="0"/>
    </format>
    <format dxfId="28860">
      <pivotArea dataOnly="0" labelOnly="1" grandCol="1" outline="0" fieldPosition="0"/>
    </format>
    <format dxfId="28859">
      <pivotArea type="all" dataOnly="0" outline="0" fieldPosition="0"/>
    </format>
    <format dxfId="28858">
      <pivotArea outline="0" collapsedLevelsAreSubtotals="1" fieldPosition="0"/>
    </format>
    <format dxfId="28857">
      <pivotArea dataOnly="0" labelOnly="1" grandRow="1" outline="0" fieldPosition="0"/>
    </format>
    <format dxfId="28856">
      <pivotArea dataOnly="0" labelOnly="1" grandCol="1" outline="0" fieldPosition="0"/>
    </format>
    <format dxfId="28855">
      <pivotArea grandRow="1" outline="0" collapsedLevelsAreSubtotals="1" fieldPosition="0"/>
    </format>
    <format dxfId="28854">
      <pivotArea outline="0" collapsedLevelsAreSubtotals="1" fieldPosition="0"/>
    </format>
    <format dxfId="28853">
      <pivotArea dataOnly="0" labelOnly="1" grandRow="1" outline="0" fieldPosition="0"/>
    </format>
    <format dxfId="28852">
      <pivotArea dataOnly="0" labelOnly="1" fieldPosition="0">
        <references count="1">
          <reference field="147" count="0"/>
        </references>
      </pivotArea>
    </format>
    <format dxfId="28851">
      <pivotArea dataOnly="0" labelOnly="1" grandCol="1" outline="0" fieldPosition="0"/>
    </format>
    <format dxfId="28850">
      <pivotArea outline="0" collapsedLevelsAreSubtotals="1" fieldPosition="0"/>
    </format>
    <format dxfId="28849">
      <pivotArea dataOnly="0" labelOnly="1" grandRow="1" outline="0" fieldPosition="0"/>
    </format>
    <format dxfId="28848">
      <pivotArea type="all" dataOnly="0" outline="0" fieldPosition="0"/>
    </format>
    <format dxfId="28847">
      <pivotArea dataOnly="0" labelOnly="1" fieldPosition="0">
        <references count="1">
          <reference field="147" count="0"/>
        </references>
      </pivotArea>
    </format>
    <format dxfId="28846">
      <pivotArea dataOnly="0" labelOnly="1" grandCol="1" outline="0" fieldPosition="0"/>
    </format>
    <format dxfId="28845">
      <pivotArea outline="0" collapsedLevelsAreSubtotals="1" fieldPosition="0"/>
    </format>
    <format dxfId="28844">
      <pivotArea dataOnly="0" labelOnly="1" grandRow="1" outline="0" fieldPosition="0"/>
    </format>
    <format dxfId="28843">
      <pivotArea dataOnly="0" labelOnly="1" fieldPosition="0">
        <references count="1">
          <reference field="147" count="0"/>
        </references>
      </pivotArea>
    </format>
    <format dxfId="28842">
      <pivotArea dataOnly="0" labelOnly="1" grandCol="1" outline="0" fieldPosition="0"/>
    </format>
    <format dxfId="28841">
      <pivotArea outline="0" collapsedLevelsAreSubtotals="1" fieldPosition="0"/>
    </format>
    <format dxfId="28840">
      <pivotArea dataOnly="0" labelOnly="1" grandRow="1" outline="0" fieldPosition="0"/>
    </format>
    <format dxfId="28839">
      <pivotArea dataOnly="0" labelOnly="1" fieldPosition="0">
        <references count="1">
          <reference field="147" count="0"/>
        </references>
      </pivotArea>
    </format>
    <format dxfId="2883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016">
      <pivotArea type="all" dataOnly="0" outline="0" fieldPosition="0"/>
    </format>
    <format dxfId="29015">
      <pivotArea outline="0" collapsedLevelsAreSubtotals="1" fieldPosition="0"/>
    </format>
    <format dxfId="29014">
      <pivotArea field="-2" type="button" dataOnly="0" labelOnly="1" outline="0" axis="axisCol" fieldPosition="0"/>
    </format>
    <format dxfId="29013">
      <pivotArea type="topRight" dataOnly="0" labelOnly="1" outline="0" fieldPosition="0"/>
    </format>
    <format dxfId="29012">
      <pivotArea type="origin" dataOnly="0" labelOnly="1" outline="0" fieldPosition="0"/>
    </format>
    <format dxfId="29011">
      <pivotArea dataOnly="0" labelOnly="1" grandRow="1" outline="0" fieldPosition="0"/>
    </format>
    <format dxfId="29010">
      <pivotArea type="origin" dataOnly="0" labelOnly="1" outline="0" fieldPosition="0"/>
    </format>
    <format dxfId="29009">
      <pivotArea dataOnly="0" labelOnly="1" grandRow="1" outline="0" fieldPosition="0"/>
    </format>
    <format dxfId="290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6">
      <pivotArea outline="0" collapsedLevelsAreSubtotals="1" fieldPosition="0">
        <references count="1">
          <reference field="4294967294" count="6" selected="0">
            <x v="2"/>
            <x v="3"/>
            <x v="4"/>
            <x v="5"/>
            <x v="6"/>
            <x v="7"/>
          </reference>
        </references>
      </pivotArea>
    </format>
    <format dxfId="29005">
      <pivotArea dataOnly="0" labelOnly="1" outline="0" fieldPosition="0">
        <references count="1">
          <reference field="4294967294" count="6">
            <x v="2"/>
            <x v="3"/>
            <x v="4"/>
            <x v="5"/>
            <x v="6"/>
            <x v="7"/>
          </reference>
        </references>
      </pivotArea>
    </format>
    <format dxfId="29004">
      <pivotArea outline="0" collapsedLevelsAreSubtotals="1" fieldPosition="0">
        <references count="1">
          <reference field="4294967294" count="6" selected="0">
            <x v="2"/>
            <x v="3"/>
            <x v="4"/>
            <x v="5"/>
            <x v="6"/>
            <x v="7"/>
          </reference>
        </references>
      </pivotArea>
    </format>
    <format dxfId="29003">
      <pivotArea dataOnly="0" labelOnly="1" outline="0" fieldPosition="0">
        <references count="1">
          <reference field="4294967294" count="6">
            <x v="2"/>
            <x v="3"/>
            <x v="4"/>
            <x v="5"/>
            <x v="6"/>
            <x v="7"/>
          </reference>
        </references>
      </pivotArea>
    </format>
    <format dxfId="29002">
      <pivotArea type="all" dataOnly="0" outline="0" fieldPosition="0"/>
    </format>
    <format dxfId="29001">
      <pivotArea outline="0" collapsedLevelsAreSubtotals="1" fieldPosition="0"/>
    </format>
    <format dxfId="29000">
      <pivotArea dataOnly="0" labelOnly="1" grandRow="1" outline="0" fieldPosition="0"/>
    </format>
    <format dxfId="2899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8">
      <pivotArea field="12" type="button" dataOnly="0" labelOnly="1" outline="0"/>
    </format>
    <format dxfId="2899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6">
      <pivotArea field="12" type="button" dataOnly="0" labelOnly="1" outline="0"/>
    </format>
    <format dxfId="2899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4">
      <pivotArea grandRow="1" outline="0" collapsedLevelsAreSubtotals="1" fieldPosition="0"/>
    </format>
    <format dxfId="28993">
      <pivotArea grandRow="1" outline="0" collapsedLevelsAreSubtotals="1" fieldPosition="0"/>
    </format>
    <format dxfId="28992">
      <pivotArea outline="0" fieldPosition="0">
        <references count="1">
          <reference field="4294967294" count="20" selected="0">
            <x v="5"/>
            <x v="6"/>
            <x v="7"/>
            <x v="8"/>
            <x v="9"/>
            <x v="10"/>
            <x v="11"/>
            <x v="12"/>
            <x v="14"/>
            <x v="15"/>
            <x v="16"/>
            <x v="17"/>
            <x v="18"/>
            <x v="19"/>
            <x v="20"/>
            <x v="21"/>
            <x v="22"/>
            <x v="23"/>
            <x v="25"/>
            <x v="26"/>
          </reference>
        </references>
      </pivotArea>
    </format>
    <format dxfId="28991">
      <pivotArea dataOnly="0" labelOnly="1" outline="0" fieldPosition="0">
        <references count="1">
          <reference field="4294967294" count="20">
            <x v="5"/>
            <x v="6"/>
            <x v="7"/>
            <x v="8"/>
            <x v="9"/>
            <x v="10"/>
            <x v="11"/>
            <x v="12"/>
            <x v="14"/>
            <x v="15"/>
            <x v="16"/>
            <x v="17"/>
            <x v="18"/>
            <x v="19"/>
            <x v="20"/>
            <x v="21"/>
            <x v="22"/>
            <x v="23"/>
            <x v="25"/>
            <x v="26"/>
          </reference>
        </references>
      </pivotArea>
    </format>
    <format dxfId="28990">
      <pivotArea dataOnly="0" labelOnly="1" outline="0" fieldPosition="0">
        <references count="1">
          <reference field="4294967294" count="1">
            <x v="1"/>
          </reference>
        </references>
      </pivotArea>
    </format>
    <format dxfId="2898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988">
      <pivotArea type="all" dataOnly="0" outline="0" fieldPosition="0"/>
    </format>
    <format dxfId="28987">
      <pivotArea grandRow="1" outline="0" collapsedLevelsAreSubtotals="1" fieldPosition="0"/>
    </format>
    <format dxfId="2898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985">
      <pivotArea type="all" dataOnly="0" outline="0" fieldPosition="0"/>
    </format>
    <format dxfId="2898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98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81">
      <pivotArea dataOnly="0" labelOnly="1" outline="0" fieldPosition="0">
        <references count="1">
          <reference field="4294967294" count="1">
            <x v="14"/>
          </reference>
        </references>
      </pivotArea>
    </format>
    <format dxfId="28980">
      <pivotArea outline="0" fieldPosition="0">
        <references count="1">
          <reference field="4294967294" count="15" selected="0">
            <x v="0"/>
            <x v="1"/>
            <x v="2"/>
            <x v="3"/>
            <x v="4"/>
            <x v="5"/>
            <x v="6"/>
            <x v="7"/>
            <x v="8"/>
            <x v="9"/>
            <x v="10"/>
            <x v="11"/>
            <x v="12"/>
            <x v="13"/>
            <x v="14"/>
          </reference>
        </references>
      </pivotArea>
    </format>
    <format dxfId="28979">
      <pivotArea dataOnly="0" labelOnly="1" grandRow="1" outline="0" fieldPosition="0"/>
    </format>
    <format dxfId="289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7">
      <pivotArea outline="0" fieldPosition="0">
        <references count="1">
          <reference field="4294967294" count="1" selected="0">
            <x v="17"/>
          </reference>
        </references>
      </pivotArea>
    </format>
    <format dxfId="28976">
      <pivotArea outline="0" fieldPosition="0">
        <references count="1">
          <reference field="4294967294" count="1" selected="0">
            <x v="17"/>
          </reference>
        </references>
      </pivotArea>
    </format>
    <format dxfId="289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3">
      <pivotArea dataOnly="0" labelOnly="1" grandRow="1" outline="0" fieldPosition="0"/>
    </format>
    <format dxfId="28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9">
      <pivotArea grandRow="1" outline="0" collapsedLevelsAreSubtotals="1" fieldPosition="0"/>
    </format>
    <format dxfId="28968">
      <pivotArea dataOnly="0" labelOnly="1" grandRow="1" outline="0" fieldPosition="0"/>
    </format>
    <format dxfId="28967">
      <pivotArea outline="0" fieldPosition="0">
        <references count="1">
          <reference field="4294967294" count="1" selected="0">
            <x v="13"/>
          </reference>
        </references>
      </pivotArea>
    </format>
    <format dxfId="28966">
      <pivotArea dataOnly="0" labelOnly="1" outline="0" fieldPosition="0">
        <references count="1">
          <reference field="4294967294" count="1">
            <x v="13"/>
          </reference>
        </references>
      </pivotArea>
    </format>
    <format dxfId="28965">
      <pivotArea dataOnly="0" outline="0" fieldPosition="0">
        <references count="1">
          <reference field="4294967294" count="1">
            <x v="13"/>
          </reference>
        </references>
      </pivotArea>
    </format>
    <format dxfId="28964">
      <pivotArea grandRow="1" outline="0" collapsedLevelsAreSubtotals="1" fieldPosition="0"/>
    </format>
    <format dxfId="28963">
      <pivotArea dataOnly="0" labelOnly="1" grandRow="1" outline="0" fieldPosition="0"/>
    </format>
    <format dxfId="28962">
      <pivotArea dataOnly="0" outline="0" fieldPosition="0">
        <references count="1">
          <reference field="4294967294" count="1">
            <x v="3"/>
          </reference>
        </references>
      </pivotArea>
    </format>
    <format dxfId="28961">
      <pivotArea outline="0" fieldPosition="0">
        <references count="1">
          <reference field="4294967294" count="1" selected="0">
            <x v="3"/>
          </reference>
        </references>
      </pivotArea>
    </format>
    <format dxfId="28960">
      <pivotArea dataOnly="0" labelOnly="1" outline="0" fieldPosition="0">
        <references count="1">
          <reference field="4294967294" count="1">
            <x v="3"/>
          </reference>
        </references>
      </pivotArea>
    </format>
    <format dxfId="28959">
      <pivotArea outline="0" fieldPosition="0">
        <references count="1">
          <reference field="4294967294" count="1" selected="0">
            <x v="4"/>
          </reference>
        </references>
      </pivotArea>
    </format>
    <format dxfId="28958">
      <pivotArea dataOnly="0" labelOnly="1" outline="0" fieldPosition="0">
        <references count="1">
          <reference field="4294967294" count="1">
            <x v="4"/>
          </reference>
        </references>
      </pivotArea>
    </format>
    <format dxfId="28957">
      <pivotArea outline="0" fieldPosition="0">
        <references count="1">
          <reference field="4294967294" count="1" selected="0">
            <x v="4"/>
          </reference>
        </references>
      </pivotArea>
    </format>
    <format dxfId="28956">
      <pivotArea dataOnly="0" labelOnly="1" outline="0" fieldPosition="0">
        <references count="1">
          <reference field="4294967294" count="1">
            <x v="4"/>
          </reference>
        </references>
      </pivotArea>
    </format>
    <format dxfId="28955">
      <pivotArea outline="0" fieldPosition="0">
        <references count="1">
          <reference field="4294967294" count="1" selected="0">
            <x v="18"/>
          </reference>
        </references>
      </pivotArea>
    </format>
    <format dxfId="28954">
      <pivotArea dataOnly="0" labelOnly="1" outline="0" fieldPosition="0">
        <references count="1">
          <reference field="4294967294" count="1">
            <x v="18"/>
          </reference>
        </references>
      </pivotArea>
    </format>
    <format dxfId="28953">
      <pivotArea outline="0" fieldPosition="0">
        <references count="1">
          <reference field="4294967294" count="1" selected="0">
            <x v="18"/>
          </reference>
        </references>
      </pivotArea>
    </format>
    <format dxfId="28952">
      <pivotArea dataOnly="0" labelOnly="1" outline="0" fieldPosition="0">
        <references count="1">
          <reference field="4294967294" count="1">
            <x v="18"/>
          </reference>
        </references>
      </pivotArea>
    </format>
    <format dxfId="28951">
      <pivotArea outline="0" fieldPosition="0">
        <references count="1">
          <reference field="4294967294" count="1" selected="0">
            <x v="16"/>
          </reference>
        </references>
      </pivotArea>
    </format>
    <format dxfId="28950">
      <pivotArea outline="0" fieldPosition="0">
        <references count="1">
          <reference field="4294967294" count="3" selected="0">
            <x v="14"/>
            <x v="15"/>
            <x v="16"/>
          </reference>
        </references>
      </pivotArea>
    </format>
    <format dxfId="28949">
      <pivotArea dataOnly="0" labelOnly="1" outline="0" fieldPosition="0">
        <references count="1">
          <reference field="4294967294" count="1">
            <x v="4"/>
          </reference>
        </references>
      </pivotArea>
    </format>
    <format dxfId="28948">
      <pivotArea dataOnly="0" labelOnly="1" outline="0" fieldPosition="0">
        <references count="1">
          <reference field="4294967294" count="1">
            <x v="4"/>
          </reference>
        </references>
      </pivotArea>
    </format>
    <format dxfId="28947">
      <pivotArea grandRow="1" outline="0" collapsedLevelsAreSubtotals="1" fieldPosition="0"/>
    </format>
    <format dxfId="28946">
      <pivotArea dataOnly="0" labelOnly="1" grandRow="1" outline="0" fieldPosition="0"/>
    </format>
    <format dxfId="28945">
      <pivotArea dataOnly="0" labelOnly="1" outline="0" fieldPosition="0">
        <references count="1">
          <reference field="4294967294" count="1">
            <x v="6"/>
          </reference>
        </references>
      </pivotArea>
    </format>
    <format dxfId="28944">
      <pivotArea dataOnly="0" labelOnly="1" outline="0" fieldPosition="0">
        <references count="1">
          <reference field="4294967294" count="1">
            <x v="6"/>
          </reference>
        </references>
      </pivotArea>
    </format>
    <format dxfId="28943">
      <pivotArea outline="0" fieldPosition="0">
        <references count="1">
          <reference field="4294967294" count="1" selected="0">
            <x v="8"/>
          </reference>
        </references>
      </pivotArea>
    </format>
    <format dxfId="28942">
      <pivotArea dataOnly="0" labelOnly="1" outline="0" fieldPosition="0">
        <references count="1">
          <reference field="4294967294" count="1">
            <x v="8"/>
          </reference>
        </references>
      </pivotArea>
    </format>
    <format dxfId="28941">
      <pivotArea grandRow="1" outline="0" collapsedLevelsAreSubtotals="1" fieldPosition="0"/>
    </format>
    <format dxfId="28940">
      <pivotArea dataOnly="0" labelOnly="1" grandRow="1" outline="0" fieldPosition="0"/>
    </format>
    <format dxfId="28939">
      <pivotArea grandRow="1" outline="0" collapsedLevelsAreSubtotals="1" fieldPosition="0"/>
    </format>
    <format dxfId="28938">
      <pivotArea dataOnly="0" labelOnly="1" grandRow="1" outline="0" fieldPosition="0"/>
    </format>
    <format dxfId="28937">
      <pivotArea grandRow="1" outline="0" collapsedLevelsAreSubtotals="1" fieldPosition="0"/>
    </format>
    <format dxfId="28936">
      <pivotArea dataOnly="0" labelOnly="1" grandRow="1" outline="0" fieldPosition="0"/>
    </format>
    <format dxfId="28935">
      <pivotArea grandRow="1" outline="0" collapsedLevelsAreSubtotals="1" fieldPosition="0"/>
    </format>
    <format dxfId="28934">
      <pivotArea dataOnly="0" labelOnly="1" grandRow="1" outline="0" fieldPosition="0"/>
    </format>
    <format dxfId="28933">
      <pivotArea outline="0" fieldPosition="0">
        <references count="1">
          <reference field="4294967294" count="1" selected="0">
            <x v="6"/>
          </reference>
        </references>
      </pivotArea>
    </format>
    <format dxfId="28932">
      <pivotArea dataOnly="0" labelOnly="1" outline="0" fieldPosition="0">
        <references count="1">
          <reference field="4294967294" count="1">
            <x v="6"/>
          </reference>
        </references>
      </pivotArea>
    </format>
    <format dxfId="28931">
      <pivotArea outline="0" fieldPosition="0">
        <references count="1">
          <reference field="4294967294" count="1" selected="0">
            <x v="6"/>
          </reference>
        </references>
      </pivotArea>
    </format>
    <format dxfId="28930">
      <pivotArea dataOnly="0" labelOnly="1" outline="0" fieldPosition="0">
        <references count="1">
          <reference field="4294967294" count="1">
            <x v="6"/>
          </reference>
        </references>
      </pivotArea>
    </format>
    <format dxfId="28929">
      <pivotArea outline="0" fieldPosition="0">
        <references count="1">
          <reference field="4294967294" count="1" selected="0">
            <x v="8"/>
          </reference>
        </references>
      </pivotArea>
    </format>
    <format dxfId="28928">
      <pivotArea dataOnly="0" labelOnly="1" outline="0" fieldPosition="0">
        <references count="1">
          <reference field="4294967294" count="1">
            <x v="8"/>
          </reference>
        </references>
      </pivotArea>
    </format>
    <format dxfId="28927">
      <pivotArea outline="0" fieldPosition="0">
        <references count="1">
          <reference field="4294967294" count="1" selected="0">
            <x v="12"/>
          </reference>
        </references>
      </pivotArea>
    </format>
    <format dxfId="28926">
      <pivotArea dataOnly="0" labelOnly="1" outline="0" fieldPosition="0">
        <references count="1">
          <reference field="4294967294" count="1">
            <x v="12"/>
          </reference>
        </references>
      </pivotArea>
    </format>
    <format dxfId="28925">
      <pivotArea outline="0" fieldPosition="0">
        <references count="1">
          <reference field="4294967294" count="1" selected="0">
            <x v="12"/>
          </reference>
        </references>
      </pivotArea>
    </format>
    <format dxfId="28924">
      <pivotArea dataOnly="0" labelOnly="1" outline="0" fieldPosition="0">
        <references count="1">
          <reference field="4294967294" count="1">
            <x v="12"/>
          </reference>
        </references>
      </pivotArea>
    </format>
    <format dxfId="28923">
      <pivotArea dataOnly="0" labelOnly="1" grandRow="1" outline="0" fieldPosition="0"/>
    </format>
    <format dxfId="289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21">
      <pivotArea dataOnly="0" labelOnly="1" grandRow="1" outline="0" fieldPosition="0"/>
    </format>
    <format dxfId="289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9">
      <pivotArea dataOnly="0" labelOnly="1" grandRow="1" outline="0" fieldPosition="0"/>
    </format>
    <format dxfId="289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5">
      <pivotArea dataOnly="0" labelOnly="1" grandRow="1" outline="0" fieldPosition="0"/>
    </format>
    <format dxfId="28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3">
      <pivotArea dataOnly="0" labelOnly="1" grandRow="1" outline="0" fieldPosition="0"/>
    </format>
    <format dxfId="28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1">
      <pivotArea dataOnly="0" labelOnly="1" grandRow="1" outline="0" fieldPosition="0"/>
    </format>
    <format dxfId="28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9">
      <pivotArea dataOnly="0" labelOnly="1" grandRow="1" outline="0" fieldPosition="0"/>
    </format>
    <format dxfId="289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4">
      <pivotArea dataOnly="0" labelOnly="1" outline="0" fieldPosition="0">
        <references count="1">
          <reference field="4294967294" count="1">
            <x v="24"/>
          </reference>
        </references>
      </pivotArea>
    </format>
    <format dxfId="28903">
      <pivotArea dataOnly="0" labelOnly="1" grandRow="1" outline="0" fieldPosition="0"/>
    </format>
    <format dxfId="28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1">
      <pivotArea dataOnly="0" labelOnly="1" grandRow="1" outline="0" fieldPosition="0"/>
    </format>
    <format dxfId="28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9">
      <pivotArea dataOnly="0" labelOnly="1" outline="0" fieldPosition="0">
        <references count="1">
          <reference field="4294967294" count="1">
            <x v="0"/>
          </reference>
        </references>
      </pivotArea>
    </format>
    <format dxfId="28898">
      <pivotArea dataOnly="0" labelOnly="1" outline="0" fieldPosition="0">
        <references count="1">
          <reference field="4294967294" count="1">
            <x v="0"/>
          </reference>
        </references>
      </pivotArea>
    </format>
    <format dxfId="288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6">
      <pivotArea grandRow="1" outline="0" collapsedLevelsAreSubtotals="1" fieldPosition="0"/>
    </format>
    <format dxfId="28895">
      <pivotArea dataOnly="0" labelOnly="1" grandRow="1" outline="0" fieldPosition="0"/>
    </format>
    <format dxfId="28894">
      <pivotArea type="origin" dataOnly="0" labelOnly="1" outline="0" fieldPosition="0"/>
    </format>
    <format dxfId="28893">
      <pivotArea field="-2" type="button" dataOnly="0" labelOnly="1" outline="0" axis="axisCol" fieldPosition="0"/>
    </format>
    <format dxfId="28892">
      <pivotArea type="topRight" dataOnly="0" labelOnly="1" outline="0" fieldPosition="0"/>
    </format>
    <format dxfId="28891">
      <pivotArea grandRow="1" outline="0" collapsedLevelsAreSubtotals="1" fieldPosition="0"/>
    </format>
    <format dxfId="28890">
      <pivotArea grandRow="1" outline="0" collapsedLevelsAreSubtotals="1" fieldPosition="0"/>
    </format>
    <format dxfId="28889">
      <pivotArea field="15" type="button" dataOnly="0" labelOnly="1" outline="0" axis="axisRow" fieldPosition="0"/>
    </format>
    <format dxfId="288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7">
      <pivotArea field="15" type="button" dataOnly="0" labelOnly="1" outline="0" axis="axisRow" fieldPosition="0"/>
    </format>
    <format dxfId="288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5">
      <pivotArea field="15" type="button" dataOnly="0" labelOnly="1" outline="0" axis="axisRow" fieldPosition="0"/>
    </format>
    <format dxfId="288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3">
      <pivotArea field="15" type="button" dataOnly="0" labelOnly="1" outline="0" axis="axisRow" fieldPosition="0"/>
    </format>
    <format dxfId="28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1">
      <pivotArea field="15" type="button" dataOnly="0" labelOnly="1" outline="0" axis="axisRow" fieldPosition="0"/>
    </format>
    <format dxfId="28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9">
      <pivotArea grandRow="1" outline="0" collapsedLevelsAreSubtotals="1" fieldPosition="0"/>
    </format>
    <format dxfId="28878">
      <pivotArea field="15" type="button" dataOnly="0" labelOnly="1" outline="0" axis="axisRow" fieldPosition="0"/>
    </format>
    <format dxfId="288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6">
      <pivotArea field="15" type="button" dataOnly="0" labelOnly="1" outline="0" axis="axisRow" fieldPosition="0"/>
    </format>
    <format dxfId="288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4">
      <pivotArea outline="0" fieldPosition="0">
        <references count="1">
          <reference field="4294967294" count="3" selected="0">
            <x v="0"/>
            <x v="1"/>
            <x v="2"/>
          </reference>
        </references>
      </pivotArea>
    </format>
    <format dxfId="28873">
      <pivotArea outline="0" collapsedLevelsAreSubtotals="1" fieldPosition="0"/>
    </format>
    <format dxfId="28872">
      <pivotArea field="15" type="button" dataOnly="0" labelOnly="1" outline="0" axis="axisRow" fieldPosition="0"/>
    </format>
    <format dxfId="28871">
      <pivotArea dataOnly="0" labelOnly="1" outline="0" fieldPosition="0">
        <references count="1">
          <reference field="15" count="0"/>
        </references>
      </pivotArea>
    </format>
    <format dxfId="28870">
      <pivotArea dataOnly="0" labelOnly="1" grandRow="1" outline="0" fieldPosition="0"/>
    </format>
    <format dxfId="28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046">
      <pivotArea outline="0" collapsedLevelsAreSubtotals="1" fieldPosition="0"/>
    </format>
    <format dxfId="29045">
      <pivotArea field="147" type="button" dataOnly="0" labelOnly="1" outline="0" axis="axisCol" fieldPosition="0"/>
    </format>
    <format dxfId="29044">
      <pivotArea type="topRight" dataOnly="0" labelOnly="1" outline="0" fieldPosition="0"/>
    </format>
    <format dxfId="29043">
      <pivotArea dataOnly="0" labelOnly="1" grandCol="1" outline="0" fieldPosition="0"/>
    </format>
    <format dxfId="29042">
      <pivotArea outline="0" collapsedLevelsAreSubtotals="1" fieldPosition="0"/>
    </format>
    <format dxfId="29041">
      <pivotArea field="147" type="button" dataOnly="0" labelOnly="1" outline="0" axis="axisCol" fieldPosition="0"/>
    </format>
    <format dxfId="29040">
      <pivotArea type="topRight" dataOnly="0" labelOnly="1" outline="0" fieldPosition="0"/>
    </format>
    <format dxfId="29039">
      <pivotArea dataOnly="0" labelOnly="1" grandCol="1" outline="0" fieldPosition="0"/>
    </format>
    <format dxfId="29038">
      <pivotArea type="all" dataOnly="0" outline="0" fieldPosition="0"/>
    </format>
    <format dxfId="29037">
      <pivotArea outline="0" collapsedLevelsAreSubtotals="1" fieldPosition="0"/>
    </format>
    <format dxfId="29036">
      <pivotArea dataOnly="0" labelOnly="1" grandRow="1" outline="0" fieldPosition="0"/>
    </format>
    <format dxfId="29035">
      <pivotArea dataOnly="0" labelOnly="1" grandCol="1" outline="0" fieldPosition="0"/>
    </format>
    <format dxfId="29034">
      <pivotArea grandRow="1" outline="0" collapsedLevelsAreSubtotals="1" fieldPosition="0"/>
    </format>
    <format dxfId="29033">
      <pivotArea outline="0" collapsedLevelsAreSubtotals="1" fieldPosition="0"/>
    </format>
    <format dxfId="29032">
      <pivotArea dataOnly="0" labelOnly="1" grandRow="1" outline="0" fieldPosition="0"/>
    </format>
    <format dxfId="29031">
      <pivotArea dataOnly="0" labelOnly="1" fieldPosition="0">
        <references count="1">
          <reference field="147" count="0"/>
        </references>
      </pivotArea>
    </format>
    <format dxfId="29030">
      <pivotArea dataOnly="0" labelOnly="1" grandCol="1" outline="0" fieldPosition="0"/>
    </format>
    <format dxfId="29029">
      <pivotArea outline="0" collapsedLevelsAreSubtotals="1" fieldPosition="0"/>
    </format>
    <format dxfId="29028">
      <pivotArea dataOnly="0" labelOnly="1" grandRow="1" outline="0" fieldPosition="0"/>
    </format>
    <format dxfId="29027">
      <pivotArea type="all" dataOnly="0" outline="0" fieldPosition="0"/>
    </format>
    <format dxfId="29026">
      <pivotArea dataOnly="0" labelOnly="1" fieldPosition="0">
        <references count="1">
          <reference field="147" count="0"/>
        </references>
      </pivotArea>
    </format>
    <format dxfId="29025">
      <pivotArea dataOnly="0" labelOnly="1" grandCol="1" outline="0" fieldPosition="0"/>
    </format>
    <format dxfId="29024">
      <pivotArea outline="0" collapsedLevelsAreSubtotals="1" fieldPosition="0"/>
    </format>
    <format dxfId="29023">
      <pivotArea dataOnly="0" labelOnly="1" grandRow="1" outline="0" fieldPosition="0"/>
    </format>
    <format dxfId="29022">
      <pivotArea dataOnly="0" labelOnly="1" fieldPosition="0">
        <references count="1">
          <reference field="147" count="0"/>
        </references>
      </pivotArea>
    </format>
    <format dxfId="29021">
      <pivotArea dataOnly="0" labelOnly="1" grandCol="1" outline="0" fieldPosition="0"/>
    </format>
    <format dxfId="29020">
      <pivotArea outline="0" collapsedLevelsAreSubtotals="1" fieldPosition="0"/>
    </format>
    <format dxfId="29019">
      <pivotArea dataOnly="0" labelOnly="1" grandRow="1" outline="0" fieldPosition="0"/>
    </format>
    <format dxfId="29018">
      <pivotArea dataOnly="0" labelOnly="1" fieldPosition="0">
        <references count="1">
          <reference field="147" count="0"/>
        </references>
      </pivotArea>
    </format>
    <format dxfId="2901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195">
      <pivotArea type="all" dataOnly="0" outline="0" fieldPosition="0"/>
    </format>
    <format dxfId="29194">
      <pivotArea outline="0" collapsedLevelsAreSubtotals="1" fieldPosition="0"/>
    </format>
    <format dxfId="29193">
      <pivotArea field="-2" type="button" dataOnly="0" labelOnly="1" outline="0" axis="axisCol" fieldPosition="0"/>
    </format>
    <format dxfId="29192">
      <pivotArea type="topRight" dataOnly="0" labelOnly="1" outline="0" fieldPosition="0"/>
    </format>
    <format dxfId="29191">
      <pivotArea type="origin" dataOnly="0" labelOnly="1" outline="0" fieldPosition="0"/>
    </format>
    <format dxfId="29190">
      <pivotArea dataOnly="0" labelOnly="1" grandRow="1" outline="0" fieldPosition="0"/>
    </format>
    <format dxfId="29189">
      <pivotArea type="origin" dataOnly="0" labelOnly="1" outline="0" fieldPosition="0"/>
    </format>
    <format dxfId="29188">
      <pivotArea dataOnly="0" labelOnly="1" grandRow="1" outline="0" fieldPosition="0"/>
    </format>
    <format dxfId="2918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5">
      <pivotArea outline="0" collapsedLevelsAreSubtotals="1" fieldPosition="0">
        <references count="1">
          <reference field="4294967294" count="6" selected="0">
            <x v="2"/>
            <x v="3"/>
            <x v="4"/>
            <x v="5"/>
            <x v="6"/>
            <x v="7"/>
          </reference>
        </references>
      </pivotArea>
    </format>
    <format dxfId="29184">
      <pivotArea dataOnly="0" labelOnly="1" outline="0" fieldPosition="0">
        <references count="1">
          <reference field="4294967294" count="6">
            <x v="2"/>
            <x v="3"/>
            <x v="4"/>
            <x v="5"/>
            <x v="6"/>
            <x v="7"/>
          </reference>
        </references>
      </pivotArea>
    </format>
    <format dxfId="29183">
      <pivotArea outline="0" collapsedLevelsAreSubtotals="1" fieldPosition="0">
        <references count="1">
          <reference field="4294967294" count="6" selected="0">
            <x v="2"/>
            <x v="3"/>
            <x v="4"/>
            <x v="5"/>
            <x v="6"/>
            <x v="7"/>
          </reference>
        </references>
      </pivotArea>
    </format>
    <format dxfId="29182">
      <pivotArea dataOnly="0" labelOnly="1" outline="0" fieldPosition="0">
        <references count="1">
          <reference field="4294967294" count="6">
            <x v="2"/>
            <x v="3"/>
            <x v="4"/>
            <x v="5"/>
            <x v="6"/>
            <x v="7"/>
          </reference>
        </references>
      </pivotArea>
    </format>
    <format dxfId="29181">
      <pivotArea type="all" dataOnly="0" outline="0" fieldPosition="0"/>
    </format>
    <format dxfId="29180">
      <pivotArea outline="0" collapsedLevelsAreSubtotals="1" fieldPosition="0"/>
    </format>
    <format dxfId="29179">
      <pivotArea dataOnly="0" labelOnly="1" grandRow="1" outline="0" fieldPosition="0"/>
    </format>
    <format dxfId="291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7">
      <pivotArea field="12" type="button" dataOnly="0" labelOnly="1" outline="0" axis="axisPage" fieldPosition="1"/>
    </format>
    <format dxfId="291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5">
      <pivotArea field="12" type="button" dataOnly="0" labelOnly="1" outline="0" axis="axisPage" fieldPosition="1"/>
    </format>
    <format dxfId="291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3">
      <pivotArea grandRow="1" outline="0" collapsedLevelsAreSubtotals="1" fieldPosition="0"/>
    </format>
    <format dxfId="29172">
      <pivotArea grandRow="1" outline="0" collapsedLevelsAreSubtotals="1" fieldPosition="0"/>
    </format>
    <format dxfId="29171">
      <pivotArea outline="0" fieldPosition="0">
        <references count="1">
          <reference field="4294967294" count="20" selected="0">
            <x v="5"/>
            <x v="6"/>
            <x v="7"/>
            <x v="8"/>
            <x v="9"/>
            <x v="10"/>
            <x v="11"/>
            <x v="12"/>
            <x v="14"/>
            <x v="15"/>
            <x v="16"/>
            <x v="17"/>
            <x v="18"/>
            <x v="19"/>
            <x v="20"/>
            <x v="21"/>
            <x v="22"/>
            <x v="23"/>
            <x v="25"/>
            <x v="26"/>
          </reference>
        </references>
      </pivotArea>
    </format>
    <format dxfId="29170">
      <pivotArea dataOnly="0" labelOnly="1" outline="0" fieldPosition="0">
        <references count="1">
          <reference field="4294967294" count="20">
            <x v="5"/>
            <x v="6"/>
            <x v="7"/>
            <x v="8"/>
            <x v="9"/>
            <x v="10"/>
            <x v="11"/>
            <x v="12"/>
            <x v="14"/>
            <x v="15"/>
            <x v="16"/>
            <x v="17"/>
            <x v="18"/>
            <x v="19"/>
            <x v="20"/>
            <x v="21"/>
            <x v="22"/>
            <x v="23"/>
            <x v="25"/>
            <x v="26"/>
          </reference>
        </references>
      </pivotArea>
    </format>
    <format dxfId="29169">
      <pivotArea dataOnly="0" labelOnly="1" outline="0" fieldPosition="0">
        <references count="1">
          <reference field="4294967294" count="1">
            <x v="1"/>
          </reference>
        </references>
      </pivotArea>
    </format>
    <format dxfId="2916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67">
      <pivotArea type="all" dataOnly="0" outline="0" fieldPosition="0"/>
    </format>
    <format dxfId="29166">
      <pivotArea grandRow="1" outline="0" collapsedLevelsAreSubtotals="1" fieldPosition="0"/>
    </format>
    <format dxfId="2916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64">
      <pivotArea type="all" dataOnly="0" outline="0" fieldPosition="0"/>
    </format>
    <format dxfId="2916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6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60">
      <pivotArea dataOnly="0" labelOnly="1" outline="0" fieldPosition="0">
        <references count="1">
          <reference field="4294967294" count="1">
            <x v="14"/>
          </reference>
        </references>
      </pivotArea>
    </format>
    <format dxfId="29159">
      <pivotArea outline="0" fieldPosition="0">
        <references count="1">
          <reference field="4294967294" count="15" selected="0">
            <x v="0"/>
            <x v="1"/>
            <x v="2"/>
            <x v="3"/>
            <x v="4"/>
            <x v="5"/>
            <x v="6"/>
            <x v="7"/>
            <x v="8"/>
            <x v="9"/>
            <x v="10"/>
            <x v="11"/>
            <x v="12"/>
            <x v="13"/>
            <x v="14"/>
          </reference>
        </references>
      </pivotArea>
    </format>
    <format dxfId="29158">
      <pivotArea dataOnly="0" labelOnly="1" grandRow="1" outline="0" fieldPosition="0"/>
    </format>
    <format dxfId="291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6">
      <pivotArea outline="0" fieldPosition="0">
        <references count="1">
          <reference field="4294967294" count="1" selected="0">
            <x v="17"/>
          </reference>
        </references>
      </pivotArea>
    </format>
    <format dxfId="29155">
      <pivotArea outline="0" fieldPosition="0">
        <references count="1">
          <reference field="4294967294" count="1" selected="0">
            <x v="17"/>
          </reference>
        </references>
      </pivotArea>
    </format>
    <format dxfId="291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2">
      <pivotArea dataOnly="0" labelOnly="1" grandRow="1" outline="0" fieldPosition="0"/>
    </format>
    <format dxfId="29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8">
      <pivotArea grandRow="1" outline="0" collapsedLevelsAreSubtotals="1" fieldPosition="0"/>
    </format>
    <format dxfId="29147">
      <pivotArea dataOnly="0" labelOnly="1" grandRow="1" outline="0" fieldPosition="0"/>
    </format>
    <format dxfId="29146">
      <pivotArea outline="0" fieldPosition="0">
        <references count="1">
          <reference field="4294967294" count="1" selected="0">
            <x v="13"/>
          </reference>
        </references>
      </pivotArea>
    </format>
    <format dxfId="29145">
      <pivotArea dataOnly="0" labelOnly="1" outline="0" fieldPosition="0">
        <references count="1">
          <reference field="4294967294" count="1">
            <x v="13"/>
          </reference>
        </references>
      </pivotArea>
    </format>
    <format dxfId="29144">
      <pivotArea dataOnly="0" outline="0" fieldPosition="0">
        <references count="1">
          <reference field="4294967294" count="1">
            <x v="13"/>
          </reference>
        </references>
      </pivotArea>
    </format>
    <format dxfId="29143">
      <pivotArea grandRow="1" outline="0" collapsedLevelsAreSubtotals="1" fieldPosition="0"/>
    </format>
    <format dxfId="29142">
      <pivotArea dataOnly="0" labelOnly="1" grandRow="1" outline="0" fieldPosition="0"/>
    </format>
    <format dxfId="29141">
      <pivotArea dataOnly="0" outline="0" fieldPosition="0">
        <references count="1">
          <reference field="4294967294" count="1">
            <x v="3"/>
          </reference>
        </references>
      </pivotArea>
    </format>
    <format dxfId="29140">
      <pivotArea outline="0" fieldPosition="0">
        <references count="1">
          <reference field="4294967294" count="1" selected="0">
            <x v="3"/>
          </reference>
        </references>
      </pivotArea>
    </format>
    <format dxfId="29139">
      <pivotArea dataOnly="0" labelOnly="1" outline="0" fieldPosition="0">
        <references count="1">
          <reference field="4294967294" count="1">
            <x v="3"/>
          </reference>
        </references>
      </pivotArea>
    </format>
    <format dxfId="29138">
      <pivotArea outline="0" fieldPosition="0">
        <references count="1">
          <reference field="4294967294" count="1" selected="0">
            <x v="4"/>
          </reference>
        </references>
      </pivotArea>
    </format>
    <format dxfId="29137">
      <pivotArea dataOnly="0" labelOnly="1" outline="0" fieldPosition="0">
        <references count="1">
          <reference field="4294967294" count="1">
            <x v="4"/>
          </reference>
        </references>
      </pivotArea>
    </format>
    <format dxfId="29136">
      <pivotArea outline="0" fieldPosition="0">
        <references count="1">
          <reference field="4294967294" count="1" selected="0">
            <x v="4"/>
          </reference>
        </references>
      </pivotArea>
    </format>
    <format dxfId="29135">
      <pivotArea dataOnly="0" labelOnly="1" outline="0" fieldPosition="0">
        <references count="1">
          <reference field="4294967294" count="1">
            <x v="4"/>
          </reference>
        </references>
      </pivotArea>
    </format>
    <format dxfId="29134">
      <pivotArea outline="0" fieldPosition="0">
        <references count="1">
          <reference field="4294967294" count="1" selected="0">
            <x v="18"/>
          </reference>
        </references>
      </pivotArea>
    </format>
    <format dxfId="29133">
      <pivotArea dataOnly="0" labelOnly="1" outline="0" fieldPosition="0">
        <references count="1">
          <reference field="4294967294" count="1">
            <x v="18"/>
          </reference>
        </references>
      </pivotArea>
    </format>
    <format dxfId="29132">
      <pivotArea outline="0" fieldPosition="0">
        <references count="1">
          <reference field="4294967294" count="1" selected="0">
            <x v="18"/>
          </reference>
        </references>
      </pivotArea>
    </format>
    <format dxfId="29131">
      <pivotArea dataOnly="0" labelOnly="1" outline="0" fieldPosition="0">
        <references count="1">
          <reference field="4294967294" count="1">
            <x v="18"/>
          </reference>
        </references>
      </pivotArea>
    </format>
    <format dxfId="29130">
      <pivotArea outline="0" fieldPosition="0">
        <references count="1">
          <reference field="4294967294" count="1" selected="0">
            <x v="16"/>
          </reference>
        </references>
      </pivotArea>
    </format>
    <format dxfId="29129">
      <pivotArea outline="0" fieldPosition="0">
        <references count="1">
          <reference field="4294967294" count="3" selected="0">
            <x v="14"/>
            <x v="15"/>
            <x v="16"/>
          </reference>
        </references>
      </pivotArea>
    </format>
    <format dxfId="29128">
      <pivotArea dataOnly="0" labelOnly="1" outline="0" fieldPosition="0">
        <references count="1">
          <reference field="4294967294" count="1">
            <x v="4"/>
          </reference>
        </references>
      </pivotArea>
    </format>
    <format dxfId="29127">
      <pivotArea dataOnly="0" labelOnly="1" outline="0" fieldPosition="0">
        <references count="1">
          <reference field="4294967294" count="1">
            <x v="4"/>
          </reference>
        </references>
      </pivotArea>
    </format>
    <format dxfId="29126">
      <pivotArea grandRow="1" outline="0" collapsedLevelsAreSubtotals="1" fieldPosition="0"/>
    </format>
    <format dxfId="29125">
      <pivotArea dataOnly="0" labelOnly="1" grandRow="1" outline="0" fieldPosition="0"/>
    </format>
    <format dxfId="29124">
      <pivotArea dataOnly="0" labelOnly="1" outline="0" fieldPosition="0">
        <references count="1">
          <reference field="4294967294" count="1">
            <x v="6"/>
          </reference>
        </references>
      </pivotArea>
    </format>
    <format dxfId="29123">
      <pivotArea dataOnly="0" labelOnly="1" outline="0" fieldPosition="0">
        <references count="1">
          <reference field="4294967294" count="1">
            <x v="6"/>
          </reference>
        </references>
      </pivotArea>
    </format>
    <format dxfId="29122">
      <pivotArea outline="0" fieldPosition="0">
        <references count="1">
          <reference field="4294967294" count="1" selected="0">
            <x v="8"/>
          </reference>
        </references>
      </pivotArea>
    </format>
    <format dxfId="29121">
      <pivotArea dataOnly="0" labelOnly="1" outline="0" fieldPosition="0">
        <references count="1">
          <reference field="4294967294" count="1">
            <x v="8"/>
          </reference>
        </references>
      </pivotArea>
    </format>
    <format dxfId="29120">
      <pivotArea grandRow="1" outline="0" collapsedLevelsAreSubtotals="1" fieldPosition="0"/>
    </format>
    <format dxfId="29119">
      <pivotArea dataOnly="0" labelOnly="1" grandRow="1" outline="0" fieldPosition="0"/>
    </format>
    <format dxfId="29118">
      <pivotArea grandRow="1" outline="0" collapsedLevelsAreSubtotals="1" fieldPosition="0"/>
    </format>
    <format dxfId="29117">
      <pivotArea dataOnly="0" labelOnly="1" grandRow="1" outline="0" fieldPosition="0"/>
    </format>
    <format dxfId="29116">
      <pivotArea grandRow="1" outline="0" collapsedLevelsAreSubtotals="1" fieldPosition="0"/>
    </format>
    <format dxfId="29115">
      <pivotArea dataOnly="0" labelOnly="1" grandRow="1" outline="0" fieldPosition="0"/>
    </format>
    <format dxfId="29114">
      <pivotArea grandRow="1" outline="0" collapsedLevelsAreSubtotals="1" fieldPosition="0"/>
    </format>
    <format dxfId="29113">
      <pivotArea dataOnly="0" labelOnly="1" grandRow="1" outline="0" fieldPosition="0"/>
    </format>
    <format dxfId="29112">
      <pivotArea outline="0" fieldPosition="0">
        <references count="1">
          <reference field="4294967294" count="1" selected="0">
            <x v="6"/>
          </reference>
        </references>
      </pivotArea>
    </format>
    <format dxfId="29111">
      <pivotArea dataOnly="0" labelOnly="1" outline="0" fieldPosition="0">
        <references count="1">
          <reference field="4294967294" count="1">
            <x v="6"/>
          </reference>
        </references>
      </pivotArea>
    </format>
    <format dxfId="29110">
      <pivotArea outline="0" fieldPosition="0">
        <references count="1">
          <reference field="4294967294" count="1" selected="0">
            <x v="6"/>
          </reference>
        </references>
      </pivotArea>
    </format>
    <format dxfId="29109">
      <pivotArea dataOnly="0" labelOnly="1" outline="0" fieldPosition="0">
        <references count="1">
          <reference field="4294967294" count="1">
            <x v="6"/>
          </reference>
        </references>
      </pivotArea>
    </format>
    <format dxfId="29108">
      <pivotArea outline="0" fieldPosition="0">
        <references count="1">
          <reference field="4294967294" count="1" selected="0">
            <x v="8"/>
          </reference>
        </references>
      </pivotArea>
    </format>
    <format dxfId="29107">
      <pivotArea dataOnly="0" labelOnly="1" outline="0" fieldPosition="0">
        <references count="1">
          <reference field="4294967294" count="1">
            <x v="8"/>
          </reference>
        </references>
      </pivotArea>
    </format>
    <format dxfId="29106">
      <pivotArea outline="0" fieldPosition="0">
        <references count="1">
          <reference field="4294967294" count="1" selected="0">
            <x v="12"/>
          </reference>
        </references>
      </pivotArea>
    </format>
    <format dxfId="29105">
      <pivotArea dataOnly="0" labelOnly="1" outline="0" fieldPosition="0">
        <references count="1">
          <reference field="4294967294" count="1">
            <x v="12"/>
          </reference>
        </references>
      </pivotArea>
    </format>
    <format dxfId="29104">
      <pivotArea outline="0" fieldPosition="0">
        <references count="1">
          <reference field="4294967294" count="1" selected="0">
            <x v="12"/>
          </reference>
        </references>
      </pivotArea>
    </format>
    <format dxfId="29103">
      <pivotArea dataOnly="0" labelOnly="1" outline="0" fieldPosition="0">
        <references count="1">
          <reference field="4294967294" count="1">
            <x v="12"/>
          </reference>
        </references>
      </pivotArea>
    </format>
    <format dxfId="29102">
      <pivotArea dataOnly="0" labelOnly="1" grandRow="1" outline="0" fieldPosition="0"/>
    </format>
    <format dxfId="291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00">
      <pivotArea dataOnly="0" labelOnly="1" grandRow="1" outline="0" fieldPosition="0"/>
    </format>
    <format dxfId="290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8">
      <pivotArea dataOnly="0" labelOnly="1" grandRow="1" outline="0" fieldPosition="0"/>
    </format>
    <format dxfId="290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4">
      <pivotArea dataOnly="0" labelOnly="1" grandRow="1" outline="0" fieldPosition="0"/>
    </format>
    <format dxfId="29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2">
      <pivotArea dataOnly="0" labelOnly="1" grandRow="1" outline="0" fieldPosition="0"/>
    </format>
    <format dxfId="29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0">
      <pivotArea dataOnly="0" labelOnly="1" grandRow="1" outline="0" fieldPosition="0"/>
    </format>
    <format dxfId="29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8">
      <pivotArea dataOnly="0" labelOnly="1" grandRow="1" outline="0" fieldPosition="0"/>
    </format>
    <format dxfId="290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3">
      <pivotArea dataOnly="0" labelOnly="1" outline="0" fieldPosition="0">
        <references count="1">
          <reference field="4294967294" count="1">
            <x v="24"/>
          </reference>
        </references>
      </pivotArea>
    </format>
    <format dxfId="29082">
      <pivotArea dataOnly="0" labelOnly="1" grandRow="1" outline="0" fieldPosition="0"/>
    </format>
    <format dxfId="29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0">
      <pivotArea dataOnly="0" labelOnly="1" grandRow="1" outline="0" fieldPosition="0"/>
    </format>
    <format dxfId="29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8">
      <pivotArea dataOnly="0" labelOnly="1" outline="0" fieldPosition="0">
        <references count="1">
          <reference field="4294967294" count="1">
            <x v="0"/>
          </reference>
        </references>
      </pivotArea>
    </format>
    <format dxfId="29077">
      <pivotArea dataOnly="0" labelOnly="1" outline="0" fieldPosition="0">
        <references count="1">
          <reference field="4294967294" count="1">
            <x v="0"/>
          </reference>
        </references>
      </pivotArea>
    </format>
    <format dxfId="290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5">
      <pivotArea grandRow="1" outline="0" collapsedLevelsAreSubtotals="1" fieldPosition="0"/>
    </format>
    <format dxfId="29074">
      <pivotArea dataOnly="0" labelOnly="1" grandRow="1" outline="0" fieldPosition="0"/>
    </format>
    <format dxfId="29073">
      <pivotArea type="origin" dataOnly="0" labelOnly="1" outline="0" fieldPosition="0"/>
    </format>
    <format dxfId="29072">
      <pivotArea field="-2" type="button" dataOnly="0" labelOnly="1" outline="0" axis="axisCol" fieldPosition="0"/>
    </format>
    <format dxfId="29071">
      <pivotArea type="topRight" dataOnly="0" labelOnly="1" outline="0" fieldPosition="0"/>
    </format>
    <format dxfId="29070">
      <pivotArea grandRow="1" outline="0" collapsedLevelsAreSubtotals="1" fieldPosition="0"/>
    </format>
    <format dxfId="29069">
      <pivotArea grandRow="1" outline="0" collapsedLevelsAreSubtotals="1" fieldPosition="0"/>
    </format>
    <format dxfId="29068">
      <pivotArea field="15" type="button" dataOnly="0" labelOnly="1" outline="0" axis="axisRow" fieldPosition="0"/>
    </format>
    <format dxfId="290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6">
      <pivotArea field="15" type="button" dataOnly="0" labelOnly="1" outline="0" axis="axisRow" fieldPosition="0"/>
    </format>
    <format dxfId="290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4">
      <pivotArea field="15" type="button" dataOnly="0" labelOnly="1" outline="0" axis="axisRow" fieldPosition="0"/>
    </format>
    <format dxfId="290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2">
      <pivotArea field="15" type="button" dataOnly="0" labelOnly="1" outline="0" axis="axisRow" fieldPosition="0"/>
    </format>
    <format dxfId="29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0">
      <pivotArea field="15" type="button" dataOnly="0" labelOnly="1" outline="0" axis="axisRow" fieldPosition="0"/>
    </format>
    <format dxfId="29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8">
      <pivotArea grandRow="1" outline="0" collapsedLevelsAreSubtotals="1" fieldPosition="0"/>
    </format>
    <format dxfId="29057">
      <pivotArea field="15" type="button" dataOnly="0" labelOnly="1" outline="0" axis="axisRow" fieldPosition="0"/>
    </format>
    <format dxfId="290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5">
      <pivotArea field="15" type="button" dataOnly="0" labelOnly="1" outline="0" axis="axisRow" fieldPosition="0"/>
    </format>
    <format dxfId="290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3">
      <pivotArea outline="0" fieldPosition="0">
        <references count="1">
          <reference field="4294967294" count="3" selected="0">
            <x v="0"/>
            <x v="1"/>
            <x v="2"/>
          </reference>
        </references>
      </pivotArea>
    </format>
    <format dxfId="29052">
      <pivotArea outline="0" collapsedLevelsAreSubtotals="1" fieldPosition="0"/>
    </format>
    <format dxfId="29051">
      <pivotArea field="15" type="button" dataOnly="0" labelOnly="1" outline="0" axis="axisRow" fieldPosition="0"/>
    </format>
    <format dxfId="29050">
      <pivotArea dataOnly="0" labelOnly="1" outline="0" fieldPosition="0">
        <references count="1">
          <reference field="15" count="0"/>
        </references>
      </pivotArea>
    </format>
    <format dxfId="29049">
      <pivotArea dataOnly="0" labelOnly="1" grandRow="1" outline="0" fieldPosition="0"/>
    </format>
    <format dxfId="29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201">
      <pivotArea field="148" type="button" dataOnly="0" labelOnly="1" outline="0" axis="axisCol" fieldPosition="0"/>
    </format>
    <format dxfId="29200">
      <pivotArea field="148" type="button" dataOnly="0" labelOnly="1" outline="0" axis="axisCol" fieldPosition="0"/>
    </format>
    <format dxfId="29199">
      <pivotArea field="148" type="button" dataOnly="0" labelOnly="1" outline="0" axis="axisCol" fieldPosition="0"/>
    </format>
    <format dxfId="29198">
      <pivotArea field="148" type="button" dataOnly="0" labelOnly="1" outline="0" axis="axisCol" fieldPosition="0"/>
    </format>
    <format dxfId="29197">
      <pivotArea field="148" type="button" dataOnly="0" labelOnly="1" outline="0" axis="axisCol" fieldPosition="0"/>
    </format>
    <format dxfId="2919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4027">
      <pivotArea dataOnly="0" labelOnly="1" outline="0" fieldPosition="0">
        <references count="1">
          <reference field="13" count="0"/>
        </references>
      </pivotArea>
    </format>
    <format dxfId="34026">
      <pivotArea dataOnly="0" labelOnly="1" grandCol="1" outline="0" fieldPosition="0"/>
    </format>
    <format dxfId="34025">
      <pivotArea dataOnly="0" labelOnly="1" outline="0" fieldPosition="0">
        <references count="1">
          <reference field="13" count="0"/>
        </references>
      </pivotArea>
    </format>
    <format dxfId="34024">
      <pivotArea dataOnly="0" labelOnly="1" grandCol="1" outline="0" fieldPosition="0"/>
    </format>
    <format dxfId="34023">
      <pivotArea dataOnly="0" labelOnly="1" outline="0" fieldPosition="0">
        <references count="1">
          <reference field="13" count="0"/>
        </references>
      </pivotArea>
    </format>
    <format dxfId="34022">
      <pivotArea dataOnly="0" labelOnly="1" grandCol="1" outline="0" fieldPosition="0"/>
    </format>
    <format dxfId="34021">
      <pivotArea outline="0" collapsedLevelsAreSubtotals="1" fieldPosition="0"/>
    </format>
    <format dxfId="34020">
      <pivotArea dataOnly="0" labelOnly="1" grandRow="1" outline="0" fieldPosition="0"/>
    </format>
    <format dxfId="34019">
      <pivotArea outline="0" collapsedLevelsAreSubtotals="1" fieldPosition="0"/>
    </format>
    <format dxfId="34018">
      <pivotArea dataOnly="0" labelOnly="1" grandRow="1" outline="0" fieldPosition="0"/>
    </format>
    <format dxfId="34017">
      <pivotArea type="all" dataOnly="0" outline="0" fieldPosition="0"/>
    </format>
    <format dxfId="34016">
      <pivotArea dataOnly="0" labelOnly="1" outline="0" fieldPosition="0">
        <references count="1">
          <reference field="12" count="0"/>
        </references>
      </pivotArea>
    </format>
    <format dxfId="34015">
      <pivotArea dataOnly="0" labelOnly="1" outline="0" fieldPosition="0">
        <references count="1">
          <reference field="12" count="0"/>
        </references>
      </pivotArea>
    </format>
    <format dxfId="34014">
      <pivotArea type="all" dataOnly="0" outline="0" fieldPosition="0"/>
    </format>
    <format dxfId="34013">
      <pivotArea grandCol="1" outline="0" collapsedLevelsAreSubtotals="1" fieldPosition="0"/>
    </format>
    <format dxfId="34012">
      <pivotArea grandRow="1" grandCol="1" outline="0" collapsedLevelsAreSubtotals="1" fieldPosition="0"/>
    </format>
    <format dxfId="34011">
      <pivotArea dataOnly="0" labelOnly="1" grandRow="1" outline="0" fieldPosition="0"/>
    </format>
    <format dxfId="34010">
      <pivotArea dataOnly="0" labelOnly="1" grandRow="1" outline="0" fieldPosition="0"/>
    </format>
    <format dxfId="34009">
      <pivotArea field="13" grandRow="1" outline="0" collapsedLevelsAreSubtotals="1" axis="axisCol" fieldPosition="0">
        <references count="1">
          <reference field="13" count="1" selected="0">
            <x v="1"/>
          </reference>
        </references>
      </pivotArea>
    </format>
    <format dxfId="34008">
      <pivotArea dataOnly="0" labelOnly="1" grandRow="1" outline="0" fieldPosition="0"/>
    </format>
    <format dxfId="34007">
      <pivotArea dataOnly="0" labelOnly="1" grandRow="1" outline="0" fieldPosition="0"/>
    </format>
    <format dxfId="34006">
      <pivotArea dataOnly="0" labelOnly="1" grandRow="1" outline="0" fieldPosition="0"/>
    </format>
    <format dxfId="34005">
      <pivotArea dataOnly="0" labelOnly="1" grandRow="1" outline="0" fieldPosition="0"/>
    </format>
    <format dxfId="34004">
      <pivotArea dataOnly="0" labelOnly="1" grandRow="1" outline="0" fieldPosition="0"/>
    </format>
    <format dxfId="34003">
      <pivotArea dataOnly="0" labelOnly="1" grandRow="1" outline="0" fieldPosition="0"/>
    </format>
    <format dxfId="34002">
      <pivotArea outline="0" collapsedLevelsAreSubtotals="1" fieldPosition="0"/>
    </format>
    <format dxfId="34001">
      <pivotArea grandRow="1" outline="0" collapsedLevelsAreSubtotals="1" fieldPosition="0"/>
    </format>
    <format dxfId="34000">
      <pivotArea outline="0" collapsedLevelsAreSubtotals="1" fieldPosition="0"/>
    </format>
    <format dxfId="33999">
      <pivotArea outline="0" collapsedLevelsAreSubtotals="1" fieldPosition="0"/>
    </format>
    <format dxfId="33998">
      <pivotArea grandRow="1" grandCol="1" outline="0" collapsedLevelsAreSubtotals="1" fieldPosition="0"/>
    </format>
    <format dxfId="33997">
      <pivotArea dataOnly="0" labelOnly="1" outline="0" fieldPosition="0">
        <references count="1">
          <reference field="13" count="0"/>
        </references>
      </pivotArea>
    </format>
    <format dxfId="33996">
      <pivotArea dataOnly="0" labelOnly="1" grandCol="1" outline="0" fieldPosition="0"/>
    </format>
    <format dxfId="33995">
      <pivotArea dataOnly="0" labelOnly="1" outline="0" fieldPosition="0">
        <references count="1">
          <reference field="13" count="0"/>
        </references>
      </pivotArea>
    </format>
    <format dxfId="33994">
      <pivotArea dataOnly="0" labelOnly="1" grandCol="1" outline="0" fieldPosition="0"/>
    </format>
    <format dxfId="33993">
      <pivotArea dataOnly="0" labelOnly="1" outline="0" fieldPosition="0">
        <references count="1">
          <reference field="13" count="0"/>
        </references>
      </pivotArea>
    </format>
    <format dxfId="33992">
      <pivotArea dataOnly="0" labelOnly="1" grandCol="1" outline="0" fieldPosition="0"/>
    </format>
    <format dxfId="33991">
      <pivotArea outline="0" collapsedLevelsAreSubtotals="1" fieldPosition="0"/>
    </format>
    <format dxfId="33990">
      <pivotArea dataOnly="0" labelOnly="1" grandRow="1" outline="0" fieldPosition="0"/>
    </format>
    <format dxfId="33989">
      <pivotArea dataOnly="0" labelOnly="1" outline="0" fieldPosition="0">
        <references count="1">
          <reference field="13" count="0"/>
        </references>
      </pivotArea>
    </format>
    <format dxfId="33988">
      <pivotArea dataOnly="0" labelOnly="1" grandCol="1" outline="0" fieldPosition="0"/>
    </format>
    <format dxfId="33987">
      <pivotArea dataOnly="0" labelOnly="1" grandRow="1" outline="0" fieldPosition="0"/>
    </format>
    <format dxfId="33986">
      <pivotArea grandRow="1" outline="0" collapsedLevelsAreSubtotals="1" fieldPosition="0"/>
    </format>
    <format dxfId="33985">
      <pivotArea dataOnly="0" labelOnly="1" grandRow="1" outline="0" fieldPosition="0"/>
    </format>
    <format dxfId="33984">
      <pivotArea type="all" dataOnly="0" outline="0" fieldPosition="0"/>
    </format>
    <format dxfId="33983">
      <pivotArea outline="0" collapsedLevelsAreSubtotals="1" fieldPosition="0"/>
    </format>
    <format dxfId="33982">
      <pivotArea dataOnly="0" labelOnly="1" grandRow="1" outline="0" fieldPosition="0"/>
    </format>
    <format dxfId="33981">
      <pivotArea dataOnly="0" labelOnly="1" outline="0" fieldPosition="0">
        <references count="1">
          <reference field="13" count="0"/>
        </references>
      </pivotArea>
    </format>
    <format dxfId="33980">
      <pivotArea dataOnly="0" labelOnly="1" grandCol="1" outline="0" fieldPosition="0"/>
    </format>
    <format dxfId="33979">
      <pivotArea outline="0" collapsedLevelsAreSubtotals="1" fieldPosition="0"/>
    </format>
    <format dxfId="33978">
      <pivotArea dataOnly="0" labelOnly="1" grandRow="1" outline="0" fieldPosition="0"/>
    </format>
    <format dxfId="33977">
      <pivotArea dataOnly="0" labelOnly="1" outline="0" fieldPosition="0">
        <references count="1">
          <reference field="13" count="0"/>
        </references>
      </pivotArea>
    </format>
    <format dxfId="33976">
      <pivotArea dataOnly="0" labelOnly="1" grandCol="1" outline="0" fieldPosition="0"/>
    </format>
    <format dxfId="33975">
      <pivotArea outline="0" collapsedLevelsAreSubtotals="1" fieldPosition="0"/>
    </format>
    <format dxfId="33974">
      <pivotArea dataOnly="0" labelOnly="1" grandRow="1" outline="0" fieldPosition="0"/>
    </format>
    <format dxfId="33973">
      <pivotArea dataOnly="0" labelOnly="1" outline="0" fieldPosition="0">
        <references count="1">
          <reference field="13" count="0"/>
        </references>
      </pivotArea>
    </format>
    <format dxfId="33972">
      <pivotArea dataOnly="0" labelOnly="1" grandCol="1" outline="0" fieldPosition="0"/>
    </format>
    <format dxfId="33971">
      <pivotArea outline="0" collapsedLevelsAreSubtotals="1" fieldPosition="0"/>
    </format>
    <format dxfId="33970">
      <pivotArea dataOnly="0" labelOnly="1" grandRow="1" outline="0" fieldPosition="0"/>
    </format>
    <format dxfId="33969">
      <pivotArea dataOnly="0" labelOnly="1" outline="0" fieldPosition="0">
        <references count="1">
          <reference field="13" count="0"/>
        </references>
      </pivotArea>
    </format>
    <format dxfId="33968">
      <pivotArea dataOnly="0" labelOnly="1" grandCol="1" outline="0" fieldPosition="0"/>
    </format>
    <format dxfId="33967">
      <pivotArea dataOnly="0" labelOnly="1" outline="0" fieldPosition="0">
        <references count="1">
          <reference field="13" count="0"/>
        </references>
      </pivotArea>
    </format>
    <format dxfId="33966">
      <pivotArea dataOnly="0" labelOnly="1" grandCol="1" outline="0" fieldPosition="0"/>
    </format>
    <format dxfId="33965">
      <pivotArea dataOnly="0" labelOnly="1" outline="0" fieldPosition="0">
        <references count="1">
          <reference field="13" count="0"/>
        </references>
      </pivotArea>
    </format>
    <format dxfId="33964">
      <pivotArea dataOnly="0" labelOnly="1" grandCol="1" outline="0" fieldPosition="0"/>
    </format>
    <format dxfId="33963">
      <pivotArea dataOnly="0" labelOnly="1" outline="0" fieldPosition="0">
        <references count="1">
          <reference field="13" count="0"/>
        </references>
      </pivotArea>
    </format>
    <format dxfId="33962">
      <pivotArea dataOnly="0" labelOnly="1" grandCol="1" outline="0" fieldPosition="0"/>
    </format>
    <format dxfId="33961">
      <pivotArea dataOnly="0" labelOnly="1" outline="0" fieldPosition="0">
        <references count="1">
          <reference field="13" count="0"/>
        </references>
      </pivotArea>
    </format>
    <format dxfId="33960">
      <pivotArea dataOnly="0" labelOnly="1" grandCol="1" outline="0" fieldPosition="0"/>
    </format>
    <format dxfId="33959">
      <pivotArea grandRow="1" outline="0" collapsedLevelsAreSubtotals="1" fieldPosition="0"/>
    </format>
    <format dxfId="33958">
      <pivotArea dataOnly="0" labelOnly="1" grandRow="1" outline="0" fieldPosition="0"/>
    </format>
    <format dxfId="33957">
      <pivotArea dataOnly="0" labelOnly="1" outline="0" fieldPosition="0">
        <references count="1">
          <reference field="13" count="0"/>
        </references>
      </pivotArea>
    </format>
    <format dxfId="33956">
      <pivotArea dataOnly="0" labelOnly="1" grandCol="1" outline="0" fieldPosition="0"/>
    </format>
    <format dxfId="33955">
      <pivotArea dataOnly="0" labelOnly="1" outline="0" fieldPosition="0">
        <references count="1">
          <reference field="13" count="0"/>
        </references>
      </pivotArea>
    </format>
    <format dxfId="33954">
      <pivotArea dataOnly="0" labelOnly="1" grandCol="1" outline="0" fieldPosition="0"/>
    </format>
    <format dxfId="33953">
      <pivotArea grandRow="1" outline="0" collapsedLevelsAreSubtotals="1" fieldPosition="0"/>
    </format>
    <format dxfId="33952">
      <pivotArea dataOnly="0" labelOnly="1" grandRow="1" outline="0" fieldPosition="0"/>
    </format>
    <format dxfId="33951">
      <pivotArea grandRow="1" outline="0" collapsedLevelsAreSubtotals="1" fieldPosition="0"/>
    </format>
    <format dxfId="33950">
      <pivotArea dataOnly="0" labelOnly="1" grandRow="1" outline="0" fieldPosition="0"/>
    </format>
    <format dxfId="33949">
      <pivotArea dataOnly="0" labelOnly="1" outline="0" fieldPosition="0">
        <references count="1">
          <reference field="13" count="0"/>
        </references>
      </pivotArea>
    </format>
    <format dxfId="33948">
      <pivotArea dataOnly="0" labelOnly="1" grandCol="1" outline="0" fieldPosition="0"/>
    </format>
    <format dxfId="33947">
      <pivotArea dataOnly="0" labelOnly="1" outline="0" fieldPosition="0">
        <references count="1">
          <reference field="13" count="0"/>
        </references>
      </pivotArea>
    </format>
    <format dxfId="33946">
      <pivotArea dataOnly="0" labelOnly="1" grandCol="1" outline="0" fieldPosition="0"/>
    </format>
    <format dxfId="33945">
      <pivotArea dataOnly="0" labelOnly="1" outline="0" fieldPosition="0">
        <references count="1">
          <reference field="13" count="0"/>
        </references>
      </pivotArea>
    </format>
    <format dxfId="33944">
      <pivotArea dataOnly="0" labelOnly="1" grandCol="1" outline="0" fieldPosition="0"/>
    </format>
    <format dxfId="33943">
      <pivotArea grandRow="1" outline="0" collapsedLevelsAreSubtotals="1" fieldPosition="0"/>
    </format>
    <format dxfId="33942">
      <pivotArea dataOnly="0" labelOnly="1" grandRow="1" outline="0" fieldPosition="0"/>
    </format>
    <format dxfId="33941">
      <pivotArea dataOnly="0" labelOnly="1" outline="0" fieldPosition="0">
        <references count="1">
          <reference field="13" count="0"/>
        </references>
      </pivotArea>
    </format>
    <format dxfId="33940">
      <pivotArea dataOnly="0" labelOnly="1" grandCol="1" outline="0" fieldPosition="0"/>
    </format>
    <format dxfId="33939">
      <pivotArea grandRow="1" outline="0" collapsedLevelsAreSubtotals="1" fieldPosition="0"/>
    </format>
    <format dxfId="33938">
      <pivotArea dataOnly="0" labelOnly="1" grandRow="1" outline="0" fieldPosition="0"/>
    </format>
    <format dxfId="33937">
      <pivotArea type="origin" dataOnly="0" labelOnly="1" outline="0" fieldPosition="0"/>
    </format>
    <format dxfId="33936">
      <pivotArea dataOnly="0" labelOnly="1" grandRow="1" outline="0" fieldPosition="0"/>
    </format>
    <format dxfId="33935">
      <pivotArea type="origin" dataOnly="0" labelOnly="1" outline="0" fieldPosition="0"/>
    </format>
    <format dxfId="33934">
      <pivotArea dataOnly="0" labelOnly="1" grandRow="1" outline="0" fieldPosition="0"/>
    </format>
    <format dxfId="33933">
      <pivotArea type="origin" dataOnly="0" labelOnly="1" outline="0" fieldPosition="0"/>
    </format>
    <format dxfId="33932">
      <pivotArea dataOnly="0" labelOnly="1" grandRow="1" outline="0" fieldPosition="0"/>
    </format>
    <format dxfId="33931">
      <pivotArea type="origin" dataOnly="0" labelOnly="1" outline="0" fieldPosition="0"/>
    </format>
    <format dxfId="33930">
      <pivotArea dataOnly="0" labelOnly="1" grandRow="1" outline="0" fieldPosition="0"/>
    </format>
    <format dxfId="33929">
      <pivotArea type="all" dataOnly="0" outline="0" fieldPosition="0"/>
    </format>
    <format dxfId="33928">
      <pivotArea outline="0" collapsedLevelsAreSubtotals="1" fieldPosition="0"/>
    </format>
    <format dxfId="33927">
      <pivotArea field="13" type="button" dataOnly="0" labelOnly="1" outline="0" axis="axisCol" fieldPosition="0"/>
    </format>
    <format dxfId="33926">
      <pivotArea type="topRight" dataOnly="0" labelOnly="1" outline="0" fieldPosition="0"/>
    </format>
    <format dxfId="33925">
      <pivotArea dataOnly="0" labelOnly="1" grandRow="1" outline="0" fieldPosition="0"/>
    </format>
    <format dxfId="33924">
      <pivotArea dataOnly="0" labelOnly="1" outline="0" fieldPosition="0">
        <references count="1">
          <reference field="13" count="0"/>
        </references>
      </pivotArea>
    </format>
    <format dxfId="33923">
      <pivotArea dataOnly="0" labelOnly="1" grandCol="1" outline="0" fieldPosition="0"/>
    </format>
    <format dxfId="33922">
      <pivotArea type="all" dataOnly="0" outline="0" fieldPosition="0"/>
    </format>
    <format dxfId="33921">
      <pivotArea outline="0" collapsedLevelsAreSubtotals="1" fieldPosition="0"/>
    </format>
    <format dxfId="33920">
      <pivotArea field="13" type="button" dataOnly="0" labelOnly="1" outline="0" axis="axisCol" fieldPosition="0"/>
    </format>
    <format dxfId="33919">
      <pivotArea type="topRight" dataOnly="0" labelOnly="1" outline="0" fieldPosition="0"/>
    </format>
    <format dxfId="33918">
      <pivotArea dataOnly="0" labelOnly="1" grandRow="1" outline="0" fieldPosition="0"/>
    </format>
    <format dxfId="33917">
      <pivotArea dataOnly="0" labelOnly="1" outline="0" fieldPosition="0">
        <references count="1">
          <reference field="13" count="0"/>
        </references>
      </pivotArea>
    </format>
    <format dxfId="33916">
      <pivotArea dataOnly="0" labelOnly="1" grandCol="1" outline="0" fieldPosition="0"/>
    </format>
    <format dxfId="33915">
      <pivotArea outline="0" collapsedLevelsAreSubtotals="1" fieldPosition="0"/>
    </format>
    <format dxfId="33914">
      <pivotArea dataOnly="0" labelOnly="1" grandRow="1" outline="0" fieldPosition="0"/>
    </format>
    <format dxfId="33913">
      <pivotArea dataOnly="0" labelOnly="1" outline="0" fieldPosition="0">
        <references count="1">
          <reference field="13" count="0"/>
        </references>
      </pivotArea>
    </format>
    <format dxfId="33912">
      <pivotArea dataOnly="0" labelOnly="1" grandCol="1" outline="0" fieldPosition="0"/>
    </format>
    <format dxfId="33911">
      <pivotArea outline="0" collapsedLevelsAreSubtotals="1" fieldPosition="0"/>
    </format>
    <format dxfId="33910">
      <pivotArea dataOnly="0" labelOnly="1" grandRow="1" outline="0" fieldPosition="0"/>
    </format>
    <format dxfId="33909">
      <pivotArea dataOnly="0" labelOnly="1" outline="0" fieldPosition="0">
        <references count="1">
          <reference field="13" count="0"/>
        </references>
      </pivotArea>
    </format>
    <format dxfId="33908">
      <pivotArea dataOnly="0" labelOnly="1" grandCol="1" outline="0" fieldPosition="0"/>
    </format>
    <format dxfId="33907">
      <pivotArea grandRow="1" outline="0" collapsedLevelsAreSubtotals="1" fieldPosition="0"/>
    </format>
    <format dxfId="33906">
      <pivotArea dataOnly="0" labelOnly="1" grandRow="1" outline="0" fieldPosition="0"/>
    </format>
    <format dxfId="33905">
      <pivotArea outline="0" collapsedLevelsAreSubtotals="1" fieldPosition="0"/>
    </format>
    <format dxfId="33904">
      <pivotArea dataOnly="0" labelOnly="1" grandRow="1" outline="0" fieldPosition="0"/>
    </format>
    <format dxfId="33903">
      <pivotArea grandRow="1" outline="0" collapsedLevelsAreSubtotals="1" fieldPosition="0"/>
    </format>
    <format dxfId="33902">
      <pivotArea dataOnly="0" labelOnly="1" grandRow="1" outline="0" fieldPosition="0"/>
    </format>
    <format dxfId="33901">
      <pivotArea dataOnly="0" labelOnly="1" grandRow="1" outline="0" fieldPosition="0"/>
    </format>
    <format dxfId="33900">
      <pivotArea dataOnly="0" labelOnly="1" grandRow="1" outline="0" fieldPosition="0"/>
    </format>
    <format dxfId="33899">
      <pivotArea grandRow="1" outline="0" collapsedLevelsAreSubtotals="1" fieldPosition="0"/>
    </format>
    <format dxfId="33898">
      <pivotArea dataOnly="0" labelOnly="1" grandRow="1" outline="0" fieldPosition="0"/>
    </format>
    <format dxfId="33897">
      <pivotArea outline="0" collapsedLevelsAreSubtotals="1" fieldPosition="0"/>
    </format>
    <format dxfId="33896">
      <pivotArea dataOnly="0" labelOnly="1" grandRow="1" outline="0" fieldPosition="0"/>
    </format>
    <format dxfId="33895">
      <pivotArea type="all" dataOnly="0" outline="0" fieldPosition="0"/>
    </format>
    <format dxfId="33894">
      <pivotArea outline="0" collapsedLevelsAreSubtotals="1" fieldPosition="0"/>
    </format>
    <format dxfId="33893">
      <pivotArea field="13" type="button" dataOnly="0" labelOnly="1" outline="0" axis="axisCol" fieldPosition="0"/>
    </format>
    <format dxfId="33892">
      <pivotArea type="topRight" dataOnly="0" labelOnly="1" outline="0" fieldPosition="0"/>
    </format>
    <format dxfId="33891">
      <pivotArea dataOnly="0" labelOnly="1" grandRow="1" outline="0" fieldPosition="0"/>
    </format>
    <format dxfId="33890">
      <pivotArea dataOnly="0" labelOnly="1" outline="0" fieldPosition="0">
        <references count="1">
          <reference field="13" count="0"/>
        </references>
      </pivotArea>
    </format>
    <format dxfId="33889">
      <pivotArea dataOnly="0" labelOnly="1" grandCol="1" outline="0" fieldPosition="0"/>
    </format>
    <format dxfId="33888">
      <pivotArea type="all" dataOnly="0" outline="0" fieldPosition="0"/>
    </format>
    <format dxfId="33887">
      <pivotArea outline="0" collapsedLevelsAreSubtotals="1" fieldPosition="0"/>
    </format>
    <format dxfId="33886">
      <pivotArea field="13" type="button" dataOnly="0" labelOnly="1" outline="0" axis="axisCol" fieldPosition="0"/>
    </format>
    <format dxfId="33885">
      <pivotArea type="topRight" dataOnly="0" labelOnly="1" outline="0" fieldPosition="0"/>
    </format>
    <format dxfId="33884">
      <pivotArea dataOnly="0" labelOnly="1" grandRow="1" outline="0" fieldPosition="0"/>
    </format>
    <format dxfId="33883">
      <pivotArea dataOnly="0" labelOnly="1" outline="0" fieldPosition="0">
        <references count="1">
          <reference field="13" count="0"/>
        </references>
      </pivotArea>
    </format>
    <format dxfId="33882">
      <pivotArea dataOnly="0" labelOnly="1" grandCol="1" outline="0" fieldPosition="0"/>
    </format>
    <format dxfId="33881">
      <pivotArea outline="0" collapsedLevelsAreSubtotals="1" fieldPosition="0"/>
    </format>
    <format dxfId="33880">
      <pivotArea dataOnly="0" labelOnly="1" grandRow="1" outline="0" fieldPosition="0"/>
    </format>
    <format dxfId="33879">
      <pivotArea outline="0" collapsedLevelsAreSubtotals="1" fieldPosition="0"/>
    </format>
    <format dxfId="33878">
      <pivotArea outline="0" collapsedLevelsAreSubtotals="1" fieldPosition="0"/>
    </format>
    <format dxfId="33877">
      <pivotArea outline="0" collapsedLevelsAreSubtotals="1" fieldPosition="0"/>
    </format>
    <format dxfId="33876">
      <pivotArea outline="0" fieldPosition="0">
        <references count="1">
          <reference field="13" count="1" selected="0">
            <x v="1"/>
          </reference>
        </references>
      </pivotArea>
    </format>
    <format dxfId="33875">
      <pivotArea outline="0" fieldPosition="0">
        <references count="1">
          <reference field="13" count="1" selected="0">
            <x v="2"/>
          </reference>
        </references>
      </pivotArea>
    </format>
    <format dxfId="33874">
      <pivotArea grandCol="1" outline="0" collapsedLevelsAreSubtotals="1" fieldPosition="0"/>
    </format>
    <format dxfId="33873">
      <pivotArea field="13" grandRow="1" outline="0" axis="axisCol" fieldPosition="0">
        <references count="1">
          <reference field="13" count="1" selected="0">
            <x v="0"/>
          </reference>
        </references>
      </pivotArea>
    </format>
    <format dxfId="33872">
      <pivotArea field="13" type="button" dataOnly="0" labelOnly="1" outline="0" axis="axisCol" fieldPosition="0"/>
    </format>
    <format dxfId="33871">
      <pivotArea field="13" type="button" dataOnly="0" labelOnly="1" outline="0" axis="axisCol" fieldPosition="0"/>
    </format>
    <format dxfId="33870">
      <pivotArea dataOnly="0" labelOnly="1" outline="0" fieldPosition="0">
        <references count="1">
          <reference field="51" count="0"/>
        </references>
      </pivotArea>
    </format>
    <format dxfId="33869">
      <pivotArea dataOnly="0" labelOnly="1" outline="0" fieldPosition="0">
        <references count="1">
          <reference field="13" count="0"/>
        </references>
      </pivotArea>
    </format>
    <format dxfId="33868">
      <pivotArea dataOnly="0" labelOnly="1" grandCol="1" outline="0" fieldPosition="0"/>
    </format>
    <format dxfId="33867">
      <pivotArea outline="0" collapsedLevelsAreSubtotals="1" fieldPosition="0"/>
    </format>
    <format dxfId="33866">
      <pivotArea field="13" type="button" dataOnly="0" labelOnly="1" outline="0" axis="axisCol" fieldPosition="0"/>
    </format>
    <format dxfId="33865">
      <pivotArea type="topRight" dataOnly="0" labelOnly="1" outline="0" fieldPosition="0"/>
    </format>
    <format dxfId="33864">
      <pivotArea dataOnly="0" labelOnly="1" outline="0" fieldPosition="0">
        <references count="1">
          <reference field="13" count="0"/>
        </references>
      </pivotArea>
    </format>
    <format dxfId="33863">
      <pivotArea dataOnly="0" labelOnly="1" grandCol="1" outline="0" fieldPosition="0"/>
    </format>
    <format dxfId="33862">
      <pivotArea outline="0" collapsedLevelsAreSubtotals="1" fieldPosition="0"/>
    </format>
    <format dxfId="33861">
      <pivotArea dataOnly="0" labelOnly="1" grandRow="1" outline="0" fieldPosition="0"/>
    </format>
    <format dxfId="33860">
      <pivotArea dataOnly="0" labelOnly="1" outline="0" fieldPosition="0">
        <references count="1">
          <reference field="13" count="0"/>
        </references>
      </pivotArea>
    </format>
    <format dxfId="33859">
      <pivotArea dataOnly="0" labelOnly="1" grandCol="1" outline="0" fieldPosition="0"/>
    </format>
    <format dxfId="33858">
      <pivotArea outline="0" collapsedLevelsAreSubtotals="1" fieldPosition="0"/>
    </format>
    <format dxfId="33857">
      <pivotArea dataOnly="0" labelOnly="1" grandRow="1" outline="0" fieldPosition="0"/>
    </format>
    <format dxfId="33856">
      <pivotArea dataOnly="0" labelOnly="1" outline="0" fieldPosition="0">
        <references count="1">
          <reference field="13" count="0"/>
        </references>
      </pivotArea>
    </format>
    <format dxfId="33855">
      <pivotArea dataOnly="0" labelOnly="1" grandCol="1" outline="0" fieldPosition="0"/>
    </format>
    <format dxfId="33854">
      <pivotArea dataOnly="0" labelOnly="1" outline="0" fieldPosition="0">
        <references count="1">
          <reference field="13" count="0"/>
        </references>
      </pivotArea>
    </format>
    <format dxfId="33853">
      <pivotArea dataOnly="0" labelOnly="1" grandCol="1" outline="0" fieldPosition="0"/>
    </format>
    <format dxfId="33852">
      <pivotArea grandRow="1" outline="0" collapsedLevelsAreSubtotals="1" fieldPosition="0"/>
    </format>
    <format dxfId="33851">
      <pivotArea dataOnly="0" labelOnly="1" grandRow="1" outline="0" fieldPosition="0"/>
    </format>
    <format dxfId="33850">
      <pivotArea outline="0" collapsedLevelsAreSubtotals="1" fieldPosition="0"/>
    </format>
    <format dxfId="33849">
      <pivotArea dataOnly="0" labelOnly="1" grandRow="1" outline="0" fieldPosition="0"/>
    </format>
    <format dxfId="33848">
      <pivotArea dataOnly="0" labelOnly="1" outline="0" fieldPosition="0">
        <references count="1">
          <reference field="13" count="0"/>
        </references>
      </pivotArea>
    </format>
    <format dxfId="33847">
      <pivotArea dataOnly="0" labelOnly="1" grandCol="1" outline="0" fieldPosition="0"/>
    </format>
    <format dxfId="33846">
      <pivotArea outline="0" collapsedLevelsAreSubtotals="1" fieldPosition="0"/>
    </format>
    <format dxfId="33845">
      <pivotArea dataOnly="0" labelOnly="1" grandRow="1" outline="0" fieldPosition="0"/>
    </format>
    <format dxfId="33844">
      <pivotArea dataOnly="0" labelOnly="1" outline="0" fieldPosition="0">
        <references count="1">
          <reference field="13" count="0"/>
        </references>
      </pivotArea>
    </format>
    <format dxfId="33843">
      <pivotArea dataOnly="0" labelOnly="1" grandCol="1" outline="0" fieldPosition="0"/>
    </format>
    <format dxfId="33842">
      <pivotArea outline="0" collapsedLevelsAreSubtotals="1" fieldPosition="0"/>
    </format>
    <format dxfId="33841">
      <pivotArea dataOnly="0" labelOnly="1" grandRow="1" outline="0" fieldPosition="0"/>
    </format>
    <format dxfId="33840">
      <pivotArea dataOnly="0" labelOnly="1" outline="0" fieldPosition="0">
        <references count="1">
          <reference field="13" count="0"/>
        </references>
      </pivotArea>
    </format>
    <format dxfId="33839">
      <pivotArea dataOnly="0" labelOnly="1" grandCol="1" outline="0" fieldPosition="0"/>
    </format>
    <format dxfId="33838">
      <pivotArea outline="0" collapsedLevelsAreSubtotals="1" fieldPosition="0"/>
    </format>
    <format dxfId="33837">
      <pivotArea dataOnly="0" labelOnly="1" grandRow="1" outline="0" fieldPosition="0"/>
    </format>
    <format dxfId="33836">
      <pivotArea dataOnly="0" labelOnly="1" outline="0" fieldPosition="0">
        <references count="1">
          <reference field="13" count="0"/>
        </references>
      </pivotArea>
    </format>
    <format dxfId="33835">
      <pivotArea dataOnly="0" labelOnly="1" grandCol="1" outline="0" fieldPosition="0"/>
    </format>
    <format dxfId="33834">
      <pivotArea outline="0" collapsedLevelsAreSubtotals="1" fieldPosition="0"/>
    </format>
    <format dxfId="33833">
      <pivotArea dataOnly="0" labelOnly="1" grandRow="1" outline="0" fieldPosition="0"/>
    </format>
    <format dxfId="33832">
      <pivotArea dataOnly="0" labelOnly="1" outline="0" fieldPosition="0">
        <references count="1">
          <reference field="13" count="0"/>
        </references>
      </pivotArea>
    </format>
    <format dxfId="33831">
      <pivotArea dataOnly="0" labelOnly="1" grandCol="1" outline="0" fieldPosition="0"/>
    </format>
    <format dxfId="33830">
      <pivotArea outline="0" collapsedLevelsAreSubtotals="1" fieldPosition="0"/>
    </format>
    <format dxfId="33829">
      <pivotArea dataOnly="0" labelOnly="1" grandRow="1" outline="0" fieldPosition="0"/>
    </format>
    <format dxfId="33828">
      <pivotArea dataOnly="0" labelOnly="1" outline="0" fieldPosition="0">
        <references count="1">
          <reference field="13" count="0"/>
        </references>
      </pivotArea>
    </format>
    <format dxfId="33827">
      <pivotArea dataOnly="0" labelOnly="1" grandCol="1" outline="0" fieldPosition="0"/>
    </format>
    <format dxfId="33826">
      <pivotArea dataOnly="0" labelOnly="1" outline="0" fieldPosition="0">
        <references count="1">
          <reference field="13" count="0"/>
        </references>
      </pivotArea>
    </format>
    <format dxfId="33825">
      <pivotArea dataOnly="0" labelOnly="1" grandCol="1" outline="0" fieldPosition="0"/>
    </format>
    <format dxfId="33824">
      <pivotArea grandRow="1" outline="0" collapsedLevelsAreSubtotals="1" fieldPosition="0"/>
    </format>
    <format dxfId="33823">
      <pivotArea dataOnly="0" labelOnly="1" grandRow="1" outline="0" fieldPosition="0"/>
    </format>
    <format dxfId="33822">
      <pivotArea outline="0" collapsedLevelsAreSubtotals="1" fieldPosition="0"/>
    </format>
    <format dxfId="33821">
      <pivotArea dataOnly="0" labelOnly="1" grandRow="1" outline="0" fieldPosition="0"/>
    </format>
    <format dxfId="33820">
      <pivotArea dataOnly="0" labelOnly="1" outline="0" fieldPosition="0">
        <references count="1">
          <reference field="13" count="0"/>
        </references>
      </pivotArea>
    </format>
    <format dxfId="33819">
      <pivotArea dataOnly="0" labelOnly="1" grandCol="1" outline="0" fieldPosition="0"/>
    </format>
    <format dxfId="33818">
      <pivotArea outline="0" collapsedLevelsAreSubtotals="1" fieldPosition="0"/>
    </format>
    <format dxfId="33817">
      <pivotArea dataOnly="0" labelOnly="1" grandRow="1" outline="0" fieldPosition="0"/>
    </format>
    <format dxfId="33816">
      <pivotArea dataOnly="0" labelOnly="1" outline="0" fieldPosition="0">
        <references count="1">
          <reference field="13" count="0"/>
        </references>
      </pivotArea>
    </format>
    <format dxfId="33815">
      <pivotArea dataOnly="0" labelOnly="1" grandCol="1" outline="0" fieldPosition="0"/>
    </format>
    <format dxfId="33814">
      <pivotArea dataOnly="0" labelOnly="1" outline="0" fieldPosition="0">
        <references count="1">
          <reference field="13" count="0"/>
        </references>
      </pivotArea>
    </format>
    <format dxfId="33813">
      <pivotArea dataOnly="0" labelOnly="1" grandCol="1" outline="0" fieldPosition="0"/>
    </format>
    <format dxfId="33812">
      <pivotArea grandRow="1" outline="0" collapsedLevelsAreSubtotals="1" fieldPosition="0"/>
    </format>
    <format dxfId="33811">
      <pivotArea dataOnly="0" labelOnly="1" grandRow="1" outline="0" fieldPosition="0"/>
    </format>
    <format dxfId="33810">
      <pivotArea outline="0" collapsedLevelsAreSubtotals="1" fieldPosition="0"/>
    </format>
    <format dxfId="33809">
      <pivotArea dataOnly="0" labelOnly="1" grandRow="1" outline="0" fieldPosition="0"/>
    </format>
    <format dxfId="33808">
      <pivotArea dataOnly="0" labelOnly="1" outline="0" fieldPosition="0">
        <references count="1">
          <reference field="13" count="0"/>
        </references>
      </pivotArea>
    </format>
    <format dxfId="33807">
      <pivotArea dataOnly="0" labelOnly="1" grandCol="1" outline="0" fieldPosition="0"/>
    </format>
    <format dxfId="33806">
      <pivotArea outline="0" collapsedLevelsAreSubtotals="1" fieldPosition="0"/>
    </format>
    <format dxfId="33805">
      <pivotArea dataOnly="0" labelOnly="1" grandRow="1" outline="0" fieldPosition="0"/>
    </format>
    <format dxfId="33804">
      <pivotArea dataOnly="0" labelOnly="1" outline="0" fieldPosition="0">
        <references count="1">
          <reference field="13" count="0"/>
        </references>
      </pivotArea>
    </format>
    <format dxfId="33803">
      <pivotArea dataOnly="0" labelOnly="1" grandCol="1" outline="0" fieldPosition="0"/>
    </format>
    <format dxfId="33802">
      <pivotArea grandRow="1" outline="0" collapsedLevelsAreSubtotals="1" fieldPosition="0"/>
    </format>
    <format dxfId="33801">
      <pivotArea dataOnly="0" labelOnly="1" grandRow="1" outline="0" fieldPosition="0"/>
    </format>
    <format dxfId="33800">
      <pivotArea dataOnly="0" labelOnly="1" outline="0" fieldPosition="0">
        <references count="1">
          <reference field="13" count="0"/>
        </references>
      </pivotArea>
    </format>
    <format dxfId="33799">
      <pivotArea dataOnly="0" labelOnly="1" grandCol="1" outline="0" fieldPosition="0"/>
    </format>
    <format dxfId="33798">
      <pivotArea outline="0" collapsedLevelsAreSubtotals="1" fieldPosition="0"/>
    </format>
    <format dxfId="33797">
      <pivotArea dataOnly="0" labelOnly="1" grandRow="1" outline="0" fieldPosition="0"/>
    </format>
    <format dxfId="33796">
      <pivotArea dataOnly="0" labelOnly="1" outline="0" fieldPosition="0">
        <references count="1">
          <reference field="13" count="0"/>
        </references>
      </pivotArea>
    </format>
    <format dxfId="33795">
      <pivotArea dataOnly="0" labelOnly="1" grandCol="1" outline="0" fieldPosition="0"/>
    </format>
    <format dxfId="33794">
      <pivotArea grandRow="1" outline="0" collapsedLevelsAreSubtotals="1" fieldPosition="0"/>
    </format>
    <format dxfId="33793">
      <pivotArea dataOnly="0" labelOnly="1" grandRow="1" outline="0" fieldPosition="0"/>
    </format>
    <format dxfId="33792">
      <pivotArea grandRow="1" outline="0" collapsedLevelsAreSubtotals="1" fieldPosition="0"/>
    </format>
    <format dxfId="33791">
      <pivotArea dataOnly="0" labelOnly="1" grandRow="1" outline="0" fieldPosition="0"/>
    </format>
    <format dxfId="33790">
      <pivotArea field="15" type="button" dataOnly="0" labelOnly="1" outline="0" axis="axisRow" fieldPosition="0"/>
    </format>
    <format dxfId="33789">
      <pivotArea dataOnly="0" labelOnly="1" outline="0" fieldPosition="0">
        <references count="1">
          <reference field="13" count="0"/>
        </references>
      </pivotArea>
    </format>
    <format dxfId="33788">
      <pivotArea dataOnly="0" labelOnly="1" grandCol="1" outline="0" fieldPosition="0"/>
    </format>
    <format dxfId="33787">
      <pivotArea outline="0" collapsedLevelsAreSubtotals="1" fieldPosition="0"/>
    </format>
    <format dxfId="33786">
      <pivotArea field="15" type="button" dataOnly="0" labelOnly="1" outline="0" axis="axisRow" fieldPosition="0"/>
    </format>
    <format dxfId="33785">
      <pivotArea dataOnly="0" labelOnly="1" outline="0" fieldPosition="0">
        <references count="1">
          <reference field="15" count="0"/>
        </references>
      </pivotArea>
    </format>
    <format dxfId="33784">
      <pivotArea dataOnly="0" labelOnly="1" grandRow="1" outline="0" fieldPosition="0"/>
    </format>
    <format dxfId="33783">
      <pivotArea dataOnly="0" labelOnly="1" outline="0" fieldPosition="0">
        <references count="1">
          <reference field="13" count="0"/>
        </references>
      </pivotArea>
    </format>
    <format dxfId="33782">
      <pivotArea dataOnly="0" labelOnly="1" grandCol="1" outline="0" fieldPosition="0"/>
    </format>
    <format dxfId="33781">
      <pivotArea outline="0" collapsedLevelsAreSubtotals="1" fieldPosition="0"/>
    </format>
    <format dxfId="33780">
      <pivotArea field="15" type="button" dataOnly="0" labelOnly="1" outline="0" axis="axisRow" fieldPosition="0"/>
    </format>
    <format dxfId="33779">
      <pivotArea dataOnly="0" labelOnly="1" outline="0" fieldPosition="0">
        <references count="1">
          <reference field="15" count="0"/>
        </references>
      </pivotArea>
    </format>
    <format dxfId="33778">
      <pivotArea dataOnly="0" labelOnly="1" grandRow="1" outline="0" fieldPosition="0"/>
    </format>
    <format dxfId="33777">
      <pivotArea dataOnly="0" labelOnly="1" outline="0" fieldPosition="0">
        <references count="1">
          <reference field="13" count="0"/>
        </references>
      </pivotArea>
    </format>
    <format dxfId="33776">
      <pivotArea dataOnly="0" labelOnly="1" grandCol="1" outline="0" fieldPosition="0"/>
    </format>
    <format dxfId="33775">
      <pivotArea field="15" type="button" dataOnly="0" labelOnly="1" outline="0" axis="axisRow" fieldPosition="0"/>
    </format>
    <format dxfId="33774">
      <pivotArea dataOnly="0" labelOnly="1" outline="0" fieldPosition="0">
        <references count="1">
          <reference field="13" count="0"/>
        </references>
      </pivotArea>
    </format>
    <format dxfId="33773">
      <pivotArea dataOnly="0" labelOnly="1" grandCol="1" outline="0" fieldPosition="0"/>
    </format>
    <format dxfId="33772">
      <pivotArea dataOnly="0" labelOnly="1" grandRow="1" outline="0" fieldPosition="0"/>
    </format>
    <format dxfId="33771">
      <pivotArea outline="0" collapsedLevelsAreSubtotals="1" fieldPosition="0"/>
    </format>
    <format dxfId="33770">
      <pivotArea field="15" type="button" dataOnly="0" labelOnly="1" outline="0" axis="axisRow" fieldPosition="0"/>
    </format>
    <format dxfId="33769">
      <pivotArea dataOnly="0" labelOnly="1" outline="0" fieldPosition="0">
        <references count="1">
          <reference field="15" count="0"/>
        </references>
      </pivotArea>
    </format>
    <format dxfId="33768">
      <pivotArea dataOnly="0" labelOnly="1" grandRow="1" outline="0" fieldPosition="0"/>
    </format>
    <format dxfId="33767">
      <pivotArea dataOnly="0" labelOnly="1" outline="0" fieldPosition="0">
        <references count="1">
          <reference field="13" count="0"/>
        </references>
      </pivotArea>
    </format>
    <format dxfId="33766">
      <pivotArea dataOnly="0" labelOnly="1" grandCol="1" outline="0" fieldPosition="0"/>
    </format>
    <format dxfId="33765">
      <pivotArea outline="0" collapsedLevelsAreSubtotals="1" fieldPosition="0"/>
    </format>
    <format dxfId="33764">
      <pivotArea field="15" type="button" dataOnly="0" labelOnly="1" outline="0" axis="axisRow" fieldPosition="0"/>
    </format>
    <format dxfId="33763">
      <pivotArea dataOnly="0" labelOnly="1" outline="0" fieldPosition="0">
        <references count="1">
          <reference field="15" count="0"/>
        </references>
      </pivotArea>
    </format>
    <format dxfId="33762">
      <pivotArea dataOnly="0" labelOnly="1" grandRow="1" outline="0" fieldPosition="0"/>
    </format>
    <format dxfId="33761">
      <pivotArea dataOnly="0" labelOnly="1" outline="0" fieldPosition="0">
        <references count="1">
          <reference field="13" count="0"/>
        </references>
      </pivotArea>
    </format>
    <format dxfId="33760">
      <pivotArea dataOnly="0" labelOnly="1" grandCol="1" outline="0" fieldPosition="0"/>
    </format>
    <format dxfId="33759">
      <pivotArea dataOnly="0" labelOnly="1" grandRow="1" outline="0" fieldPosition="0"/>
    </format>
    <format dxfId="33758">
      <pivotArea field="15" type="button" dataOnly="0" labelOnly="1" outline="0" axis="axisRow" fieldPosition="0"/>
    </format>
    <format dxfId="33757">
      <pivotArea dataOnly="0" labelOnly="1" outline="0" fieldPosition="0">
        <references count="1">
          <reference field="13" count="0"/>
        </references>
      </pivotArea>
    </format>
    <format dxfId="33756">
      <pivotArea dataOnly="0" labelOnly="1" grandCol="1" outline="0" fieldPosition="0"/>
    </format>
    <format dxfId="33755">
      <pivotArea type="all" dataOnly="0" outline="0" fieldPosition="0"/>
    </format>
    <format dxfId="33754">
      <pivotArea outline="0" collapsedLevelsAreSubtotals="1" fieldPosition="0"/>
    </format>
    <format dxfId="33753">
      <pivotArea field="15" type="button" dataOnly="0" labelOnly="1" outline="0" axis="axisRow" fieldPosition="0"/>
    </format>
    <format dxfId="33752">
      <pivotArea dataOnly="0" labelOnly="1" outline="0" fieldPosition="0">
        <references count="1">
          <reference field="15" count="0"/>
        </references>
      </pivotArea>
    </format>
    <format dxfId="33751">
      <pivotArea dataOnly="0" labelOnly="1" grandRow="1" outline="0" fieldPosition="0"/>
    </format>
    <format dxfId="33750">
      <pivotArea dataOnly="0" labelOnly="1" outline="0" fieldPosition="0">
        <references count="1">
          <reference field="13" count="0"/>
        </references>
      </pivotArea>
    </format>
    <format dxfId="33749">
      <pivotArea dataOnly="0" labelOnly="1" grandCol="1" outline="0" fieldPosition="0"/>
    </format>
    <format dxfId="33748">
      <pivotArea type="all" dataOnly="0" outline="0" fieldPosition="0"/>
    </format>
    <format dxfId="33747">
      <pivotArea outline="0" collapsedLevelsAreSubtotals="1" fieldPosition="0"/>
    </format>
    <format dxfId="33746">
      <pivotArea field="15" type="button" dataOnly="0" labelOnly="1" outline="0" axis="axisRow" fieldPosition="0"/>
    </format>
    <format dxfId="33745">
      <pivotArea dataOnly="0" labelOnly="1" outline="0" fieldPosition="0">
        <references count="1">
          <reference field="15" count="0"/>
        </references>
      </pivotArea>
    </format>
    <format dxfId="33744">
      <pivotArea dataOnly="0" labelOnly="1" grandRow="1" outline="0" fieldPosition="0"/>
    </format>
    <format dxfId="33743">
      <pivotArea dataOnly="0" labelOnly="1" outline="0" fieldPosition="0">
        <references count="1">
          <reference field="13" count="0"/>
        </references>
      </pivotArea>
    </format>
    <format dxfId="33742">
      <pivotArea dataOnly="0" labelOnly="1" grandCol="1" outline="0" fieldPosition="0"/>
    </format>
    <format dxfId="33741">
      <pivotArea outline="0" collapsedLevelsAreSubtotals="1" fieldPosition="0"/>
    </format>
    <format dxfId="33740">
      <pivotArea field="15" type="button" dataOnly="0" labelOnly="1" outline="0" axis="axisRow" fieldPosition="0"/>
    </format>
    <format dxfId="33739">
      <pivotArea dataOnly="0" labelOnly="1" outline="0" fieldPosition="0">
        <references count="1">
          <reference field="15" count="0"/>
        </references>
      </pivotArea>
    </format>
    <format dxfId="33738">
      <pivotArea dataOnly="0" labelOnly="1" grandRow="1" outline="0" fieldPosition="0"/>
    </format>
    <format dxfId="33737">
      <pivotArea dataOnly="0" labelOnly="1" outline="0" fieldPosition="0">
        <references count="1">
          <reference field="13" count="0"/>
        </references>
      </pivotArea>
    </format>
    <format dxfId="33736">
      <pivotArea dataOnly="0" labelOnly="1" grandCol="1" outline="0" fieldPosition="0"/>
    </format>
    <format dxfId="33735">
      <pivotArea dataOnly="0" labelOnly="1" grandRow="1" outline="0" fieldPosition="0"/>
    </format>
    <format dxfId="33734">
      <pivotArea field="15" type="button" dataOnly="0" labelOnly="1" outline="0" axis="axisRow" fieldPosition="0"/>
    </format>
    <format dxfId="33733">
      <pivotArea dataOnly="0" labelOnly="1" outline="0" fieldPosition="0">
        <references count="1">
          <reference field="13" count="0"/>
        </references>
      </pivotArea>
    </format>
    <format dxfId="33732">
      <pivotArea dataOnly="0" labelOnly="1" grandCol="1" outline="0" fieldPosition="0"/>
    </format>
    <format dxfId="33731">
      <pivotArea field="15" type="button" dataOnly="0" labelOnly="1" outline="0" axis="axisRow" fieldPosition="0"/>
    </format>
    <format dxfId="33730">
      <pivotArea dataOnly="0" labelOnly="1" outline="0" fieldPosition="0">
        <references count="1">
          <reference field="13" count="0"/>
        </references>
      </pivotArea>
    </format>
    <format dxfId="33729">
      <pivotArea dataOnly="0" labelOnly="1" grandCol="1" outline="0" fieldPosition="0"/>
    </format>
    <format dxfId="33728">
      <pivotArea field="15" type="button" dataOnly="0" labelOnly="1" outline="0" axis="axisRow" fieldPosition="0"/>
    </format>
    <format dxfId="33727">
      <pivotArea dataOnly="0" labelOnly="1" outline="0" fieldPosition="0">
        <references count="1">
          <reference field="13" count="0"/>
        </references>
      </pivotArea>
    </format>
    <format dxfId="33726">
      <pivotArea dataOnly="0" labelOnly="1" grandCol="1" outline="0" fieldPosition="0"/>
    </format>
    <format dxfId="33725">
      <pivotArea type="all" dataOnly="0" outline="0" fieldPosition="0"/>
    </format>
    <format dxfId="33724">
      <pivotArea outline="0" collapsedLevelsAreSubtotals="1" fieldPosition="0"/>
    </format>
    <format dxfId="33723">
      <pivotArea type="origin" dataOnly="0" labelOnly="1" outline="0" fieldPosition="0"/>
    </format>
    <format dxfId="33722">
      <pivotArea field="13" type="button" dataOnly="0" labelOnly="1" outline="0" axis="axisCol" fieldPosition="0"/>
    </format>
    <format dxfId="33721">
      <pivotArea type="topRight" dataOnly="0" labelOnly="1" outline="0" fieldPosition="0"/>
    </format>
    <format dxfId="33720">
      <pivotArea field="15" type="button" dataOnly="0" labelOnly="1" outline="0" axis="axisRow" fieldPosition="0"/>
    </format>
    <format dxfId="33719">
      <pivotArea dataOnly="0" labelOnly="1" outline="0" fieldPosition="0">
        <references count="1">
          <reference field="15" count="0"/>
        </references>
      </pivotArea>
    </format>
    <format dxfId="33718">
      <pivotArea dataOnly="0" labelOnly="1" grandRow="1" outline="0" fieldPosition="0"/>
    </format>
    <format dxfId="33717">
      <pivotArea dataOnly="0" labelOnly="1" outline="0" fieldPosition="0">
        <references count="1">
          <reference field="13" count="0"/>
        </references>
      </pivotArea>
    </format>
    <format dxfId="33716">
      <pivotArea dataOnly="0" labelOnly="1" grandCol="1" outline="0" fieldPosition="0"/>
    </format>
    <format dxfId="33715">
      <pivotArea outline="0" collapsedLevelsAreSubtotals="1" fieldPosition="0"/>
    </format>
    <format dxfId="33714">
      <pivotArea field="15" type="button" dataOnly="0" labelOnly="1" outline="0" axis="axisRow" fieldPosition="0"/>
    </format>
    <format dxfId="33713">
      <pivotArea dataOnly="0" labelOnly="1" outline="0" fieldPosition="0">
        <references count="1">
          <reference field="15" count="18">
            <x v="0"/>
            <x v="1"/>
            <x v="2"/>
            <x v="3"/>
            <x v="4"/>
            <x v="5"/>
            <x v="6"/>
            <x v="7"/>
            <x v="8"/>
            <x v="9"/>
            <x v="10"/>
            <x v="11"/>
            <x v="12"/>
            <x v="13"/>
            <x v="14"/>
            <x v="15"/>
            <x v="16"/>
            <x v="17"/>
          </reference>
        </references>
      </pivotArea>
    </format>
    <format dxfId="33712">
      <pivotArea dataOnly="0" labelOnly="1" grandRow="1" outline="0" fieldPosition="0"/>
    </format>
    <format dxfId="33711">
      <pivotArea dataOnly="0" labelOnly="1" outline="0" fieldPosition="0">
        <references count="1">
          <reference field="13" count="0"/>
        </references>
      </pivotArea>
    </format>
    <format dxfId="33710">
      <pivotArea dataOnly="0" labelOnly="1" grandCol="1" outline="0" fieldPosition="0"/>
    </format>
    <format dxfId="33709">
      <pivotArea outline="0" collapsedLevelsAreSubtotals="1" fieldPosition="0"/>
    </format>
    <format dxfId="33708">
      <pivotArea field="15" type="button" dataOnly="0" labelOnly="1" outline="0" axis="axisRow" fieldPosition="0"/>
    </format>
    <format dxfId="33707">
      <pivotArea dataOnly="0" labelOnly="1" outline="0" fieldPosition="0">
        <references count="1">
          <reference field="15" count="0"/>
        </references>
      </pivotArea>
    </format>
    <format dxfId="33706">
      <pivotArea dataOnly="0" labelOnly="1" grandRow="1" outline="0" fieldPosition="0"/>
    </format>
    <format dxfId="33705">
      <pivotArea dataOnly="0" labelOnly="1" outline="0" fieldPosition="0">
        <references count="1">
          <reference field="13" count="0"/>
        </references>
      </pivotArea>
    </format>
    <format dxfId="33704">
      <pivotArea dataOnly="0" labelOnly="1" grandCol="1" outline="0" fieldPosition="0"/>
    </format>
    <format dxfId="33703">
      <pivotArea grandRow="1" outline="0" collapsedLevelsAreSubtotals="1" fieldPosition="0"/>
    </format>
    <format dxfId="3370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0608">
      <pivotArea dataOnly="0" labelOnly="1" grandCol="1" outline="0" fieldPosition="0"/>
    </format>
    <format dxfId="30607">
      <pivotArea dataOnly="0" labelOnly="1" grandCol="1" outline="0" fieldPosition="0"/>
    </format>
    <format dxfId="30606">
      <pivotArea dataOnly="0" labelOnly="1" grandCol="1" outline="0" fieldPosition="0"/>
    </format>
    <format dxfId="30605">
      <pivotArea outline="0" collapsedLevelsAreSubtotals="1" fieldPosition="0"/>
    </format>
    <format dxfId="30604">
      <pivotArea dataOnly="0" labelOnly="1" grandRow="1" outline="0" fieldPosition="0"/>
    </format>
    <format dxfId="30603">
      <pivotArea outline="0" collapsedLevelsAreSubtotals="1" fieldPosition="0"/>
    </format>
    <format dxfId="30602">
      <pivotArea dataOnly="0" labelOnly="1" grandRow="1" outline="0" fieldPosition="0"/>
    </format>
    <format dxfId="30601">
      <pivotArea type="all" dataOnly="0" outline="0" fieldPosition="0"/>
    </format>
    <format dxfId="30600">
      <pivotArea dataOnly="0" labelOnly="1" outline="0" fieldPosition="0">
        <references count="1">
          <reference field="12" count="0"/>
        </references>
      </pivotArea>
    </format>
    <format dxfId="30599">
      <pivotArea dataOnly="0" labelOnly="1" outline="0" fieldPosition="0">
        <references count="1">
          <reference field="12" count="0"/>
        </references>
      </pivotArea>
    </format>
    <format dxfId="30598">
      <pivotArea type="all" dataOnly="0" outline="0" fieldPosition="0"/>
    </format>
    <format dxfId="30597">
      <pivotArea grandCol="1" outline="0" collapsedLevelsAreSubtotals="1" fieldPosition="0"/>
    </format>
    <format dxfId="30596">
      <pivotArea grandRow="1" grandCol="1" outline="0" collapsedLevelsAreSubtotals="1" fieldPosition="0"/>
    </format>
    <format dxfId="30595">
      <pivotArea dataOnly="0" labelOnly="1" grandRow="1" outline="0" fieldPosition="0"/>
    </format>
    <format dxfId="30594">
      <pivotArea dataOnly="0" labelOnly="1" grandRow="1" outline="0" fieldPosition="0"/>
    </format>
    <format dxfId="30593">
      <pivotArea dataOnly="0" labelOnly="1" grandRow="1" outline="0" fieldPosition="0"/>
    </format>
    <format dxfId="30592">
      <pivotArea dataOnly="0" labelOnly="1" grandRow="1" outline="0" fieldPosition="0"/>
    </format>
    <format dxfId="30591">
      <pivotArea dataOnly="0" labelOnly="1" grandRow="1" outline="0" fieldPosition="0"/>
    </format>
    <format dxfId="30590">
      <pivotArea dataOnly="0" labelOnly="1" grandRow="1" outline="0" fieldPosition="0"/>
    </format>
    <format dxfId="30589">
      <pivotArea dataOnly="0" labelOnly="1" grandRow="1" outline="0" fieldPosition="0"/>
    </format>
    <format dxfId="30588">
      <pivotArea dataOnly="0" labelOnly="1" grandRow="1" outline="0" fieldPosition="0"/>
    </format>
    <format dxfId="30587">
      <pivotArea dataOnly="0" labelOnly="1" grandCol="1" outline="0" fieldPosition="0"/>
    </format>
    <format dxfId="30586">
      <pivotArea dataOnly="0" labelOnly="1" grandCol="1" outline="0" fieldPosition="0"/>
    </format>
    <format dxfId="30585">
      <pivotArea dataOnly="0" labelOnly="1" outline="0" fieldPosition="0">
        <references count="1">
          <reference field="23" count="0"/>
        </references>
      </pivotArea>
    </format>
    <format dxfId="30584">
      <pivotArea dataOnly="0" labelOnly="1" grandCol="1" outline="0" fieldPosition="0"/>
    </format>
    <format dxfId="30583">
      <pivotArea dataOnly="0" labelOnly="1" outline="0" fieldPosition="0">
        <references count="1">
          <reference field="23" count="0"/>
        </references>
      </pivotArea>
    </format>
    <format dxfId="30582">
      <pivotArea dataOnly="0" labelOnly="1" grandCol="1" outline="0" fieldPosition="0"/>
    </format>
    <format dxfId="30581">
      <pivotArea field="23" grandRow="1" outline="0" axis="axisCol" fieldPosition="0">
        <references count="1">
          <reference field="23" count="0" selected="0"/>
        </references>
      </pivotArea>
    </format>
    <format dxfId="30580">
      <pivotArea grandCol="1" outline="0" collapsedLevelsAreSubtotals="1" fieldPosition="0"/>
    </format>
    <format dxfId="30579">
      <pivotArea dataOnly="0" labelOnly="1" outline="0" fieldPosition="0">
        <references count="1">
          <reference field="23" count="0"/>
        </references>
      </pivotArea>
    </format>
    <format dxfId="30578">
      <pivotArea dataOnly="0" labelOnly="1" grandCol="1" outline="0" fieldPosition="0"/>
    </format>
    <format dxfId="30577">
      <pivotArea dataOnly="0" labelOnly="1" outline="0" fieldPosition="0">
        <references count="1">
          <reference field="23" count="0"/>
        </references>
      </pivotArea>
    </format>
    <format dxfId="30576">
      <pivotArea dataOnly="0" labelOnly="1" grandCol="1" outline="0" fieldPosition="0"/>
    </format>
    <format dxfId="30575">
      <pivotArea dataOnly="0" labelOnly="1" outline="0" fieldPosition="0">
        <references count="1">
          <reference field="23" count="0"/>
        </references>
      </pivotArea>
    </format>
    <format dxfId="30574">
      <pivotArea dataOnly="0" labelOnly="1" grandCol="1" outline="0" fieldPosition="0"/>
    </format>
    <format dxfId="30573">
      <pivotArea dataOnly="0" labelOnly="1" outline="0" fieldPosition="0">
        <references count="1">
          <reference field="23" count="0"/>
        </references>
      </pivotArea>
    </format>
    <format dxfId="30572">
      <pivotArea dataOnly="0" labelOnly="1" grandCol="1" outline="0" fieldPosition="0"/>
    </format>
    <format dxfId="30571">
      <pivotArea outline="0" collapsedLevelsAreSubtotals="1" fieldPosition="0"/>
    </format>
    <format dxfId="30570">
      <pivotArea dataOnly="0" labelOnly="1" grandRow="1" outline="0" fieldPosition="0"/>
    </format>
    <format dxfId="30569">
      <pivotArea dataOnly="0" labelOnly="1" outline="0" fieldPosition="0">
        <references count="1">
          <reference field="23" count="0"/>
        </references>
      </pivotArea>
    </format>
    <format dxfId="30568">
      <pivotArea dataOnly="0" labelOnly="1" grandCol="1" outline="0" fieldPosition="0"/>
    </format>
    <format dxfId="30567">
      <pivotArea outline="0" collapsedLevelsAreSubtotals="1" fieldPosition="0"/>
    </format>
    <format dxfId="30566">
      <pivotArea dataOnly="0" labelOnly="1" grandRow="1" outline="0" fieldPosition="0"/>
    </format>
    <format dxfId="30565">
      <pivotArea dataOnly="0" labelOnly="1" outline="0" fieldPosition="0">
        <references count="1">
          <reference field="23" count="0"/>
        </references>
      </pivotArea>
    </format>
    <format dxfId="30564">
      <pivotArea dataOnly="0" labelOnly="1" grandCol="1" outline="0" fieldPosition="0"/>
    </format>
    <format dxfId="30563">
      <pivotArea outline="0" collapsedLevelsAreSubtotals="1" fieldPosition="0"/>
    </format>
    <format dxfId="30562">
      <pivotArea dataOnly="0" labelOnly="1" grandRow="1" outline="0" fieldPosition="0"/>
    </format>
    <format dxfId="30561">
      <pivotArea dataOnly="0" labelOnly="1" outline="0" fieldPosition="0">
        <references count="1">
          <reference field="23" count="0"/>
        </references>
      </pivotArea>
    </format>
    <format dxfId="30560">
      <pivotArea dataOnly="0" labelOnly="1" grandCol="1" outline="0" fieldPosition="0"/>
    </format>
    <format dxfId="30559">
      <pivotArea outline="0" collapsedLevelsAreSubtotals="1" fieldPosition="0"/>
    </format>
    <format dxfId="30558">
      <pivotArea dataOnly="0" labelOnly="1" outline="0" fieldPosition="0">
        <references count="1">
          <reference field="23" count="0"/>
        </references>
      </pivotArea>
    </format>
    <format dxfId="30557">
      <pivotArea dataOnly="0" labelOnly="1" grandCol="1" outline="0" fieldPosition="0"/>
    </format>
    <format dxfId="30556">
      <pivotArea dataOnly="0" labelOnly="1" grandRow="1" outline="0" fieldPosition="0"/>
    </format>
    <format dxfId="30555">
      <pivotArea outline="0" collapsedLevelsAreSubtotals="1" fieldPosition="0"/>
    </format>
    <format dxfId="30554">
      <pivotArea dataOnly="0" labelOnly="1" grandRow="1" outline="0" fieldPosition="0"/>
    </format>
    <format dxfId="30553">
      <pivotArea dataOnly="0" labelOnly="1" outline="0" fieldPosition="0">
        <references count="1">
          <reference field="23" count="0"/>
        </references>
      </pivotArea>
    </format>
    <format dxfId="30552">
      <pivotArea dataOnly="0" labelOnly="1" grandCol="1" outline="0" fieldPosition="0"/>
    </format>
    <format dxfId="30551">
      <pivotArea dataOnly="0" labelOnly="1" outline="0" fieldPosition="0">
        <references count="1">
          <reference field="23" count="0"/>
        </references>
      </pivotArea>
    </format>
    <format dxfId="30550">
      <pivotArea dataOnly="0" labelOnly="1" grandCol="1" outline="0" fieldPosition="0"/>
    </format>
    <format dxfId="30549">
      <pivotArea dataOnly="0" labelOnly="1" grandRow="1" outline="0" fieldPosition="0"/>
    </format>
    <format dxfId="30548">
      <pivotArea outline="0" collapsedLevelsAreSubtotals="1" fieldPosition="0"/>
    </format>
    <format dxfId="30547">
      <pivotArea dataOnly="0" labelOnly="1" grandRow="1" outline="0" fieldPosition="0"/>
    </format>
    <format dxfId="30546">
      <pivotArea dataOnly="0" labelOnly="1" outline="0" fieldPosition="0">
        <references count="1">
          <reference field="23" count="0"/>
        </references>
      </pivotArea>
    </format>
    <format dxfId="30545">
      <pivotArea dataOnly="0" labelOnly="1" grandCol="1" outline="0" fieldPosition="0"/>
    </format>
    <format dxfId="30544">
      <pivotArea dataOnly="0" labelOnly="1" grandRow="1" outline="0" fieldPosition="0"/>
    </format>
    <format dxfId="30543">
      <pivotArea type="origin" dataOnly="0" labelOnly="1" outline="0" fieldPosition="0"/>
    </format>
    <format dxfId="30542">
      <pivotArea dataOnly="0" labelOnly="1" grandRow="1" outline="0" fieldPosition="0"/>
    </format>
    <format dxfId="30541">
      <pivotArea type="origin" dataOnly="0" labelOnly="1" outline="0" fieldPosition="0"/>
    </format>
    <format dxfId="30540">
      <pivotArea dataOnly="0" labelOnly="1" grandRow="1" outline="0" fieldPosition="0"/>
    </format>
    <format dxfId="30539">
      <pivotArea type="origin" dataOnly="0" labelOnly="1" outline="0" fieldPosition="0"/>
    </format>
    <format dxfId="30538">
      <pivotArea dataOnly="0" labelOnly="1" grandRow="1" outline="0" fieldPosition="0"/>
    </format>
    <format dxfId="30537">
      <pivotArea type="origin" dataOnly="0" labelOnly="1" outline="0" fieldPosition="0"/>
    </format>
    <format dxfId="30536">
      <pivotArea dataOnly="0" labelOnly="1" grandRow="1" outline="0" fieldPosition="0"/>
    </format>
    <format dxfId="30535">
      <pivotArea outline="0" collapsedLevelsAreSubtotals="1" fieldPosition="0"/>
    </format>
    <format dxfId="30534">
      <pivotArea dataOnly="0" labelOnly="1" grandRow="1" outline="0" fieldPosition="0"/>
    </format>
    <format dxfId="30533">
      <pivotArea dataOnly="0" labelOnly="1" outline="0" fieldPosition="0">
        <references count="1">
          <reference field="23" count="0"/>
        </references>
      </pivotArea>
    </format>
    <format dxfId="30532">
      <pivotArea dataOnly="0" labelOnly="1" grandCol="1" outline="0" fieldPosition="0"/>
    </format>
    <format dxfId="30531">
      <pivotArea outline="0" collapsedLevelsAreSubtotals="1" fieldPosition="0"/>
    </format>
    <format dxfId="30530">
      <pivotArea dataOnly="0" labelOnly="1" grandRow="1" outline="0" fieldPosition="0"/>
    </format>
    <format dxfId="30529">
      <pivotArea dataOnly="0" labelOnly="1" outline="0" fieldPosition="0">
        <references count="1">
          <reference field="23" count="0"/>
        </references>
      </pivotArea>
    </format>
    <format dxfId="30528">
      <pivotArea dataOnly="0" labelOnly="1" grandCol="1" outline="0" fieldPosition="0"/>
    </format>
    <format dxfId="30527">
      <pivotArea outline="0" collapsedLevelsAreSubtotals="1" fieldPosition="0"/>
    </format>
    <format dxfId="30526">
      <pivotArea dataOnly="0" labelOnly="1" grandRow="1" outline="0" fieldPosition="0"/>
    </format>
    <format dxfId="30525">
      <pivotArea dataOnly="0" labelOnly="1" outline="0" fieldPosition="0">
        <references count="1">
          <reference field="23" count="0"/>
        </references>
      </pivotArea>
    </format>
    <format dxfId="30524">
      <pivotArea dataOnly="0" labelOnly="1" grandCol="1" outline="0" fieldPosition="0"/>
    </format>
    <format dxfId="30523">
      <pivotArea dataOnly="0" labelOnly="1" outline="0" fieldPosition="0">
        <references count="1">
          <reference field="23" count="0"/>
        </references>
      </pivotArea>
    </format>
    <format dxfId="30522">
      <pivotArea dataOnly="0" labelOnly="1" grandCol="1" outline="0" fieldPosition="0"/>
    </format>
    <format dxfId="30521">
      <pivotArea outline="0" collapsedLevelsAreSubtotals="1" fieldPosition="0"/>
    </format>
    <format dxfId="30520">
      <pivotArea dataOnly="0" labelOnly="1" grandRow="1" outline="0" fieldPosition="0"/>
    </format>
    <format dxfId="30519">
      <pivotArea dataOnly="0" labelOnly="1" outline="0" fieldPosition="0">
        <references count="1">
          <reference field="23" count="0"/>
        </references>
      </pivotArea>
    </format>
    <format dxfId="30518">
      <pivotArea dataOnly="0" labelOnly="1" grandCol="1" outline="0" fieldPosition="0"/>
    </format>
    <format dxfId="30517">
      <pivotArea outline="0" collapsedLevelsAreSubtotals="1" fieldPosition="0"/>
    </format>
    <format dxfId="30516">
      <pivotArea dataOnly="0" labelOnly="1" grandRow="1" outline="0" fieldPosition="0"/>
    </format>
    <format dxfId="30515">
      <pivotArea dataOnly="0" labelOnly="1" outline="0" fieldPosition="0">
        <references count="1">
          <reference field="23" count="0"/>
        </references>
      </pivotArea>
    </format>
    <format dxfId="30514">
      <pivotArea dataOnly="0" labelOnly="1" grandCol="1" outline="0" fieldPosition="0"/>
    </format>
    <format dxfId="30513">
      <pivotArea dataOnly="0" labelOnly="1" outline="0" fieldPosition="0">
        <references count="1">
          <reference field="23" count="0"/>
        </references>
      </pivotArea>
    </format>
    <format dxfId="30512">
      <pivotArea dataOnly="0" labelOnly="1" grandCol="1" outline="0" fieldPosition="0"/>
    </format>
    <format dxfId="30511">
      <pivotArea type="all" dataOnly="0" outline="0" fieldPosition="0"/>
    </format>
    <format dxfId="30510">
      <pivotArea outline="0" collapsedLevelsAreSubtotals="1" fieldPosition="0"/>
    </format>
    <format dxfId="30509">
      <pivotArea type="origin" dataOnly="0" labelOnly="1" outline="0" fieldPosition="0"/>
    </format>
    <format dxfId="30508">
      <pivotArea field="23" type="button" dataOnly="0" labelOnly="1" outline="0" axis="axisCol" fieldPosition="0"/>
    </format>
    <format dxfId="30507">
      <pivotArea type="topRight" dataOnly="0" labelOnly="1" outline="0" fieldPosition="0"/>
    </format>
    <format dxfId="30506">
      <pivotArea dataOnly="0" labelOnly="1" grandRow="1" outline="0" fieldPosition="0"/>
    </format>
    <format dxfId="30505">
      <pivotArea dataOnly="0" labelOnly="1" outline="0" fieldPosition="0">
        <references count="1">
          <reference field="23" count="0"/>
        </references>
      </pivotArea>
    </format>
    <format dxfId="30504">
      <pivotArea dataOnly="0" labelOnly="1" grandCol="1" outline="0" fieldPosition="0"/>
    </format>
    <format dxfId="30503">
      <pivotArea type="all" dataOnly="0" outline="0" fieldPosition="0"/>
    </format>
    <format dxfId="30502">
      <pivotArea outline="0" collapsedLevelsAreSubtotals="1" fieldPosition="0"/>
    </format>
    <format dxfId="30501">
      <pivotArea type="origin" dataOnly="0" labelOnly="1" outline="0" fieldPosition="0"/>
    </format>
    <format dxfId="30500">
      <pivotArea field="23" type="button" dataOnly="0" labelOnly="1" outline="0" axis="axisCol" fieldPosition="0"/>
    </format>
    <format dxfId="30499">
      <pivotArea type="topRight" dataOnly="0" labelOnly="1" outline="0" fieldPosition="0"/>
    </format>
    <format dxfId="30498">
      <pivotArea dataOnly="0" labelOnly="1" grandRow="1" outline="0" fieldPosition="0"/>
    </format>
    <format dxfId="30497">
      <pivotArea dataOnly="0" labelOnly="1" outline="0" fieldPosition="0">
        <references count="1">
          <reference field="23" count="0"/>
        </references>
      </pivotArea>
    </format>
    <format dxfId="30496">
      <pivotArea dataOnly="0" labelOnly="1" grandCol="1" outline="0" fieldPosition="0"/>
    </format>
    <format dxfId="30495">
      <pivotArea field="23" type="button" dataOnly="0" labelOnly="1" outline="0" axis="axisCol" fieldPosition="0"/>
    </format>
    <format dxfId="30494">
      <pivotArea type="topRight" dataOnly="0" labelOnly="1" outline="0" fieldPosition="0"/>
    </format>
    <format dxfId="30493">
      <pivotArea outline="0" collapsedLevelsAreSubtotals="1" fieldPosition="0"/>
    </format>
    <format dxfId="30492">
      <pivotArea dataOnly="0" labelOnly="1" outline="0" fieldPosition="0">
        <references count="1">
          <reference field="15" count="0"/>
        </references>
      </pivotArea>
    </format>
    <format dxfId="30491">
      <pivotArea grandRow="1" outline="0" collapsedLevelsAreSubtotals="1" fieldPosition="0"/>
    </format>
    <format dxfId="30490">
      <pivotArea dataOnly="0" labelOnly="1" grandRow="1" outline="0" fieldPosition="0"/>
    </format>
    <format dxfId="30489">
      <pivotArea field="15" type="button" dataOnly="0" labelOnly="1" outline="0" axis="axisRow" fieldPosition="0"/>
    </format>
    <format dxfId="30488">
      <pivotArea dataOnly="0" labelOnly="1" outline="0" fieldPosition="0">
        <references count="1">
          <reference field="23" count="0"/>
        </references>
      </pivotArea>
    </format>
    <format dxfId="30487">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458"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0684">
      <pivotArea outline="0" collapsedLevelsAreSubtotals="1" fieldPosition="0"/>
    </format>
    <format dxfId="30683">
      <pivotArea dataOnly="0" labelOnly="1" grandCol="1" outline="0" fieldPosition="0"/>
    </format>
    <format dxfId="30682">
      <pivotArea outline="0" collapsedLevelsAreSubtotals="1" fieldPosition="0"/>
    </format>
    <format dxfId="30681">
      <pivotArea dataOnly="0" labelOnly="1" grandCol="1" outline="0" fieldPosition="0"/>
    </format>
    <format dxfId="30680">
      <pivotArea dataOnly="0" labelOnly="1" grandRow="1" outline="0" fieldPosition="0"/>
    </format>
    <format dxfId="30679">
      <pivotArea dataOnly="0" labelOnly="1" grandCol="1" outline="0" fieldPosition="0"/>
    </format>
    <format dxfId="30678">
      <pivotArea dataOnly="0" labelOnly="1" grandCol="1" outline="0" fieldPosition="0"/>
    </format>
    <format dxfId="30677">
      <pivotArea dataOnly="0" labelOnly="1" grandCol="1" outline="0" fieldPosition="0"/>
    </format>
    <format dxfId="30676">
      <pivotArea dataOnly="0" labelOnly="1" grandCol="1" outline="0" fieldPosition="0"/>
    </format>
    <format dxfId="30675">
      <pivotArea grandRow="1" outline="0" collapsedLevelsAreSubtotals="1" fieldPosition="0"/>
    </format>
    <format dxfId="30674">
      <pivotArea dataOnly="0" labelOnly="1" grandRow="1" outline="0" fieldPosition="0"/>
    </format>
    <format dxfId="30673">
      <pivotArea dataOnly="0" labelOnly="1" grandRow="1" outline="0" fieldPosition="0"/>
    </format>
    <format dxfId="30672">
      <pivotArea grandRow="1" outline="0" collapsedLevelsAreSubtotals="1" fieldPosition="0"/>
    </format>
    <format dxfId="30671">
      <pivotArea dataOnly="0" labelOnly="1" grandRow="1" outline="0" fieldPosition="0"/>
    </format>
    <format dxfId="30670">
      <pivotArea grandRow="1" outline="0" collapsedLevelsAreSubtotals="1" fieldPosition="0"/>
    </format>
    <format dxfId="30669">
      <pivotArea dataOnly="0" labelOnly="1" grandRow="1" outline="0" fieldPosition="0"/>
    </format>
    <format dxfId="30668">
      <pivotArea grandRow="1" outline="0" collapsedLevelsAreSubtotals="1" fieldPosition="0"/>
    </format>
    <format dxfId="30667">
      <pivotArea grandRow="1" outline="0" collapsedLevelsAreSubtotals="1" fieldPosition="0"/>
    </format>
    <format dxfId="30666">
      <pivotArea dataOnly="0" labelOnly="1" grandRow="1" outline="0" fieldPosition="0"/>
    </format>
    <format dxfId="30665">
      <pivotArea dataOnly="0" labelOnly="1" grandRow="1" outline="0" fieldPosition="0"/>
    </format>
    <format dxfId="30664">
      <pivotArea dataOnly="0" labelOnly="1" grandRow="1" outline="0" fieldPosition="0"/>
    </format>
    <format dxfId="30663">
      <pivotArea dataOnly="0" labelOnly="1" grandRow="1" outline="0" fieldPosition="0"/>
    </format>
    <format dxfId="30662">
      <pivotArea grandRow="1" outline="0" collapsedLevelsAreSubtotals="1" fieldPosition="0"/>
    </format>
    <format dxfId="30661">
      <pivotArea dataOnly="0" labelOnly="1" grandRow="1" outline="0" fieldPosition="0"/>
    </format>
    <format dxfId="30660">
      <pivotArea dataOnly="0" labelOnly="1" grandCol="1" outline="0" fieldPosition="0"/>
    </format>
    <format dxfId="30659">
      <pivotArea grandRow="1" outline="0" collapsedLevelsAreSubtotals="1" fieldPosition="0"/>
    </format>
    <format dxfId="30658">
      <pivotArea dataOnly="0" labelOnly="1" grandRow="1" outline="0" fieldPosition="0"/>
    </format>
    <format dxfId="30657">
      <pivotArea grandRow="1" outline="0" collapsedLevelsAreSubtotals="1" fieldPosition="0"/>
    </format>
    <format dxfId="30656">
      <pivotArea dataOnly="0" labelOnly="1" grandRow="1" outline="0" fieldPosition="0"/>
    </format>
    <format dxfId="30655">
      <pivotArea dataOnly="0" labelOnly="1" grandCol="1" outline="0" fieldPosition="0"/>
    </format>
    <format dxfId="30654">
      <pivotArea dataOnly="0" labelOnly="1" grandCol="1" outline="0" fieldPosition="0"/>
    </format>
    <format dxfId="30653">
      <pivotArea grandRow="1" grandCol="1" outline="0" collapsedLevelsAreSubtotals="1" fieldPosition="0"/>
    </format>
    <format dxfId="30652">
      <pivotArea dataOnly="0" labelOnly="1" grandCol="1" outline="0" fieldPosition="0"/>
    </format>
    <format dxfId="30651">
      <pivotArea dataOnly="0" labelOnly="1" grandCol="1" outline="0" fieldPosition="0"/>
    </format>
    <format dxfId="30650">
      <pivotArea grandRow="1" outline="0" collapsedLevelsAreSubtotals="1" fieldPosition="0"/>
    </format>
    <format dxfId="30649">
      <pivotArea grandRow="1" outline="0" collapsedLevelsAreSubtotals="1" fieldPosition="0"/>
    </format>
    <format dxfId="30648">
      <pivotArea type="origin" dataOnly="0" labelOnly="1" outline="0" fieldPosition="0"/>
    </format>
    <format dxfId="30647">
      <pivotArea type="origin" dataOnly="0" labelOnly="1" outline="0" fieldPosition="0"/>
    </format>
    <format dxfId="30646">
      <pivotArea type="origin" dataOnly="0" labelOnly="1" outline="0" fieldPosition="0"/>
    </format>
    <format dxfId="30645">
      <pivotArea type="topRight" dataOnly="0" labelOnly="1" outline="0" fieldPosition="0"/>
    </format>
    <format dxfId="30644">
      <pivotArea dataOnly="0" labelOnly="1" grandRow="1" outline="0" fieldPosition="0"/>
    </format>
    <format dxfId="30643">
      <pivotArea grandRow="1" outline="0" collapsedLevelsAreSubtotals="1" fieldPosition="0"/>
    </format>
    <format dxfId="30642">
      <pivotArea dataOnly="0" labelOnly="1" grandRow="1" outline="0" fieldPosition="0"/>
    </format>
    <format dxfId="30641">
      <pivotArea dataOnly="0" labelOnly="1" grandRow="1" outline="0" fieldPosition="0"/>
    </format>
    <format dxfId="30640">
      <pivotArea grandRow="1" outline="0" collapsedLevelsAreSubtotals="1" fieldPosition="0"/>
    </format>
    <format dxfId="30639">
      <pivotArea dataOnly="0" labelOnly="1" grandRow="1" outline="0" fieldPosition="0"/>
    </format>
    <format dxfId="30638">
      <pivotArea grandRow="1" outline="0" collapsedLevelsAreSubtotals="1" fieldPosition="0"/>
    </format>
    <format dxfId="30637">
      <pivotArea dataOnly="0" labelOnly="1" grandRow="1" outline="0" fieldPosition="0"/>
    </format>
    <format dxfId="30636">
      <pivotArea dataOnly="0" labelOnly="1" grandRow="1" outline="0" fieldPosition="0"/>
    </format>
    <format dxfId="30635">
      <pivotArea dataOnly="0" labelOnly="1" grandRow="1" outline="0" fieldPosition="0"/>
    </format>
    <format dxfId="30634">
      <pivotArea dataOnly="0" labelOnly="1" grandRow="1" outline="0" fieldPosition="0"/>
    </format>
    <format dxfId="30633">
      <pivotArea field="12" type="button" dataOnly="0" labelOnly="1" outline="0" axis="axisPage" fieldPosition="0"/>
    </format>
    <format dxfId="30632">
      <pivotArea type="origin" dataOnly="0" labelOnly="1" outline="0" fieldPosition="0"/>
    </format>
    <format dxfId="30631">
      <pivotArea dataOnly="0" labelOnly="1" grandRow="1" outline="0" fieldPosition="0"/>
    </format>
    <format dxfId="30630">
      <pivotArea field="12" type="button" dataOnly="0" labelOnly="1" outline="0" axis="axisPage" fieldPosition="0"/>
    </format>
    <format dxfId="30629">
      <pivotArea type="origin" dataOnly="0" labelOnly="1" outline="0" fieldPosition="0"/>
    </format>
    <format dxfId="30628">
      <pivotArea dataOnly="0" labelOnly="1" grandRow="1" outline="0" fieldPosition="0"/>
    </format>
    <format dxfId="30627">
      <pivotArea field="12" type="button" dataOnly="0" labelOnly="1" outline="0" axis="axisPage" fieldPosition="0"/>
    </format>
    <format dxfId="30626">
      <pivotArea type="origin" dataOnly="0" labelOnly="1" outline="0" fieldPosition="0"/>
    </format>
    <format dxfId="30625">
      <pivotArea dataOnly="0" labelOnly="1" grandRow="1" outline="0" fieldPosition="0"/>
    </format>
    <format dxfId="30624">
      <pivotArea field="12" type="button" dataOnly="0" labelOnly="1" outline="0" axis="axisPage" fieldPosition="0"/>
    </format>
    <format dxfId="30623">
      <pivotArea type="origin" dataOnly="0" labelOnly="1" outline="0" fieldPosition="0"/>
    </format>
    <format dxfId="30622">
      <pivotArea dataOnly="0" labelOnly="1" grandRow="1" outline="0" fieldPosition="0"/>
    </format>
    <format dxfId="30621">
      <pivotArea grandRow="1" outline="0" collapsedLevelsAreSubtotals="1" fieldPosition="0"/>
    </format>
    <format dxfId="30620">
      <pivotArea grandRow="1" outline="0" collapsedLevelsAreSubtotals="1" fieldPosition="0"/>
    </format>
    <format dxfId="30619">
      <pivotArea type="origin" dataOnly="0" labelOnly="1" outline="0" fieldPosition="0"/>
    </format>
    <format dxfId="30618">
      <pivotArea field="14" type="button" dataOnly="0" labelOnly="1" outline="0" axis="axisCol" fieldPosition="0"/>
    </format>
    <format dxfId="30617">
      <pivotArea type="topRight" dataOnly="0" labelOnly="1" outline="0" offset="A1" fieldPosition="0"/>
    </format>
    <format dxfId="30616">
      <pivotArea grandRow="1" outline="0" collapsedLevelsAreSubtotals="1" fieldPosition="0"/>
    </format>
    <format dxfId="30615">
      <pivotArea grandRow="1" outline="0" collapsedLevelsAreSubtotals="1" fieldPosition="0"/>
    </format>
    <format dxfId="30614">
      <pivotArea outline="0" collapsedLevelsAreSubtotals="1" fieldPosition="0"/>
    </format>
    <format dxfId="30613">
      <pivotArea field="15" type="button" dataOnly="0" labelOnly="1" outline="0" axis="axisRow" fieldPosition="0"/>
    </format>
    <format dxfId="30612">
      <pivotArea dataOnly="0" labelOnly="1" outline="0" fieldPosition="0">
        <references count="1">
          <reference field="15" count="0"/>
        </references>
      </pivotArea>
    </format>
    <format dxfId="30611">
      <pivotArea dataOnly="0" labelOnly="1" grandRow="1" outline="0" fieldPosition="0"/>
    </format>
    <format dxfId="30610">
      <pivotArea dataOnly="0" labelOnly="1" outline="0" fieldPosition="0">
        <references count="1">
          <reference field="14" count="0"/>
        </references>
      </pivotArea>
    </format>
    <format dxfId="3060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45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5" firstHeaderRow="1" firstDataRow="2" firstDataCol="1" rowPageCount="2" colPageCount="1"/>
  <pivotFields count="162">
    <pivotField showAll="0"/>
    <pivotField showAll="0"/>
    <pivotField showAll="0"/>
    <pivotField axis="axisPage" multipleItemSelectionAllowed="1" showAll="0">
      <items count="32">
        <item h="1" x="1"/>
        <item h="1" x="17"/>
        <item h="1" x="16"/>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8">
    <i>
      <x/>
    </i>
    <i>
      <x v="2"/>
    </i>
    <i>
      <x v="3"/>
    </i>
    <i>
      <x v="5"/>
    </i>
    <i>
      <x v="7"/>
    </i>
    <i>
      <x v="13"/>
    </i>
    <i>
      <x v="14"/>
    </i>
    <i t="grand">
      <x/>
    </i>
  </rowItems>
  <colFields count="1">
    <field x="12"/>
  </colFields>
  <colItems count="4">
    <i>
      <x/>
    </i>
    <i>
      <x v="1"/>
    </i>
    <i>
      <x v="3"/>
    </i>
    <i>
      <x v="5"/>
    </i>
  </colItems>
  <pageFields count="2">
    <pageField fld="3" hier="-1"/>
    <pageField fld="52" hier="-1"/>
  </pageFields>
  <dataFields count="1">
    <dataField name="Sum of POS" fld="38" baseField="0" baseItem="0" numFmtId="4"/>
  </dataFields>
  <formats count="92">
    <format dxfId="30776">
      <pivotArea grandRow="1" outline="0" collapsedLevelsAreSubtotals="1" fieldPosition="0"/>
    </format>
    <format dxfId="30775">
      <pivotArea outline="0" collapsedLevelsAreSubtotals="1" fieldPosition="0"/>
    </format>
    <format dxfId="30774">
      <pivotArea dataOnly="0" labelOnly="1" grandCol="1" outline="0" fieldPosition="0"/>
    </format>
    <format dxfId="30773">
      <pivotArea outline="0" collapsedLevelsAreSubtotals="1" fieldPosition="0"/>
    </format>
    <format dxfId="30772">
      <pivotArea dataOnly="0" labelOnly="1" grandRow="1" outline="0" fieldPosition="0"/>
    </format>
    <format dxfId="30771">
      <pivotArea dataOnly="0" labelOnly="1" grandCol="1" outline="0" fieldPosition="0"/>
    </format>
    <format dxfId="30770">
      <pivotArea outline="0" collapsedLevelsAreSubtotals="1" fieldPosition="0"/>
    </format>
    <format dxfId="30769">
      <pivotArea dataOnly="0" labelOnly="1" grandRow="1" outline="0" fieldPosition="0"/>
    </format>
    <format dxfId="30768">
      <pivotArea dataOnly="0" labelOnly="1" grandCol="1" outline="0" fieldPosition="0"/>
    </format>
    <format dxfId="30767">
      <pivotArea outline="0" collapsedLevelsAreSubtotals="1" fieldPosition="0"/>
    </format>
    <format dxfId="30766">
      <pivotArea dataOnly="0" labelOnly="1" grandRow="1" outline="0" fieldPosition="0"/>
    </format>
    <format dxfId="30765">
      <pivotArea dataOnly="0" labelOnly="1" grandCol="1" outline="0" fieldPosition="0"/>
    </format>
    <format dxfId="30764">
      <pivotArea outline="0" collapsedLevelsAreSubtotals="1" fieldPosition="0"/>
    </format>
    <format dxfId="30763">
      <pivotArea dataOnly="0" labelOnly="1" grandRow="1" outline="0" fieldPosition="0"/>
    </format>
    <format dxfId="30762">
      <pivotArea dataOnly="0" labelOnly="1" grandCol="1" outline="0" fieldPosition="0"/>
    </format>
    <format dxfId="30761">
      <pivotArea type="all" dataOnly="0" outline="0" fieldPosition="0"/>
    </format>
    <format dxfId="30760">
      <pivotArea outline="0" collapsedLevelsAreSubtotals="1" fieldPosition="0"/>
    </format>
    <format dxfId="30759">
      <pivotArea dataOnly="0" labelOnly="1" grandRow="1" outline="0" fieldPosition="0"/>
    </format>
    <format dxfId="30758">
      <pivotArea outline="0" collapsedLevelsAreSubtotals="1" fieldPosition="0"/>
    </format>
    <format dxfId="30757">
      <pivotArea dataOnly="0" labelOnly="1" grandRow="1" outline="0" fieldPosition="0"/>
    </format>
    <format dxfId="30756">
      <pivotArea outline="0" collapsedLevelsAreSubtotals="1" fieldPosition="0"/>
    </format>
    <format dxfId="30755">
      <pivotArea dataOnly="0" labelOnly="1" grandRow="1" outline="0" fieldPosition="0"/>
    </format>
    <format dxfId="30754">
      <pivotArea type="all" dataOnly="0" outline="0" fieldPosition="0"/>
    </format>
    <format dxfId="30753">
      <pivotArea outline="0" collapsedLevelsAreSubtotals="1" fieldPosition="0"/>
    </format>
    <format dxfId="30752">
      <pivotArea dataOnly="0" labelOnly="1" grandRow="1" outline="0" fieldPosition="0"/>
    </format>
    <format dxfId="30751">
      <pivotArea grandRow="1" outline="0" collapsedLevelsAreSubtotals="1" fieldPosition="0"/>
    </format>
    <format dxfId="30750">
      <pivotArea dataOnly="0" labelOnly="1" grandRow="1" outline="0" fieldPosition="0"/>
    </format>
    <format dxfId="30749">
      <pivotArea outline="0" collapsedLevelsAreSubtotals="1" fieldPosition="0"/>
    </format>
    <format dxfId="30748">
      <pivotArea dataOnly="0" labelOnly="1" grandRow="1" outline="0" fieldPosition="0"/>
    </format>
    <format dxfId="30747">
      <pivotArea outline="0" collapsedLevelsAreSubtotals="1" fieldPosition="0"/>
    </format>
    <format dxfId="30746">
      <pivotArea dataOnly="0" labelOnly="1" grandRow="1" outline="0" fieldPosition="0"/>
    </format>
    <format dxfId="30745">
      <pivotArea type="all" dataOnly="0" outline="0" fieldPosition="0"/>
    </format>
    <format dxfId="30744">
      <pivotArea outline="0" collapsedLevelsAreSubtotals="1" fieldPosition="0"/>
    </format>
    <format dxfId="30743">
      <pivotArea dataOnly="0" labelOnly="1" grandRow="1" outline="0" fieldPosition="0"/>
    </format>
    <format dxfId="30742">
      <pivotArea grandRow="1" outline="0" collapsedLevelsAreSubtotals="1" fieldPosition="0"/>
    </format>
    <format dxfId="30741">
      <pivotArea type="all" dataOnly="0" outline="0" fieldPosition="0"/>
    </format>
    <format dxfId="30740">
      <pivotArea outline="0" collapsedLevelsAreSubtotals="1" fieldPosition="0"/>
    </format>
    <format dxfId="30739">
      <pivotArea dataOnly="0" labelOnly="1" grandRow="1" outline="0" fieldPosition="0"/>
    </format>
    <format dxfId="30738">
      <pivotArea type="all" dataOnly="0" outline="0" fieldPosition="0"/>
    </format>
    <format dxfId="30737">
      <pivotArea outline="0" collapsedLevelsAreSubtotals="1" fieldPosition="0"/>
    </format>
    <format dxfId="30736">
      <pivotArea dataOnly="0" labelOnly="1" grandRow="1" outline="0" fieldPosition="0"/>
    </format>
    <format dxfId="30735">
      <pivotArea grandRow="1" outline="0" collapsedLevelsAreSubtotals="1" fieldPosition="0"/>
    </format>
    <format dxfId="30734">
      <pivotArea outline="0" collapsedLevelsAreSubtotals="1" fieldPosition="0"/>
    </format>
    <format dxfId="30733">
      <pivotArea dataOnly="0" labelOnly="1" fieldPosition="0">
        <references count="1">
          <reference field="12" count="1">
            <x v="0"/>
          </reference>
        </references>
      </pivotArea>
    </format>
    <format dxfId="30732">
      <pivotArea outline="0" collapsedLevelsAreSubtotals="1" fieldPosition="0"/>
    </format>
    <format dxfId="30731">
      <pivotArea grandRow="1" outline="0" collapsedLevelsAreSubtotals="1" fieldPosition="0"/>
    </format>
    <format dxfId="30730">
      <pivotArea outline="0" collapsedLevelsAreSubtotals="1" fieldPosition="0"/>
    </format>
    <format dxfId="30729">
      <pivotArea dataOnly="0" labelOnly="1" grandRow="1" outline="0" fieldPosition="0"/>
    </format>
    <format dxfId="30728">
      <pivotArea dataOnly="0" labelOnly="1" fieldPosition="0">
        <references count="1">
          <reference field="12" count="1">
            <x v="0"/>
          </reference>
        </references>
      </pivotArea>
    </format>
    <format dxfId="30727">
      <pivotArea dataOnly="0" labelOnly="1" fieldPosition="0">
        <references count="1">
          <reference field="12" count="0"/>
        </references>
      </pivotArea>
    </format>
    <format dxfId="30726">
      <pivotArea dataOnly="0" labelOnly="1" fieldPosition="0">
        <references count="1">
          <reference field="12" count="0"/>
        </references>
      </pivotArea>
    </format>
    <format dxfId="30725">
      <pivotArea grandRow="1" outline="0" collapsedLevelsAreSubtotals="1" fieldPosition="0"/>
    </format>
    <format dxfId="30724">
      <pivotArea dataOnly="0" labelOnly="1" grandRow="1" outline="0" fieldPosition="0"/>
    </format>
    <format dxfId="30723">
      <pivotArea dataOnly="0" labelOnly="1" fieldPosition="0">
        <references count="1">
          <reference field="12" count="0"/>
        </references>
      </pivotArea>
    </format>
    <format dxfId="30722">
      <pivotArea dataOnly="0" labelOnly="1" grandRow="1" outline="0" fieldPosition="0"/>
    </format>
    <format dxfId="30721">
      <pivotArea dataOnly="0" labelOnly="1" grandRow="1" outline="0" fieldPosition="0"/>
    </format>
    <format dxfId="30720">
      <pivotArea dataOnly="0" labelOnly="1" grandRow="1" outline="0" fieldPosition="0"/>
    </format>
    <format dxfId="30719">
      <pivotArea field="3" type="button" dataOnly="0" labelOnly="1" outline="0" axis="axisPage" fieldPosition="0"/>
    </format>
    <format dxfId="30718">
      <pivotArea type="origin" dataOnly="0" labelOnly="1" outline="0" fieldPosition="0"/>
    </format>
    <format dxfId="30717">
      <pivotArea dataOnly="0" labelOnly="1" grandRow="1" outline="0" fieldPosition="0"/>
    </format>
    <format dxfId="30716">
      <pivotArea field="3" type="button" dataOnly="0" labelOnly="1" outline="0" axis="axisPage" fieldPosition="0"/>
    </format>
    <format dxfId="30715">
      <pivotArea type="origin" dataOnly="0" labelOnly="1" outline="0" fieldPosition="0"/>
    </format>
    <format dxfId="30714">
      <pivotArea dataOnly="0" labelOnly="1" grandRow="1" outline="0" fieldPosition="0"/>
    </format>
    <format dxfId="30713">
      <pivotArea field="3" type="button" dataOnly="0" labelOnly="1" outline="0" axis="axisPage" fieldPosition="0"/>
    </format>
    <format dxfId="30712">
      <pivotArea type="origin" dataOnly="0" labelOnly="1" outline="0" fieldPosition="0"/>
    </format>
    <format dxfId="30711">
      <pivotArea dataOnly="0" labelOnly="1" grandRow="1" outline="0" fieldPosition="0"/>
    </format>
    <format dxfId="30710">
      <pivotArea field="3" type="button" dataOnly="0" labelOnly="1" outline="0" axis="axisPage" fieldPosition="0"/>
    </format>
    <format dxfId="30709">
      <pivotArea type="origin" dataOnly="0" labelOnly="1" outline="0" fieldPosition="0"/>
    </format>
    <format dxfId="30708">
      <pivotArea dataOnly="0" labelOnly="1" grandRow="1" outline="0" fieldPosition="0"/>
    </format>
    <format dxfId="30707">
      <pivotArea dataOnly="0" labelOnly="1" fieldPosition="0">
        <references count="1">
          <reference field="12" count="1">
            <x v="0"/>
          </reference>
        </references>
      </pivotArea>
    </format>
    <format dxfId="30706">
      <pivotArea dataOnly="0" labelOnly="1" fieldPosition="0">
        <references count="1">
          <reference field="12" count="1">
            <x v="1"/>
          </reference>
        </references>
      </pivotArea>
    </format>
    <format dxfId="30705">
      <pivotArea dataOnly="0" labelOnly="1" fieldPosition="0">
        <references count="1">
          <reference field="12" count="1">
            <x v="0"/>
          </reference>
        </references>
      </pivotArea>
    </format>
    <format dxfId="30704">
      <pivotArea dataOnly="0" labelOnly="1" fieldPosition="0">
        <references count="1">
          <reference field="12" count="1">
            <x v="1"/>
          </reference>
        </references>
      </pivotArea>
    </format>
    <format dxfId="30703">
      <pivotArea field="12" grandRow="1" outline="0" collapsedLevelsAreSubtotals="1" axis="axisCol" fieldPosition="0">
        <references count="1">
          <reference field="12" count="1" selected="0">
            <x v="0"/>
          </reference>
        </references>
      </pivotArea>
    </format>
    <format dxfId="30702">
      <pivotArea field="12" grandRow="1" outline="0" collapsedLevelsAreSubtotals="1" axis="axisCol" fieldPosition="0">
        <references count="1">
          <reference field="12" count="1" selected="0">
            <x v="0"/>
          </reference>
        </references>
      </pivotArea>
    </format>
    <format dxfId="30701">
      <pivotArea dataOnly="0" labelOnly="1" outline="0" fieldPosition="0">
        <references count="1">
          <reference field="3" count="0"/>
        </references>
      </pivotArea>
    </format>
    <format dxfId="30700">
      <pivotArea dataOnly="0" labelOnly="1" fieldPosition="0">
        <references count="1">
          <reference field="12" count="2">
            <x v="0"/>
            <x v="1"/>
          </reference>
        </references>
      </pivotArea>
    </format>
    <format dxfId="30699">
      <pivotArea collapsedLevelsAreSubtotals="1" fieldPosition="0">
        <references count="2">
          <reference field="12" count="1" selected="0">
            <x v="0"/>
          </reference>
          <reference field="15" count="1">
            <x v="0"/>
          </reference>
        </references>
      </pivotArea>
    </format>
    <format dxfId="30698">
      <pivotArea grandRow="1" outline="0" collapsedLevelsAreSubtotals="1" fieldPosition="0"/>
    </format>
    <format dxfId="30697">
      <pivotArea dataOnly="0" labelOnly="1" fieldPosition="0">
        <references count="1">
          <reference field="12" count="1">
            <x v="0"/>
          </reference>
        </references>
      </pivotArea>
    </format>
    <format dxfId="30696">
      <pivotArea type="all" dataOnly="0" outline="0" fieldPosition="0"/>
    </format>
    <format dxfId="30695">
      <pivotArea type="origin" dataOnly="0" labelOnly="1" outline="0" fieldPosition="0"/>
    </format>
    <format dxfId="30694">
      <pivotArea field="12" type="button" dataOnly="0" labelOnly="1" outline="0" axis="axisCol" fieldPosition="0"/>
    </format>
    <format dxfId="30693">
      <pivotArea type="topRight" dataOnly="0" labelOnly="1" outline="0" fieldPosition="0"/>
    </format>
    <format dxfId="30692">
      <pivotArea collapsedLevelsAreSubtotals="1" fieldPosition="0">
        <references count="1">
          <reference field="15" count="0"/>
        </references>
      </pivotArea>
    </format>
    <format dxfId="30691">
      <pivotArea outline="0" collapsedLevelsAreSubtotals="1" fieldPosition="0"/>
    </format>
    <format dxfId="30690">
      <pivotArea field="15" type="button" dataOnly="0" labelOnly="1" outline="0" axis="axisRow" fieldPosition="0"/>
    </format>
    <format dxfId="30689">
      <pivotArea dataOnly="0" labelOnly="1" fieldPosition="0">
        <references count="1">
          <reference field="15" count="0"/>
        </references>
      </pivotArea>
    </format>
    <format dxfId="30688">
      <pivotArea dataOnly="0" labelOnly="1" grandRow="1" outline="0" fieldPosition="0"/>
    </format>
    <format dxfId="30687">
      <pivotArea dataOnly="0" labelOnly="1" fieldPosition="0">
        <references count="1">
          <reference field="12" count="0"/>
        </references>
      </pivotArea>
    </format>
    <format dxfId="30686">
      <pivotArea field="15" type="button" dataOnly="0" labelOnly="1" outline="0" axis="axisRow" fieldPosition="0"/>
    </format>
    <format dxfId="30685">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0908">
      <pivotArea dataOnly="0" labelOnly="1" outline="0" fieldPosition="0">
        <references count="1">
          <reference field="12" count="0"/>
        </references>
      </pivotArea>
    </format>
    <format dxfId="30907">
      <pivotArea dataOnly="0" labelOnly="1" outline="0" fieldPosition="0">
        <references count="1">
          <reference field="12" count="0"/>
        </references>
      </pivotArea>
    </format>
    <format dxfId="30906">
      <pivotArea field="12" type="button" dataOnly="0" labelOnly="1" outline="0" axis="axisRow" fieldPosition="0"/>
    </format>
    <format dxfId="30905">
      <pivotArea dataOnly="0" labelOnly="1" outline="0" fieldPosition="0">
        <references count="1">
          <reference field="14" count="0"/>
        </references>
      </pivotArea>
    </format>
    <format dxfId="30904">
      <pivotArea dataOnly="0" labelOnly="1" grandCol="1" outline="0" fieldPosition="0"/>
    </format>
    <format dxfId="30903">
      <pivotArea outline="0" collapsedLevelsAreSubtotals="1" fieldPosition="0"/>
    </format>
    <format dxfId="30902">
      <pivotArea field="12" type="button" dataOnly="0" labelOnly="1" outline="0" axis="axisRow" fieldPosition="0"/>
    </format>
    <format dxfId="30901">
      <pivotArea dataOnly="0" labelOnly="1" outline="0" fieldPosition="0">
        <references count="1">
          <reference field="12" count="0"/>
        </references>
      </pivotArea>
    </format>
    <format dxfId="30900">
      <pivotArea dataOnly="0" labelOnly="1" grandRow="1" outline="0" fieldPosition="0"/>
    </format>
    <format dxfId="30899">
      <pivotArea dataOnly="0" labelOnly="1" outline="0" fieldPosition="0">
        <references count="1">
          <reference field="14" count="0"/>
        </references>
      </pivotArea>
    </format>
    <format dxfId="30898">
      <pivotArea dataOnly="0" labelOnly="1" grandCol="1" outline="0" fieldPosition="0"/>
    </format>
    <format dxfId="30897">
      <pivotArea outline="0" collapsedLevelsAreSubtotals="1" fieldPosition="0"/>
    </format>
    <format dxfId="30896">
      <pivotArea field="12" type="button" dataOnly="0" labelOnly="1" outline="0" axis="axisRow" fieldPosition="0"/>
    </format>
    <format dxfId="30895">
      <pivotArea dataOnly="0" labelOnly="1" outline="0" fieldPosition="0">
        <references count="1">
          <reference field="12" count="0"/>
        </references>
      </pivotArea>
    </format>
    <format dxfId="30894">
      <pivotArea dataOnly="0" labelOnly="1" grandRow="1" outline="0" fieldPosition="0"/>
    </format>
    <format dxfId="30893">
      <pivotArea dataOnly="0" labelOnly="1" outline="0" fieldPosition="0">
        <references count="1">
          <reference field="14" count="0"/>
        </references>
      </pivotArea>
    </format>
    <format dxfId="30892">
      <pivotArea dataOnly="0" labelOnly="1" grandCol="1" outline="0" fieldPosition="0"/>
    </format>
    <format dxfId="30891">
      <pivotArea grandRow="1" outline="0" collapsedLevelsAreSubtotals="1" fieldPosition="0"/>
    </format>
    <format dxfId="30890">
      <pivotArea grandRow="1" outline="0" collapsedLevelsAreSubtotals="1" fieldPosition="0"/>
    </format>
    <format dxfId="30889">
      <pivotArea outline="0" collapsedLevelsAreSubtotals="1" fieldPosition="0">
        <references count="1">
          <reference field="12" count="0" selected="0"/>
        </references>
      </pivotArea>
    </format>
    <format dxfId="30888">
      <pivotArea dataOnly="0" labelOnly="1" grandRow="1" outline="0" fieldPosition="0"/>
    </format>
    <format dxfId="30887">
      <pivotArea grandRow="1" outline="0" collapsedLevelsAreSubtotals="1" fieldPosition="0"/>
    </format>
    <format dxfId="30886">
      <pivotArea dataOnly="0" labelOnly="1" grandRow="1" outline="0" fieldPosition="0"/>
    </format>
    <format dxfId="30885">
      <pivotArea grandRow="1" outline="0" collapsedLevelsAreSubtotals="1" fieldPosition="0"/>
    </format>
    <format dxfId="30884">
      <pivotArea dataOnly="0" labelOnly="1" grandRow="1" outline="0" fieldPosition="0"/>
    </format>
    <format dxfId="30883">
      <pivotArea grandRow="1" outline="0" collapsedLevelsAreSubtotals="1" fieldPosition="0"/>
    </format>
    <format dxfId="30882">
      <pivotArea dataOnly="0" labelOnly="1" grandRow="1" outline="0" fieldPosition="0"/>
    </format>
    <format dxfId="30881">
      <pivotArea outline="0" collapsedLevelsAreSubtotals="1" fieldPosition="0"/>
    </format>
    <format dxfId="30880">
      <pivotArea field="12" type="button" dataOnly="0" labelOnly="1" outline="0" axis="axisRow" fieldPosition="0"/>
    </format>
    <format dxfId="30879">
      <pivotArea dataOnly="0" labelOnly="1" outline="0" fieldPosition="0">
        <references count="1">
          <reference field="12" count="0"/>
        </references>
      </pivotArea>
    </format>
    <format dxfId="30878">
      <pivotArea dataOnly="0" labelOnly="1" grandRow="1" outline="0" fieldPosition="0"/>
    </format>
    <format dxfId="30877">
      <pivotArea dataOnly="0" labelOnly="1" outline="0" fieldPosition="0">
        <references count="1">
          <reference field="14" count="0"/>
        </references>
      </pivotArea>
    </format>
    <format dxfId="30876">
      <pivotArea dataOnly="0" labelOnly="1" grandCol="1" outline="0" fieldPosition="0"/>
    </format>
    <format dxfId="30875">
      <pivotArea outline="0" collapsedLevelsAreSubtotals="1" fieldPosition="0"/>
    </format>
    <format dxfId="30874">
      <pivotArea field="12" type="button" dataOnly="0" labelOnly="1" outline="0" axis="axisRow" fieldPosition="0"/>
    </format>
    <format dxfId="30873">
      <pivotArea dataOnly="0" labelOnly="1" outline="0" fieldPosition="0">
        <references count="1">
          <reference field="12" count="0"/>
        </references>
      </pivotArea>
    </format>
    <format dxfId="30872">
      <pivotArea dataOnly="0" labelOnly="1" grandRow="1" outline="0" fieldPosition="0"/>
    </format>
    <format dxfId="30871">
      <pivotArea dataOnly="0" labelOnly="1" outline="0" fieldPosition="0">
        <references count="1">
          <reference field="14" count="0"/>
        </references>
      </pivotArea>
    </format>
    <format dxfId="30870">
      <pivotArea dataOnly="0" labelOnly="1" grandCol="1" outline="0" fieldPosition="0"/>
    </format>
    <format dxfId="30869">
      <pivotArea outline="0" collapsedLevelsAreSubtotals="1" fieldPosition="0"/>
    </format>
    <format dxfId="30868">
      <pivotArea field="12" type="button" dataOnly="0" labelOnly="1" outline="0" axis="axisRow" fieldPosition="0"/>
    </format>
    <format dxfId="30867">
      <pivotArea dataOnly="0" labelOnly="1" outline="0" fieldPosition="0">
        <references count="1">
          <reference field="12" count="0"/>
        </references>
      </pivotArea>
    </format>
    <format dxfId="30866">
      <pivotArea dataOnly="0" labelOnly="1" outline="0" fieldPosition="0">
        <references count="1">
          <reference field="14" count="0"/>
        </references>
      </pivotArea>
    </format>
    <format dxfId="30865">
      <pivotArea dataOnly="0" labelOnly="1" grandCol="1" outline="0" fieldPosition="0"/>
    </format>
    <format dxfId="30864">
      <pivotArea dataOnly="0" labelOnly="1" grandRow="1" outline="0" fieldPosition="0"/>
    </format>
    <format dxfId="30863">
      <pivotArea dataOnly="0" labelOnly="1" grandRow="1" outline="0" fieldPosition="0"/>
    </format>
    <format dxfId="30862">
      <pivotArea outline="0" collapsedLevelsAreSubtotals="1" fieldPosition="0"/>
    </format>
    <format dxfId="30861">
      <pivotArea dataOnly="0" labelOnly="1" outline="0" fieldPosition="0">
        <references count="1">
          <reference field="12" count="0"/>
        </references>
      </pivotArea>
    </format>
    <format dxfId="30860">
      <pivotArea dataOnly="0" labelOnly="1" grandRow="1" outline="0" fieldPosition="0"/>
    </format>
    <format dxfId="30859">
      <pivotArea outline="0" collapsedLevelsAreSubtotals="1" fieldPosition="0"/>
    </format>
    <format dxfId="30858">
      <pivotArea dataOnly="0" labelOnly="1" outline="0" fieldPosition="0">
        <references count="1">
          <reference field="12" count="0"/>
        </references>
      </pivotArea>
    </format>
    <format dxfId="30857">
      <pivotArea dataOnly="0" labelOnly="1" grandRow="1" outline="0" fieldPosition="0"/>
    </format>
    <format dxfId="30856">
      <pivotArea outline="0" collapsedLevelsAreSubtotals="1" fieldPosition="0"/>
    </format>
    <format dxfId="30855">
      <pivotArea dataOnly="0" labelOnly="1" outline="0" fieldPosition="0">
        <references count="1">
          <reference field="12" count="0"/>
        </references>
      </pivotArea>
    </format>
    <format dxfId="30854">
      <pivotArea dataOnly="0" labelOnly="1" grandRow="1" outline="0" fieldPosition="0"/>
    </format>
    <format dxfId="30853">
      <pivotArea dataOnly="0" labelOnly="1" grandRow="1" outline="0" fieldPosition="0"/>
    </format>
    <format dxfId="30852">
      <pivotArea dataOnly="0" labelOnly="1" grandRow="1" outline="0" fieldPosition="0"/>
    </format>
    <format dxfId="30851">
      <pivotArea outline="0" collapsedLevelsAreSubtotals="1" fieldPosition="0"/>
    </format>
    <format dxfId="30850">
      <pivotArea dataOnly="0" labelOnly="1" outline="0" fieldPosition="0">
        <references count="1">
          <reference field="12" count="0"/>
        </references>
      </pivotArea>
    </format>
    <format dxfId="30849">
      <pivotArea dataOnly="0" labelOnly="1" grandRow="1" outline="0" fieldPosition="0"/>
    </format>
    <format dxfId="30848">
      <pivotArea outline="0" fieldPosition="0">
        <references count="1">
          <reference field="12" count="0" selected="0"/>
        </references>
      </pivotArea>
    </format>
    <format dxfId="30847">
      <pivotArea dataOnly="0" labelOnly="1" outline="0" fieldPosition="0">
        <references count="1">
          <reference field="12" count="0"/>
        </references>
      </pivotArea>
    </format>
    <format dxfId="30846">
      <pivotArea outline="0" collapsedLevelsAreSubtotals="1" fieldPosition="0"/>
    </format>
    <format dxfId="30845">
      <pivotArea field="12" type="button" dataOnly="0" labelOnly="1" outline="0" axis="axisRow" fieldPosition="0"/>
    </format>
    <format dxfId="30844">
      <pivotArea dataOnly="0" labelOnly="1" outline="0" fieldPosition="0">
        <references count="1">
          <reference field="12" count="0"/>
        </references>
      </pivotArea>
    </format>
    <format dxfId="30843">
      <pivotArea dataOnly="0" labelOnly="1" grandRow="1" outline="0" fieldPosition="0"/>
    </format>
    <format dxfId="30842">
      <pivotArea dataOnly="0" labelOnly="1" outline="0" fieldPosition="0">
        <references count="1">
          <reference field="14" count="0"/>
        </references>
      </pivotArea>
    </format>
    <format dxfId="30841">
      <pivotArea dataOnly="0" labelOnly="1" grandCol="1" outline="0" fieldPosition="0"/>
    </format>
    <format dxfId="30840">
      <pivotArea dataOnly="0" labelOnly="1" grandRow="1" outline="0" fieldPosition="0"/>
    </format>
    <format dxfId="30839">
      <pivotArea field="12" type="button" dataOnly="0" labelOnly="1" outline="0" axis="axisRow" fieldPosition="0"/>
    </format>
    <format dxfId="30838">
      <pivotArea dataOnly="0" labelOnly="1" outline="0" fieldPosition="0">
        <references count="1">
          <reference field="14" count="0"/>
        </references>
      </pivotArea>
    </format>
    <format dxfId="30837">
      <pivotArea dataOnly="0" labelOnly="1" grandCol="1" outline="0" fieldPosition="0"/>
    </format>
    <format dxfId="30836">
      <pivotArea dataOnly="0" labelOnly="1" grandRow="1" outline="0" fieldPosition="0"/>
    </format>
    <format dxfId="30835">
      <pivotArea dataOnly="0" labelOnly="1" grandRow="1" outline="0" fieldPosition="0"/>
    </format>
    <format dxfId="30834">
      <pivotArea dataOnly="0" labelOnly="1" grandRow="1" outline="0" fieldPosition="0"/>
    </format>
    <format dxfId="30833">
      <pivotArea dataOnly="0" labelOnly="1" grandRow="1" outline="0" fieldPosition="0"/>
    </format>
    <format dxfId="30832">
      <pivotArea dataOnly="0" labelOnly="1" grandRow="1" outline="0" fieldPosition="0"/>
    </format>
    <format dxfId="30831">
      <pivotArea dataOnly="0" labelOnly="1" grandRow="1" outline="0" fieldPosition="0"/>
    </format>
    <format dxfId="30830">
      <pivotArea dataOnly="0" labelOnly="1" grandRow="1" outline="0" fieldPosition="0"/>
    </format>
    <format dxfId="30829">
      <pivotArea dataOnly="0" labelOnly="1" grandRow="1" outline="0" fieldPosition="0"/>
    </format>
    <format dxfId="30828">
      <pivotArea dataOnly="0" labelOnly="1" grandRow="1" outline="0" fieldPosition="0"/>
    </format>
    <format dxfId="30827">
      <pivotArea dataOnly="0" labelOnly="1" grandRow="1" outline="0" fieldPosition="0"/>
    </format>
    <format dxfId="30826">
      <pivotArea dataOnly="0" labelOnly="1" grandRow="1" outline="0" fieldPosition="0"/>
    </format>
    <format dxfId="30825">
      <pivotArea dataOnly="0" labelOnly="1" grandRow="1" outline="0" fieldPosition="0"/>
    </format>
    <format dxfId="30824">
      <pivotArea dataOnly="0" labelOnly="1" grandRow="1" outline="0" fieldPosition="0"/>
    </format>
    <format dxfId="30823">
      <pivotArea dataOnly="0" labelOnly="1" grandRow="1" outline="0" fieldPosition="0"/>
    </format>
    <format dxfId="30822">
      <pivotArea dataOnly="0" labelOnly="1" grandRow="1" outline="0" fieldPosition="0"/>
    </format>
    <format dxfId="30821">
      <pivotArea dataOnly="0" labelOnly="1" grandRow="1" outline="0" fieldPosition="0"/>
    </format>
    <format dxfId="30820">
      <pivotArea dataOnly="0" labelOnly="1" grandRow="1" outline="0" fieldPosition="0"/>
    </format>
    <format dxfId="30819">
      <pivotArea type="origin" dataOnly="0" labelOnly="1" outline="0" fieldPosition="0"/>
    </format>
    <format dxfId="30818">
      <pivotArea field="12" type="button" dataOnly="0" labelOnly="1" outline="0" axis="axisRow" fieldPosition="0"/>
    </format>
    <format dxfId="30817">
      <pivotArea dataOnly="0" labelOnly="1" outline="0" fieldPosition="0">
        <references count="1">
          <reference field="12" count="0"/>
        </references>
      </pivotArea>
    </format>
    <format dxfId="30816">
      <pivotArea dataOnly="0" labelOnly="1" grandRow="1" outline="0" fieldPosition="0"/>
    </format>
    <format dxfId="30815">
      <pivotArea type="origin" dataOnly="0" labelOnly="1" outline="0" fieldPosition="0"/>
    </format>
    <format dxfId="30814">
      <pivotArea field="12" type="button" dataOnly="0" labelOnly="1" outline="0" axis="axisRow" fieldPosition="0"/>
    </format>
    <format dxfId="30813">
      <pivotArea dataOnly="0" labelOnly="1" outline="0" fieldPosition="0">
        <references count="1">
          <reference field="12" count="0"/>
        </references>
      </pivotArea>
    </format>
    <format dxfId="30812">
      <pivotArea dataOnly="0" labelOnly="1" grandRow="1" outline="0" fieldPosition="0"/>
    </format>
    <format dxfId="30811">
      <pivotArea type="origin" dataOnly="0" labelOnly="1" outline="0" fieldPosition="0"/>
    </format>
    <format dxfId="30810">
      <pivotArea field="12" type="button" dataOnly="0" labelOnly="1" outline="0" axis="axisRow" fieldPosition="0"/>
    </format>
    <format dxfId="30809">
      <pivotArea dataOnly="0" labelOnly="1" outline="0" fieldPosition="0">
        <references count="1">
          <reference field="12" count="0"/>
        </references>
      </pivotArea>
    </format>
    <format dxfId="30808">
      <pivotArea dataOnly="0" labelOnly="1" grandRow="1" outline="0" fieldPosition="0"/>
    </format>
    <format dxfId="30807">
      <pivotArea type="origin" dataOnly="0" labelOnly="1" outline="0" fieldPosition="0"/>
    </format>
    <format dxfId="30806">
      <pivotArea field="12" type="button" dataOnly="0" labelOnly="1" outline="0" axis="axisRow" fieldPosition="0"/>
    </format>
    <format dxfId="30805">
      <pivotArea dataOnly="0" labelOnly="1" outline="0" fieldPosition="0">
        <references count="1">
          <reference field="12" count="0"/>
        </references>
      </pivotArea>
    </format>
    <format dxfId="30804">
      <pivotArea dataOnly="0" labelOnly="1" grandRow="1" outline="0" fieldPosition="0"/>
    </format>
    <format dxfId="30803">
      <pivotArea outline="0" collapsedLevelsAreSubtotals="1" fieldPosition="0"/>
    </format>
    <format dxfId="30802">
      <pivotArea field="12" type="button" dataOnly="0" labelOnly="1" outline="0" axis="axisRow" fieldPosition="0"/>
    </format>
    <format dxfId="30801">
      <pivotArea dataOnly="0" labelOnly="1" outline="0" fieldPosition="0">
        <references count="1">
          <reference field="12" count="0"/>
        </references>
      </pivotArea>
    </format>
    <format dxfId="30800">
      <pivotArea dataOnly="0" labelOnly="1" outline="0" fieldPosition="0">
        <references count="1">
          <reference field="14" count="0"/>
        </references>
      </pivotArea>
    </format>
    <format dxfId="30799">
      <pivotArea dataOnly="0" labelOnly="1" grandCol="1" outline="0" fieldPosition="0"/>
    </format>
    <format dxfId="30798">
      <pivotArea outline="0" collapsedLevelsAreSubtotals="1" fieldPosition="0"/>
    </format>
    <format dxfId="30797">
      <pivotArea field="12" type="button" dataOnly="0" labelOnly="1" outline="0" axis="axisRow" fieldPosition="0"/>
    </format>
    <format dxfId="30796">
      <pivotArea dataOnly="0" labelOnly="1" outline="0" fieldPosition="0">
        <references count="1">
          <reference field="12" count="0"/>
        </references>
      </pivotArea>
    </format>
    <format dxfId="30795">
      <pivotArea dataOnly="0" labelOnly="1" outline="0" fieldPosition="0">
        <references count="1">
          <reference field="14" count="0"/>
        </references>
      </pivotArea>
    </format>
    <format dxfId="30794">
      <pivotArea dataOnly="0" labelOnly="1" grandCol="1" outline="0" fieldPosition="0"/>
    </format>
    <format dxfId="30793">
      <pivotArea field="12" type="button" dataOnly="0" labelOnly="1" outline="0" axis="axisRow" fieldPosition="0"/>
    </format>
    <format dxfId="30792">
      <pivotArea dataOnly="0" labelOnly="1" outline="0" fieldPosition="0">
        <references count="1">
          <reference field="14" count="0"/>
        </references>
      </pivotArea>
    </format>
    <format dxfId="30791">
      <pivotArea dataOnly="0" labelOnly="1" grandCol="1" outline="0" fieldPosition="0"/>
    </format>
    <format dxfId="30790">
      <pivotArea outline="0" collapsedLevelsAreSubtotals="1" fieldPosition="0"/>
    </format>
    <format dxfId="30789">
      <pivotArea field="14" type="button" dataOnly="0" labelOnly="1" outline="0" axis="axisCol" fieldPosition="0"/>
    </format>
    <format dxfId="30788">
      <pivotArea type="topRight" dataOnly="0" labelOnly="1" outline="0" fieldPosition="0"/>
    </format>
    <format dxfId="30787">
      <pivotArea dataOnly="0" labelOnly="1" outline="0" fieldPosition="0">
        <references count="1">
          <reference field="14" count="0"/>
        </references>
      </pivotArea>
    </format>
    <format dxfId="30786">
      <pivotArea dataOnly="0" labelOnly="1" grandCol="1" outline="0" fieldPosition="0"/>
    </format>
    <format dxfId="30785">
      <pivotArea outline="0" collapsedLevelsAreSubtotals="1" fieldPosition="0"/>
    </format>
    <format dxfId="30784">
      <pivotArea field="12" type="button" dataOnly="0" labelOnly="1" outline="0" axis="axisRow" fieldPosition="0"/>
    </format>
    <format dxfId="30783">
      <pivotArea dataOnly="0" labelOnly="1" outline="0" fieldPosition="0">
        <references count="1">
          <reference field="12" count="0"/>
        </references>
      </pivotArea>
    </format>
    <format dxfId="30782">
      <pivotArea dataOnly="0" labelOnly="1" outline="0" fieldPosition="0">
        <references count="1">
          <reference field="14" count="0"/>
        </references>
      </pivotArea>
    </format>
    <format dxfId="30781">
      <pivotArea dataOnly="0" labelOnly="1" grandCol="1" outline="0" fieldPosition="0"/>
    </format>
    <format dxfId="30780">
      <pivotArea grandRow="1" outline="0" collapsedLevelsAreSubtotals="1" fieldPosition="0"/>
    </format>
    <format dxfId="30779">
      <pivotArea dataOnly="0" labelOnly="1" grandRow="1" outline="0" fieldPosition="0"/>
    </format>
    <format dxfId="30778">
      <pivotArea grandRow="1" outline="0" collapsedLevelsAreSubtotals="1" fieldPosition="0"/>
    </format>
    <format dxfId="307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1049">
      <pivotArea outline="0" collapsedLevelsAreSubtotals="1" fieldPosition="0"/>
    </format>
    <format dxfId="31048">
      <pivotArea dataOnly="0" labelOnly="1" grandCol="1" outline="0" fieldPosition="0"/>
    </format>
    <format dxfId="31047">
      <pivotArea outline="0" collapsedLevelsAreSubtotals="1" fieldPosition="0"/>
    </format>
    <format dxfId="31046">
      <pivotArea dataOnly="0" labelOnly="1" grandCol="1" outline="0" fieldPosition="0"/>
    </format>
    <format dxfId="31045">
      <pivotArea dataOnly="0" labelOnly="1" grandRow="1" outline="0" fieldPosition="0"/>
    </format>
    <format dxfId="31044">
      <pivotArea dataOnly="0" labelOnly="1" grandCol="1" outline="0" fieldPosition="0"/>
    </format>
    <format dxfId="31043">
      <pivotArea dataOnly="0" labelOnly="1" grandCol="1" outline="0" fieldPosition="0"/>
    </format>
    <format dxfId="31042">
      <pivotArea dataOnly="0" labelOnly="1" outline="0" fieldPosition="0">
        <references count="1">
          <reference field="12" count="0"/>
        </references>
      </pivotArea>
    </format>
    <format dxfId="31041">
      <pivotArea dataOnly="0" labelOnly="1" grandCol="1" outline="0" fieldPosition="0"/>
    </format>
    <format dxfId="31040">
      <pivotArea dataOnly="0" labelOnly="1" outline="0" fieldPosition="0">
        <references count="1">
          <reference field="12" count="0"/>
        </references>
      </pivotArea>
    </format>
    <format dxfId="31039">
      <pivotArea dataOnly="0" labelOnly="1" grandCol="1" outline="0" fieldPosition="0"/>
    </format>
    <format dxfId="31038">
      <pivotArea grandRow="1" outline="0" collapsedLevelsAreSubtotals="1" fieldPosition="0"/>
    </format>
    <format dxfId="31037">
      <pivotArea dataOnly="0" labelOnly="1" grandRow="1" outline="0" fieldPosition="0"/>
    </format>
    <format dxfId="31036">
      <pivotArea dataOnly="0" labelOnly="1" grandRow="1" outline="0" fieldPosition="0"/>
    </format>
    <format dxfId="31035">
      <pivotArea grandRow="1" outline="0" collapsedLevelsAreSubtotals="1" fieldPosition="0"/>
    </format>
    <format dxfId="31034">
      <pivotArea dataOnly="0" labelOnly="1" grandRow="1" outline="0" fieldPosition="0"/>
    </format>
    <format dxfId="31033">
      <pivotArea grandRow="1" outline="0" collapsedLevelsAreSubtotals="1" fieldPosition="0"/>
    </format>
    <format dxfId="31032">
      <pivotArea dataOnly="0" labelOnly="1" grandRow="1" outline="0" fieldPosition="0"/>
    </format>
    <format dxfId="31031">
      <pivotArea grandRow="1" outline="0" collapsedLevelsAreSubtotals="1" fieldPosition="0"/>
    </format>
    <format dxfId="31030">
      <pivotArea grandRow="1" outline="0" collapsedLevelsAreSubtotals="1" fieldPosition="0"/>
    </format>
    <format dxfId="31029">
      <pivotArea dataOnly="0" labelOnly="1" grandRow="1" outline="0" fieldPosition="0"/>
    </format>
    <format dxfId="31028">
      <pivotArea dataOnly="0" labelOnly="1" grandRow="1" outline="0" fieldPosition="0"/>
    </format>
    <format dxfId="31027">
      <pivotArea dataOnly="0" labelOnly="1" grandRow="1" outline="0" fieldPosition="0"/>
    </format>
    <format dxfId="31026">
      <pivotArea dataOnly="0" labelOnly="1" grandRow="1" outline="0" fieldPosition="0"/>
    </format>
    <format dxfId="31025">
      <pivotArea grandRow="1" outline="0" collapsedLevelsAreSubtotals="1" fieldPosition="0"/>
    </format>
    <format dxfId="31024">
      <pivotArea dataOnly="0" labelOnly="1" grandRow="1" outline="0" fieldPosition="0"/>
    </format>
    <format dxfId="31023">
      <pivotArea dataOnly="0" labelOnly="1" outline="0" fieldPosition="0">
        <references count="1">
          <reference field="12" count="0"/>
        </references>
      </pivotArea>
    </format>
    <format dxfId="31022">
      <pivotArea dataOnly="0" labelOnly="1" grandCol="1" outline="0" fieldPosition="0"/>
    </format>
    <format dxfId="31021">
      <pivotArea grandRow="1" outline="0" collapsedLevelsAreSubtotals="1" fieldPosition="0"/>
    </format>
    <format dxfId="31020">
      <pivotArea dataOnly="0" labelOnly="1" grandRow="1" outline="0" fieldPosition="0"/>
    </format>
    <format dxfId="31019">
      <pivotArea grandRow="1" outline="0" collapsedLevelsAreSubtotals="1" fieldPosition="0"/>
    </format>
    <format dxfId="31018">
      <pivotArea dataOnly="0" labelOnly="1" grandRow="1" outline="0" fieldPosition="0"/>
    </format>
    <format dxfId="31017">
      <pivotArea dataOnly="0" labelOnly="1" outline="0" fieldPosition="0">
        <references count="1">
          <reference field="12" count="0"/>
        </references>
      </pivotArea>
    </format>
    <format dxfId="31016">
      <pivotArea dataOnly="0" labelOnly="1" grandCol="1" outline="0" fieldPosition="0"/>
    </format>
    <format dxfId="31015">
      <pivotArea dataOnly="0" labelOnly="1" grandCol="1" outline="0" fieldPosition="0"/>
    </format>
    <format dxfId="31014">
      <pivotArea grandRow="1" grandCol="1" outline="0" collapsedLevelsAreSubtotals="1" fieldPosition="0"/>
    </format>
    <format dxfId="31013">
      <pivotArea dataOnly="0" labelOnly="1" outline="0" fieldPosition="0">
        <references count="1">
          <reference field="12" count="0"/>
        </references>
      </pivotArea>
    </format>
    <format dxfId="31012">
      <pivotArea dataOnly="0" labelOnly="1" grandCol="1" outline="0" fieldPosition="0"/>
    </format>
    <format dxfId="31011">
      <pivotArea dataOnly="0" labelOnly="1" outline="0" fieldPosition="0">
        <references count="1">
          <reference field="12" count="0"/>
        </references>
      </pivotArea>
    </format>
    <format dxfId="31010">
      <pivotArea dataOnly="0" labelOnly="1" grandCol="1" outline="0" fieldPosition="0"/>
    </format>
    <format dxfId="31009">
      <pivotArea grandRow="1" outline="0" collapsedLevelsAreSubtotals="1" fieldPosition="0"/>
    </format>
    <format dxfId="31008">
      <pivotArea grandRow="1" outline="0" collapsedLevelsAreSubtotals="1" fieldPosition="0"/>
    </format>
    <format dxfId="31007">
      <pivotArea type="origin" dataOnly="0" labelOnly="1" outline="0" fieldPosition="0"/>
    </format>
    <format dxfId="31006">
      <pivotArea type="origin" dataOnly="0" labelOnly="1" outline="0" fieldPosition="0"/>
    </format>
    <format dxfId="31005">
      <pivotArea type="origin" dataOnly="0" labelOnly="1" outline="0" fieldPosition="0"/>
    </format>
    <format dxfId="31004">
      <pivotArea type="topRight" dataOnly="0" labelOnly="1" outline="0" fieldPosition="0"/>
    </format>
    <format dxfId="31003">
      <pivotArea dataOnly="0" labelOnly="1" grandRow="1" outline="0" fieldPosition="0"/>
    </format>
    <format dxfId="31002">
      <pivotArea grandRow="1" outline="0" collapsedLevelsAreSubtotals="1" fieldPosition="0"/>
    </format>
    <format dxfId="31001">
      <pivotArea dataOnly="0" labelOnly="1" grandRow="1" outline="0" fieldPosition="0"/>
    </format>
    <format dxfId="31000">
      <pivotArea dataOnly="0" labelOnly="1" grandRow="1" outline="0" fieldPosition="0"/>
    </format>
    <format dxfId="30999">
      <pivotArea grandRow="1" outline="0" collapsedLevelsAreSubtotals="1" fieldPosition="0"/>
    </format>
    <format dxfId="30998">
      <pivotArea dataOnly="0" labelOnly="1" grandRow="1" outline="0" fieldPosition="0"/>
    </format>
    <format dxfId="30997">
      <pivotArea grandRow="1" outline="0" collapsedLevelsAreSubtotals="1" fieldPosition="0"/>
    </format>
    <format dxfId="30996">
      <pivotArea dataOnly="0" labelOnly="1" grandRow="1" outline="0" fieldPosition="0"/>
    </format>
    <format dxfId="30995">
      <pivotArea grandRow="1" outline="0" collapsedLevelsAreSubtotals="1" fieldPosition="0"/>
    </format>
    <format dxfId="30994">
      <pivotArea dataOnly="0" labelOnly="1" grandRow="1" outline="0" fieldPosition="0"/>
    </format>
    <format dxfId="30993">
      <pivotArea grandRow="1" outline="0" collapsedLevelsAreSubtotals="1" fieldPosition="0"/>
    </format>
    <format dxfId="30992">
      <pivotArea dataOnly="0" labelOnly="1" grandRow="1" outline="0" fieldPosition="0"/>
    </format>
    <format dxfId="30991">
      <pivotArea dataOnly="0" labelOnly="1" grandRow="1" outline="0" fieldPosition="0"/>
    </format>
    <format dxfId="30990">
      <pivotArea field="10" type="button" dataOnly="0" labelOnly="1" outline="0" axis="axisPage" fieldPosition="0"/>
    </format>
    <format dxfId="30989">
      <pivotArea type="origin" dataOnly="0" labelOnly="1" outline="0" fieldPosition="0"/>
    </format>
    <format dxfId="30988">
      <pivotArea dataOnly="0" labelOnly="1" grandRow="1" outline="0" fieldPosition="0"/>
    </format>
    <format dxfId="30987">
      <pivotArea field="10" type="button" dataOnly="0" labelOnly="1" outline="0" axis="axisPage" fieldPosition="0"/>
    </format>
    <format dxfId="30986">
      <pivotArea type="origin" dataOnly="0" labelOnly="1" outline="0" fieldPosition="0"/>
    </format>
    <format dxfId="30985">
      <pivotArea dataOnly="0" labelOnly="1" grandRow="1" outline="0" fieldPosition="0"/>
    </format>
    <format dxfId="30984">
      <pivotArea field="10" type="button" dataOnly="0" labelOnly="1" outline="0" axis="axisPage" fieldPosition="0"/>
    </format>
    <format dxfId="30983">
      <pivotArea type="origin" dataOnly="0" labelOnly="1" outline="0" fieldPosition="0"/>
    </format>
    <format dxfId="30982">
      <pivotArea dataOnly="0" labelOnly="1" grandRow="1" outline="0" fieldPosition="0"/>
    </format>
    <format dxfId="30981">
      <pivotArea field="10" type="button" dataOnly="0" labelOnly="1" outline="0" axis="axisPage" fieldPosition="0"/>
    </format>
    <format dxfId="30980">
      <pivotArea type="origin" dataOnly="0" labelOnly="1" outline="0" fieldPosition="0"/>
    </format>
    <format dxfId="30979">
      <pivotArea dataOnly="0" labelOnly="1" grandRow="1" outline="0" fieldPosition="0"/>
    </format>
    <format dxfId="30978">
      <pivotArea grandRow="1" outline="0" collapsedLevelsAreSubtotals="1" fieldPosition="0"/>
    </format>
    <format dxfId="30977">
      <pivotArea dataOnly="0" labelOnly="1" grandRow="1" outline="0" fieldPosition="0"/>
    </format>
    <format dxfId="30976">
      <pivotArea grandRow="1" outline="0" collapsedLevelsAreSubtotals="1" fieldPosition="0"/>
    </format>
    <format dxfId="30975">
      <pivotArea dataOnly="0" labelOnly="1" grandRow="1" outline="0" fieldPosition="0"/>
    </format>
    <format dxfId="30974">
      <pivotArea dataOnly="0" labelOnly="1" grandRow="1" outline="0" fieldPosition="0"/>
    </format>
    <format dxfId="30973">
      <pivotArea dataOnly="0" labelOnly="1" grandRow="1" outline="0" fieldPosition="0"/>
    </format>
    <format dxfId="30972">
      <pivotArea outline="0" fieldPosition="0">
        <references count="1">
          <reference field="12" count="0" selected="0"/>
        </references>
      </pivotArea>
    </format>
    <format dxfId="30971">
      <pivotArea type="origin" dataOnly="0" labelOnly="1" outline="0" fieldPosition="0"/>
    </format>
    <format dxfId="30970">
      <pivotArea field="12" type="button" dataOnly="0" labelOnly="1" outline="0" axis="axisCol" fieldPosition="0"/>
    </format>
    <format dxfId="30969">
      <pivotArea type="topRight" dataOnly="0" labelOnly="1" outline="0" offset="A1" fieldPosition="0"/>
    </format>
    <format dxfId="30968">
      <pivotArea dataOnly="0" labelOnly="1" grandRow="1" outline="0" fieldPosition="0"/>
    </format>
    <format dxfId="30967">
      <pivotArea grandRow="1" outline="0" collapsedLevelsAreSubtotals="1" fieldPosition="0"/>
    </format>
    <format dxfId="30966">
      <pivotArea dataOnly="0" labelOnly="1" grandRow="1" outline="0" fieldPosition="0"/>
    </format>
    <format dxfId="30965">
      <pivotArea dataOnly="0" labelOnly="1" grandRow="1" outline="0" fieldPosition="0"/>
    </format>
    <format dxfId="30964">
      <pivotArea dataOnly="0" labelOnly="1" grandRow="1" outline="0" fieldPosition="0"/>
    </format>
    <format dxfId="30963">
      <pivotArea dataOnly="0" labelOnly="1" grandRow="1" outline="0" fieldPosition="0"/>
    </format>
    <format dxfId="30962">
      <pivotArea grandRow="1" outline="0" collapsedLevelsAreSubtotals="1" fieldPosition="0"/>
    </format>
    <format dxfId="30961">
      <pivotArea dataOnly="0" labelOnly="1" grandRow="1" outline="0" fieldPosition="0"/>
    </format>
    <format dxfId="30960">
      <pivotArea dataOnly="0" labelOnly="1" grandRow="1" outline="0" fieldPosition="0"/>
    </format>
    <format dxfId="30959">
      <pivotArea dataOnly="0" labelOnly="1" outline="0" fieldPosition="0">
        <references count="1">
          <reference field="13" count="0"/>
        </references>
      </pivotArea>
    </format>
    <format dxfId="30958">
      <pivotArea dataOnly="0" labelOnly="1" grandRow="1" outline="0" fieldPosition="0"/>
    </format>
    <format dxfId="30957">
      <pivotArea dataOnly="0" labelOnly="1" outline="0" fieldPosition="0">
        <references count="1">
          <reference field="13" count="0"/>
        </references>
      </pivotArea>
    </format>
    <format dxfId="30956">
      <pivotArea dataOnly="0" labelOnly="1" grandRow="1" outline="0" fieldPosition="0"/>
    </format>
    <format dxfId="30955">
      <pivotArea dataOnly="0" labelOnly="1" outline="0" fieldPosition="0">
        <references count="1">
          <reference field="13" count="0"/>
        </references>
      </pivotArea>
    </format>
    <format dxfId="30954">
      <pivotArea dataOnly="0" labelOnly="1" grandRow="1" outline="0" fieldPosition="0"/>
    </format>
    <format dxfId="30953">
      <pivotArea dataOnly="0" labelOnly="1" outline="0" fieldPosition="0">
        <references count="1">
          <reference field="13" count="0"/>
        </references>
      </pivotArea>
    </format>
    <format dxfId="30952">
      <pivotArea dataOnly="0" labelOnly="1" grandRow="1" outline="0" fieldPosition="0"/>
    </format>
    <format dxfId="30951">
      <pivotArea grandRow="1" outline="0" collapsedLevelsAreSubtotals="1" fieldPosition="0"/>
    </format>
    <format dxfId="30950">
      <pivotArea dataOnly="0" labelOnly="1" grandRow="1" outline="0" fieldPosition="0"/>
    </format>
    <format dxfId="30949">
      <pivotArea grandRow="1" outline="0" collapsedLevelsAreSubtotals="1" fieldPosition="0"/>
    </format>
    <format dxfId="30948">
      <pivotArea dataOnly="0" labelOnly="1" grandRow="1" outline="0" fieldPosition="0"/>
    </format>
    <format dxfId="30947">
      <pivotArea dataOnly="0" labelOnly="1" outline="0" fieldPosition="0">
        <references count="1">
          <reference field="13" count="19">
            <x v="0"/>
            <x v="1"/>
            <x v="2"/>
            <x v="3"/>
            <x v="4"/>
            <x v="5"/>
            <x v="6"/>
            <x v="7"/>
            <x v="8"/>
            <x v="9"/>
            <x v="10"/>
            <x v="11"/>
            <x v="12"/>
            <x v="13"/>
            <x v="15"/>
            <x v="16"/>
            <x v="17"/>
            <x v="18"/>
            <x v="19"/>
          </reference>
        </references>
      </pivotArea>
    </format>
    <format dxfId="30946">
      <pivotArea dataOnly="0" labelOnly="1" grandRow="1" outline="0" fieldPosition="0"/>
    </format>
    <format dxfId="30945">
      <pivotArea dataOnly="0" labelOnly="1" outline="0" fieldPosition="0">
        <references count="1">
          <reference field="13" count="19">
            <x v="0"/>
            <x v="1"/>
            <x v="2"/>
            <x v="3"/>
            <x v="4"/>
            <x v="5"/>
            <x v="6"/>
            <x v="7"/>
            <x v="8"/>
            <x v="9"/>
            <x v="10"/>
            <x v="11"/>
            <x v="12"/>
            <x v="13"/>
            <x v="15"/>
            <x v="16"/>
            <x v="17"/>
            <x v="18"/>
            <x v="19"/>
          </reference>
        </references>
      </pivotArea>
    </format>
    <format dxfId="30944">
      <pivotArea dataOnly="0" labelOnly="1" grandRow="1" outline="0" fieldPosition="0"/>
    </format>
    <format dxfId="30943">
      <pivotArea grandRow="1" outline="0" collapsedLevelsAreSubtotals="1" fieldPosition="0"/>
    </format>
    <format dxfId="30942">
      <pivotArea dataOnly="0" labelOnly="1" grandRow="1" outline="0" fieldPosition="0"/>
    </format>
    <format dxfId="30941">
      <pivotArea dataOnly="0" labelOnly="1" grandRow="1" outline="0" fieldPosition="0"/>
    </format>
    <format dxfId="30940">
      <pivotArea dataOnly="0" labelOnly="1" outline="0" fieldPosition="0">
        <references count="1">
          <reference field="13" count="11">
            <x v="1"/>
            <x v="2"/>
            <x v="3"/>
            <x v="4"/>
            <x v="5"/>
            <x v="6"/>
            <x v="7"/>
            <x v="9"/>
            <x v="10"/>
            <x v="13"/>
            <x v="18"/>
          </reference>
        </references>
      </pivotArea>
    </format>
    <format dxfId="30939">
      <pivotArea dataOnly="0" labelOnly="1" grandRow="1" outline="0" fieldPosition="0"/>
    </format>
    <format dxfId="30938">
      <pivotArea dataOnly="0" labelOnly="1" outline="0" fieldPosition="0">
        <references count="1">
          <reference field="13" count="11">
            <x v="1"/>
            <x v="2"/>
            <x v="3"/>
            <x v="4"/>
            <x v="5"/>
            <x v="6"/>
            <x v="7"/>
            <x v="9"/>
            <x v="10"/>
            <x v="13"/>
            <x v="18"/>
          </reference>
        </references>
      </pivotArea>
    </format>
    <format dxfId="30937">
      <pivotArea dataOnly="0" labelOnly="1" grandRow="1" outline="0" fieldPosition="0"/>
    </format>
    <format dxfId="30936">
      <pivotArea grandRow="1" outline="0" collapsedLevelsAreSubtotals="1" fieldPosition="0"/>
    </format>
    <format dxfId="30935">
      <pivotArea dataOnly="0" labelOnly="1" grandRow="1" outline="0" fieldPosition="0"/>
    </format>
    <format dxfId="30934">
      <pivotArea outline="0" fieldPosition="0">
        <references count="1">
          <reference field="13" count="1" selected="0">
            <x v="18"/>
          </reference>
        </references>
      </pivotArea>
    </format>
    <format dxfId="30933">
      <pivotArea grandRow="1" outline="0" collapsedLevelsAreSubtotals="1" fieldPosition="0"/>
    </format>
    <format dxfId="30932">
      <pivotArea dataOnly="0" labelOnly="1" outline="0" fieldPosition="0">
        <references count="1">
          <reference field="13" count="12">
            <x v="1"/>
            <x v="2"/>
            <x v="3"/>
            <x v="4"/>
            <x v="5"/>
            <x v="6"/>
            <x v="7"/>
            <x v="9"/>
            <x v="10"/>
            <x v="13"/>
            <x v="17"/>
            <x v="18"/>
          </reference>
        </references>
      </pivotArea>
    </format>
    <format dxfId="30931">
      <pivotArea dataOnly="0" labelOnly="1" grandRow="1" outline="0" fieldPosition="0"/>
    </format>
    <format dxfId="30930">
      <pivotArea grandRow="1" outline="0" collapsedLevelsAreSubtotals="1" fieldPosition="0"/>
    </format>
    <format dxfId="30929">
      <pivotArea dataOnly="0" labelOnly="1" grandRow="1" outline="0" fieldPosition="0"/>
    </format>
    <format dxfId="30928">
      <pivotArea dataOnly="0" labelOnly="1" outline="0" fieldPosition="0">
        <references count="1">
          <reference field="13" count="12">
            <x v="1"/>
            <x v="2"/>
            <x v="3"/>
            <x v="4"/>
            <x v="5"/>
            <x v="6"/>
            <x v="7"/>
            <x v="9"/>
            <x v="10"/>
            <x v="13"/>
            <x v="17"/>
            <x v="18"/>
          </reference>
        </references>
      </pivotArea>
    </format>
    <format dxfId="30927">
      <pivotArea dataOnly="0" labelOnly="1" grandRow="1" outline="0" fieldPosition="0"/>
    </format>
    <format dxfId="30926">
      <pivotArea dataOnly="0" labelOnly="1" outline="0" fieldPosition="0">
        <references count="1">
          <reference field="13" count="12">
            <x v="1"/>
            <x v="2"/>
            <x v="3"/>
            <x v="4"/>
            <x v="5"/>
            <x v="6"/>
            <x v="7"/>
            <x v="9"/>
            <x v="10"/>
            <x v="13"/>
            <x v="17"/>
            <x v="18"/>
          </reference>
        </references>
      </pivotArea>
    </format>
    <format dxfId="30925">
      <pivotArea dataOnly="0" labelOnly="1" grandRow="1" outline="0" fieldPosition="0"/>
    </format>
    <format dxfId="30924">
      <pivotArea dataOnly="0" labelOnly="1" outline="0" fieldPosition="0">
        <references count="1">
          <reference field="13" count="12">
            <x v="1"/>
            <x v="2"/>
            <x v="3"/>
            <x v="4"/>
            <x v="5"/>
            <x v="6"/>
            <x v="7"/>
            <x v="9"/>
            <x v="10"/>
            <x v="13"/>
            <x v="17"/>
            <x v="18"/>
          </reference>
        </references>
      </pivotArea>
    </format>
    <format dxfId="30923">
      <pivotArea dataOnly="0" labelOnly="1" grandRow="1" outline="0" fieldPosition="0"/>
    </format>
    <format dxfId="30922">
      <pivotArea dataOnly="0" labelOnly="1" outline="0" fieldPosition="0">
        <references count="1">
          <reference field="13" count="12">
            <x v="1"/>
            <x v="2"/>
            <x v="3"/>
            <x v="4"/>
            <x v="5"/>
            <x v="6"/>
            <x v="7"/>
            <x v="9"/>
            <x v="10"/>
            <x v="13"/>
            <x v="17"/>
            <x v="18"/>
          </reference>
        </references>
      </pivotArea>
    </format>
    <format dxfId="30921">
      <pivotArea dataOnly="0" labelOnly="1" outline="0" fieldPosition="0">
        <references count="1">
          <reference field="13" count="0"/>
        </references>
      </pivotArea>
    </format>
    <format dxfId="30920">
      <pivotArea dataOnly="0" labelOnly="1" grandRow="1" outline="0" fieldPosition="0"/>
    </format>
    <format dxfId="30919">
      <pivotArea outline="0" collapsedLevelsAreSubtotals="1" fieldPosition="0"/>
    </format>
    <format dxfId="30918">
      <pivotArea field="13" type="button" dataOnly="0" labelOnly="1" outline="0" axis="axisRow" fieldPosition="0"/>
    </format>
    <format dxfId="30917">
      <pivotArea dataOnly="0" labelOnly="1" outline="0" fieldPosition="0">
        <references count="1">
          <reference field="13" count="12">
            <x v="1"/>
            <x v="2"/>
            <x v="3"/>
            <x v="4"/>
            <x v="5"/>
            <x v="6"/>
            <x v="8"/>
            <x v="9"/>
            <x v="10"/>
            <x v="13"/>
            <x v="17"/>
            <x v="18"/>
          </reference>
        </references>
      </pivotArea>
    </format>
    <format dxfId="30916">
      <pivotArea dataOnly="0" labelOnly="1" grandRow="1" outline="0" fieldPosition="0"/>
    </format>
    <format dxfId="30915">
      <pivotArea dataOnly="0" labelOnly="1" outline="0" fieldPosition="0">
        <references count="1">
          <reference field="12" count="0"/>
        </references>
      </pivotArea>
    </format>
    <format dxfId="30914">
      <pivotArea dataOnly="0" labelOnly="1" grandCol="1" outline="0" fieldPosition="0"/>
    </format>
    <format dxfId="30913">
      <pivotArea field="13" type="button" dataOnly="0" labelOnly="1" outline="0" axis="axisRow" fieldPosition="0"/>
    </format>
    <format dxfId="30912">
      <pivotArea dataOnly="0" labelOnly="1" outline="0" fieldPosition="0">
        <references count="1">
          <reference field="12" count="0"/>
        </references>
      </pivotArea>
    </format>
    <format dxfId="30911">
      <pivotArea dataOnly="0" labelOnly="1" grandCol="1" outline="0" fieldPosition="0"/>
    </format>
    <format dxfId="30910">
      <pivotArea grandRow="1" outline="0" collapsedLevelsAreSubtotals="1" fieldPosition="0"/>
    </format>
    <format dxfId="3090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1243">
      <pivotArea outline="0" collapsedLevelsAreSubtotals="1" fieldPosition="0"/>
    </format>
    <format dxfId="31242">
      <pivotArea dataOnly="0" labelOnly="1" grandRow="1" outline="0" fieldPosition="0"/>
    </format>
    <format dxfId="31241">
      <pivotArea dataOnly="0" labelOnly="1" outline="0" fieldPosition="0">
        <references count="1">
          <reference field="13" count="0"/>
        </references>
      </pivotArea>
    </format>
    <format dxfId="31240">
      <pivotArea dataOnly="0" labelOnly="1" grandCol="1" outline="0" fieldPosition="0"/>
    </format>
    <format dxfId="31239">
      <pivotArea outline="0" collapsedLevelsAreSubtotals="1" fieldPosition="0"/>
    </format>
    <format dxfId="31238">
      <pivotArea dataOnly="0" labelOnly="1" grandRow="1" outline="0" fieldPosition="0"/>
    </format>
    <format dxfId="31237">
      <pivotArea dataOnly="0" labelOnly="1" outline="0" fieldPosition="0">
        <references count="1">
          <reference field="13" count="0"/>
        </references>
      </pivotArea>
    </format>
    <format dxfId="31236">
      <pivotArea dataOnly="0" labelOnly="1" grandCol="1" outline="0" fieldPosition="0"/>
    </format>
    <format dxfId="31235">
      <pivotArea type="all" dataOnly="0" outline="0" fieldPosition="0"/>
    </format>
    <format dxfId="31234">
      <pivotArea outline="0" collapsedLevelsAreSubtotals="1" fieldPosition="0"/>
    </format>
    <format dxfId="31233">
      <pivotArea outline="0" collapsedLevelsAreSubtotals="1" fieldPosition="0"/>
    </format>
    <format dxfId="31232">
      <pivotArea type="origin" dataOnly="0" labelOnly="1" outline="0" fieldPosition="0"/>
    </format>
    <format dxfId="31231">
      <pivotArea type="origin" dataOnly="0" labelOnly="1" outline="0" fieldPosition="0"/>
    </format>
    <format dxfId="31230">
      <pivotArea type="origin" dataOnly="0" labelOnly="1" outline="0" fieldPosition="0"/>
    </format>
    <format dxfId="31229">
      <pivotArea field="13" type="button" dataOnly="0" labelOnly="1" outline="0" axis="axisCol" fieldPosition="0"/>
    </format>
    <format dxfId="31228">
      <pivotArea type="topRight" dataOnly="0" labelOnly="1" outline="0" fieldPosition="0"/>
    </format>
    <format dxfId="31227">
      <pivotArea dataOnly="0" labelOnly="1" outline="0" fieldPosition="0">
        <references count="1">
          <reference field="13" count="0"/>
        </references>
      </pivotArea>
    </format>
    <format dxfId="31226">
      <pivotArea dataOnly="0" labelOnly="1" grandCol="1" outline="0" fieldPosition="0"/>
    </format>
    <format dxfId="31225">
      <pivotArea outline="0" collapsedLevelsAreSubtotals="1" fieldPosition="0"/>
    </format>
    <format dxfId="31224">
      <pivotArea dataOnly="0" labelOnly="1" outline="0" fieldPosition="0">
        <references count="1">
          <reference field="13" count="0"/>
        </references>
      </pivotArea>
    </format>
    <format dxfId="31223">
      <pivotArea dataOnly="0" labelOnly="1" grandCol="1" outline="0" fieldPosition="0"/>
    </format>
    <format dxfId="31222">
      <pivotArea outline="0" collapsedLevelsAreSubtotals="1" fieldPosition="0"/>
    </format>
    <format dxfId="31221">
      <pivotArea dataOnly="0" labelOnly="1" outline="0" fieldPosition="0">
        <references count="1">
          <reference field="13" count="0"/>
        </references>
      </pivotArea>
    </format>
    <format dxfId="31220">
      <pivotArea dataOnly="0" labelOnly="1" grandCol="1" outline="0" fieldPosition="0"/>
    </format>
    <format dxfId="31219">
      <pivotArea outline="0" collapsedLevelsAreSubtotals="1" fieldPosition="0"/>
    </format>
    <format dxfId="31218">
      <pivotArea dataOnly="0" labelOnly="1" grandRow="1" outline="0" fieldPosition="0"/>
    </format>
    <format dxfId="31217">
      <pivotArea dataOnly="0" labelOnly="1" outline="0" fieldPosition="0">
        <references count="1">
          <reference field="13" count="0"/>
        </references>
      </pivotArea>
    </format>
    <format dxfId="31216">
      <pivotArea dataOnly="0" labelOnly="1" grandCol="1" outline="0" fieldPosition="0"/>
    </format>
    <format dxfId="31215">
      <pivotArea dataOnly="0" labelOnly="1" outline="0" fieldPosition="0">
        <references count="1">
          <reference field="13" count="0"/>
        </references>
      </pivotArea>
    </format>
    <format dxfId="31214">
      <pivotArea dataOnly="0" labelOnly="1" grandCol="1" outline="0" fieldPosition="0"/>
    </format>
    <format dxfId="31213">
      <pivotArea dataOnly="0" labelOnly="1" outline="0" fieldPosition="0">
        <references count="1">
          <reference field="13" count="0"/>
        </references>
      </pivotArea>
    </format>
    <format dxfId="31212">
      <pivotArea dataOnly="0" labelOnly="1" grandCol="1" outline="0" fieldPosition="0"/>
    </format>
    <format dxfId="31211">
      <pivotArea outline="0" collapsedLevelsAreSubtotals="1" fieldPosition="0"/>
    </format>
    <format dxfId="31210">
      <pivotArea dataOnly="0" labelOnly="1" outline="0" fieldPosition="0">
        <references count="1">
          <reference field="13" count="0"/>
        </references>
      </pivotArea>
    </format>
    <format dxfId="31209">
      <pivotArea dataOnly="0" labelOnly="1" grandCol="1" outline="0" fieldPosition="0"/>
    </format>
    <format dxfId="31208">
      <pivotArea grandRow="1" outline="0" collapsedLevelsAreSubtotals="1" fieldPosition="0"/>
    </format>
    <format dxfId="31207">
      <pivotArea dataOnly="0" labelOnly="1" grandRow="1" outline="0" fieldPosition="0"/>
    </format>
    <format dxfId="31206">
      <pivotArea dataOnly="0" labelOnly="1" outline="0" fieldPosition="0">
        <references count="1">
          <reference field="13" count="0"/>
        </references>
      </pivotArea>
    </format>
    <format dxfId="31205">
      <pivotArea outline="0" collapsedLevelsAreSubtotals="1" fieldPosition="0"/>
    </format>
    <format dxfId="31204">
      <pivotArea dataOnly="0" labelOnly="1" grandRow="1" outline="0" fieldPosition="0"/>
    </format>
    <format dxfId="31203">
      <pivotArea dataOnly="0" labelOnly="1" outline="0" fieldPosition="0">
        <references count="1">
          <reference field="13" count="0"/>
        </references>
      </pivotArea>
    </format>
    <format dxfId="31202">
      <pivotArea dataOnly="0" labelOnly="1" grandCol="1" outline="0" fieldPosition="0"/>
    </format>
    <format dxfId="31201">
      <pivotArea outline="0" collapsedLevelsAreSubtotals="1" fieldPosition="0"/>
    </format>
    <format dxfId="31200">
      <pivotArea dataOnly="0" labelOnly="1" grandRow="1" outline="0" fieldPosition="0"/>
    </format>
    <format dxfId="31199">
      <pivotArea dataOnly="0" labelOnly="1" outline="0" fieldPosition="0">
        <references count="1">
          <reference field="13" count="0"/>
        </references>
      </pivotArea>
    </format>
    <format dxfId="31198">
      <pivotArea dataOnly="0" labelOnly="1" grandCol="1" outline="0" fieldPosition="0"/>
    </format>
    <format dxfId="31197">
      <pivotArea dataOnly="0" labelOnly="1" grandRow="1" outline="0" fieldPosition="0"/>
    </format>
    <format dxfId="31196">
      <pivotArea dataOnly="0" labelOnly="1" outline="0" fieldPosition="0">
        <references count="1">
          <reference field="13" count="0"/>
        </references>
      </pivotArea>
    </format>
    <format dxfId="31195">
      <pivotArea dataOnly="0" labelOnly="1" grandCol="1" outline="0" fieldPosition="0"/>
    </format>
    <format dxfId="31194">
      <pivotArea dataOnly="0" labelOnly="1" outline="0" fieldPosition="0">
        <references count="1">
          <reference field="13" count="0"/>
        </references>
      </pivotArea>
    </format>
    <format dxfId="31193">
      <pivotArea dataOnly="0" labelOnly="1" grandCol="1" outline="0" fieldPosition="0"/>
    </format>
    <format dxfId="31192">
      <pivotArea grandRow="1" outline="0" collapsedLevelsAreSubtotals="1" fieldPosition="0"/>
    </format>
    <format dxfId="31191">
      <pivotArea dataOnly="0" labelOnly="1" grandRow="1" outline="0" fieldPosition="0"/>
    </format>
    <format dxfId="31190">
      <pivotArea dataOnly="0" labelOnly="1" grandRow="1" outline="0" fieldPosition="0"/>
    </format>
    <format dxfId="31189">
      <pivotArea dataOnly="0" labelOnly="1" outline="0" fieldPosition="0">
        <references count="1">
          <reference field="13" count="0"/>
        </references>
      </pivotArea>
    </format>
    <format dxfId="31188">
      <pivotArea dataOnly="0" labelOnly="1" grandCol="1" outline="0" fieldPosition="0"/>
    </format>
    <format dxfId="31187">
      <pivotArea outline="0" fieldPosition="0">
        <references count="1">
          <reference field="13" count="1" selected="0">
            <x v="1"/>
          </reference>
        </references>
      </pivotArea>
    </format>
    <format dxfId="31186">
      <pivotArea grandCol="1" outline="0" collapsedLevelsAreSubtotals="1" fieldPosition="0"/>
    </format>
    <format dxfId="31185">
      <pivotArea type="topRight" dataOnly="0" labelOnly="1" outline="0" fieldPosition="0"/>
    </format>
    <format dxfId="31184">
      <pivotArea dataOnly="0" labelOnly="1" outline="0" fieldPosition="0">
        <references count="1">
          <reference field="13" count="1">
            <x v="1"/>
          </reference>
        </references>
      </pivotArea>
    </format>
    <format dxfId="31183">
      <pivotArea dataOnly="0" labelOnly="1" grandCol="1" outline="0" fieldPosition="0"/>
    </format>
    <format dxfId="31182">
      <pivotArea outline="0" fieldPosition="0">
        <references count="1">
          <reference field="13" count="1" selected="0">
            <x v="1"/>
          </reference>
        </references>
      </pivotArea>
    </format>
    <format dxfId="31181">
      <pivotArea grandCol="1" outline="0" collapsedLevelsAreSubtotals="1" fieldPosition="0"/>
    </format>
    <format dxfId="31180">
      <pivotArea type="topRight" dataOnly="0" labelOnly="1" outline="0" fieldPosition="0"/>
    </format>
    <format dxfId="31179">
      <pivotArea dataOnly="0" labelOnly="1" outline="0" fieldPosition="0">
        <references count="1">
          <reference field="13" count="1">
            <x v="1"/>
          </reference>
        </references>
      </pivotArea>
    </format>
    <format dxfId="31178">
      <pivotArea dataOnly="0" labelOnly="1" grandCol="1" outline="0" fieldPosition="0"/>
    </format>
    <format dxfId="31177">
      <pivotArea dataOnly="0" labelOnly="1" outline="0" fieldPosition="0">
        <references count="1">
          <reference field="13" count="0"/>
        </references>
      </pivotArea>
    </format>
    <format dxfId="31176">
      <pivotArea dataOnly="0" labelOnly="1" grandCol="1" outline="0" fieldPosition="0"/>
    </format>
    <format dxfId="31175">
      <pivotArea dataOnly="0" labelOnly="1" outline="0" fieldPosition="0">
        <references count="1">
          <reference field="13" count="0"/>
        </references>
      </pivotArea>
    </format>
    <format dxfId="31174">
      <pivotArea dataOnly="0" labelOnly="1" grandCol="1" outline="0" fieldPosition="0"/>
    </format>
    <format dxfId="31173">
      <pivotArea dataOnly="0" labelOnly="1" outline="0" fieldPosition="0">
        <references count="1">
          <reference field="13" count="0"/>
        </references>
      </pivotArea>
    </format>
    <format dxfId="31172">
      <pivotArea dataOnly="0" labelOnly="1" grandCol="1" outline="0" fieldPosition="0"/>
    </format>
    <format dxfId="31171">
      <pivotArea dataOnly="0" labelOnly="1" outline="0" fieldPosition="0">
        <references count="1">
          <reference field="13" count="0"/>
        </references>
      </pivotArea>
    </format>
    <format dxfId="31170">
      <pivotArea dataOnly="0" labelOnly="1" grandCol="1" outline="0" fieldPosition="0"/>
    </format>
    <format dxfId="31169">
      <pivotArea dataOnly="0" labelOnly="1" outline="0" fieldPosition="0">
        <references count="1">
          <reference field="13" count="0"/>
        </references>
      </pivotArea>
    </format>
    <format dxfId="31168">
      <pivotArea dataOnly="0" labelOnly="1" grandCol="1" outline="0" fieldPosition="0"/>
    </format>
    <format dxfId="31167">
      <pivotArea dataOnly="0" labelOnly="1" outline="0" fieldPosition="0">
        <references count="1">
          <reference field="13" count="0"/>
        </references>
      </pivotArea>
    </format>
    <format dxfId="31166">
      <pivotArea dataOnly="0" labelOnly="1" grandCol="1" outline="0"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dataOnly="0" labelOnly="1" outline="0" fieldPosition="0">
        <references count="1">
          <reference field="13" count="0"/>
        </references>
      </pivotArea>
    </format>
    <format dxfId="31162">
      <pivotArea dataOnly="0" labelOnly="1" grandCol="1" outline="0" fieldPosition="0"/>
    </format>
    <format dxfId="31161">
      <pivotArea grandRow="1" outline="0" collapsedLevelsAreSubtotals="1" fieldPosition="0"/>
    </format>
    <format dxfId="31160">
      <pivotArea dataOnly="0" labelOnly="1" grandRow="1" outline="0"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dataOnly="0" labelOnly="1" grandRow="1" outline="0" fieldPosition="0"/>
    </format>
    <format dxfId="31155">
      <pivotArea dataOnly="0" labelOnly="1" outline="0" fieldPosition="0">
        <references count="1">
          <reference field="13" count="0"/>
        </references>
      </pivotArea>
    </format>
    <format dxfId="31154">
      <pivotArea dataOnly="0" labelOnly="1" grandCol="1" outline="0" fieldPosition="0"/>
    </format>
    <format dxfId="31153">
      <pivotArea dataOnly="0" labelOnly="1" grandRow="1" outline="0" fieldPosition="0"/>
    </format>
    <format dxfId="31152">
      <pivotArea dataOnly="0" labelOnly="1" outline="0" fieldPosition="0">
        <references count="1">
          <reference field="13" count="0"/>
        </references>
      </pivotArea>
    </format>
    <format dxfId="31151">
      <pivotArea dataOnly="0" labelOnly="1" grandCol="1" outline="0" fieldPosition="0"/>
    </format>
    <format dxfId="31150">
      <pivotArea dataOnly="0" labelOnly="1" outline="0" fieldPosition="0">
        <references count="1">
          <reference field="13" count="0"/>
        </references>
      </pivotArea>
    </format>
    <format dxfId="31149">
      <pivotArea dataOnly="0" labelOnly="1" grandCol="1" outline="0" fieldPosition="0"/>
    </format>
    <format dxfId="31148">
      <pivotArea dataOnly="0" labelOnly="1" outline="0" fieldPosition="0">
        <references count="1">
          <reference field="13" count="0"/>
        </references>
      </pivotArea>
    </format>
    <format dxfId="31147">
      <pivotArea dataOnly="0" labelOnly="1" grandCol="1" outline="0" fieldPosition="0"/>
    </format>
    <format dxfId="31146">
      <pivotArea dataOnly="0" labelOnly="1" grandRow="1" outline="0" fieldPosition="0"/>
    </format>
    <format dxfId="31145">
      <pivotArea dataOnly="0" labelOnly="1" outline="0" fieldPosition="0">
        <references count="1">
          <reference field="13" count="0"/>
        </references>
      </pivotArea>
    </format>
    <format dxfId="31144">
      <pivotArea dataOnly="0" labelOnly="1" grandCol="1" outline="0" fieldPosition="0"/>
    </format>
    <format dxfId="31143">
      <pivotArea dataOnly="0" labelOnly="1" grandRow="1" outline="0" fieldPosition="0"/>
    </format>
    <format dxfId="31142">
      <pivotArea dataOnly="0" labelOnly="1" outline="0" fieldPosition="0">
        <references count="1">
          <reference field="13" count="0"/>
        </references>
      </pivotArea>
    </format>
    <format dxfId="31141">
      <pivotArea dataOnly="0" labelOnly="1" grandCol="1" outline="0" fieldPosition="0"/>
    </format>
    <format dxfId="31140">
      <pivotArea dataOnly="0" labelOnly="1" grandRow="1" outline="0" fieldPosition="0"/>
    </format>
    <format dxfId="31139">
      <pivotArea dataOnly="0" labelOnly="1" outline="0" fieldPosition="0">
        <references count="1">
          <reference field="13" count="0"/>
        </references>
      </pivotArea>
    </format>
    <format dxfId="31138">
      <pivotArea dataOnly="0" labelOnly="1" grandCol="1" outline="0" fieldPosition="0"/>
    </format>
    <format dxfId="31137">
      <pivotArea type="topRight" dataOnly="0" labelOnly="1" outline="0" fieldPosition="0"/>
    </format>
    <format dxfId="31136">
      <pivotArea type="topRight" dataOnly="0" labelOnly="1" outline="0" fieldPosition="0"/>
    </format>
    <format dxfId="31135">
      <pivotArea dataOnly="0" labelOnly="1" outline="0" fieldPosition="0">
        <references count="1">
          <reference field="13" count="0"/>
        </references>
      </pivotArea>
    </format>
    <format dxfId="31134">
      <pivotArea dataOnly="0" labelOnly="1" grandCol="1" outline="0" fieldPosition="0"/>
    </format>
    <format dxfId="31133">
      <pivotArea dataOnly="0" labelOnly="1" grandRow="1" outline="0" fieldPosition="0"/>
    </format>
    <format dxfId="31132">
      <pivotArea dataOnly="0" labelOnly="1" outline="0" fieldPosition="0">
        <references count="1">
          <reference field="13" count="0"/>
        </references>
      </pivotArea>
    </format>
    <format dxfId="31131">
      <pivotArea dataOnly="0" labelOnly="1" grandCol="1" outline="0" fieldPosition="0"/>
    </format>
    <format dxfId="31130">
      <pivotArea dataOnly="0" labelOnly="1" grandRow="1" outline="0" fieldPosition="0"/>
    </format>
    <format dxfId="31129">
      <pivotArea dataOnly="0" labelOnly="1" outline="0" fieldPosition="0">
        <references count="1">
          <reference field="13" count="0"/>
        </references>
      </pivotArea>
    </format>
    <format dxfId="31128">
      <pivotArea dataOnly="0" labelOnly="1" grandCol="1" outline="0" fieldPosition="0"/>
    </format>
    <format dxfId="31127">
      <pivotArea dataOnly="0" labelOnly="1" grandRow="1" outline="0" fieldPosition="0"/>
    </format>
    <format dxfId="31126">
      <pivotArea dataOnly="0" labelOnly="1" outline="0" fieldPosition="0">
        <references count="1">
          <reference field="13" count="0"/>
        </references>
      </pivotArea>
    </format>
    <format dxfId="31125">
      <pivotArea dataOnly="0" labelOnly="1" grandCol="1" outline="0" fieldPosition="0"/>
    </format>
    <format dxfId="31124">
      <pivotArea dataOnly="0" labelOnly="1" outline="0" fieldPosition="0">
        <references count="1">
          <reference field="13" count="0"/>
        </references>
      </pivotArea>
    </format>
    <format dxfId="31123">
      <pivotArea dataOnly="0" labelOnly="1" grandCol="1" outline="0" fieldPosition="0"/>
    </format>
    <format dxfId="31122">
      <pivotArea grandRow="1" outline="0" collapsedLevelsAreSubtotals="1" fieldPosition="0"/>
    </format>
    <format dxfId="31121">
      <pivotArea dataOnly="0" labelOnly="1" grandRow="1" outline="0" fieldPosition="0"/>
    </format>
    <format dxfId="31120">
      <pivotArea dataOnly="0" labelOnly="1" grandRow="1" outline="0" fieldPosition="0"/>
    </format>
    <format dxfId="31119">
      <pivotArea dataOnly="0" labelOnly="1" outline="0" fieldPosition="0">
        <references count="1">
          <reference field="13" count="0"/>
        </references>
      </pivotArea>
    </format>
    <format dxfId="31118">
      <pivotArea dataOnly="0" labelOnly="1" grandCol="1" outline="0" fieldPosition="0"/>
    </format>
    <format dxfId="31117">
      <pivotArea dataOnly="0" labelOnly="1" grandRow="1" outline="0" fieldPosition="0"/>
    </format>
    <format dxfId="31116">
      <pivotArea dataOnly="0" labelOnly="1" outline="0" fieldPosition="0">
        <references count="1">
          <reference field="13" count="0"/>
        </references>
      </pivotArea>
    </format>
    <format dxfId="31115">
      <pivotArea dataOnly="0" labelOnly="1" grandCol="1" outline="0" fieldPosition="0"/>
    </format>
    <format dxfId="31114">
      <pivotArea dataOnly="0" labelOnly="1" outline="0" fieldPosition="0">
        <references count="1">
          <reference field="13" count="0"/>
        </references>
      </pivotArea>
    </format>
    <format dxfId="31113">
      <pivotArea dataOnly="0" labelOnly="1" grandCol="1" outline="0" fieldPosition="0"/>
    </format>
    <format dxfId="31112">
      <pivotArea grandRow="1" outline="0" collapsedLevelsAreSubtotals="1" fieldPosition="0"/>
    </format>
    <format dxfId="31111">
      <pivotArea dataOnly="0" labelOnly="1" grandRow="1" outline="0" fieldPosition="0"/>
    </format>
    <format dxfId="31110">
      <pivotArea dataOnly="0" labelOnly="1" grandRow="1" outline="0" fieldPosition="0"/>
    </format>
    <format dxfId="31109">
      <pivotArea dataOnly="0" labelOnly="1" outline="0" fieldPosition="0">
        <references count="1">
          <reference field="13" count="0"/>
        </references>
      </pivotArea>
    </format>
    <format dxfId="31108">
      <pivotArea dataOnly="0" labelOnly="1" grandCol="1" outline="0" fieldPosition="0"/>
    </format>
    <format dxfId="31107">
      <pivotArea dataOnly="0" labelOnly="1" grandRow="1" outline="0" fieldPosition="0"/>
    </format>
    <format dxfId="31106">
      <pivotArea dataOnly="0" labelOnly="1" outline="0" fieldPosition="0">
        <references count="1">
          <reference field="13" count="0"/>
        </references>
      </pivotArea>
    </format>
    <format dxfId="31105">
      <pivotArea dataOnly="0" labelOnly="1" grandCol="1" outline="0" fieldPosition="0"/>
    </format>
    <format dxfId="31104">
      <pivotArea dataOnly="0" labelOnly="1" outline="0" fieldPosition="0">
        <references count="1">
          <reference field="13" count="0"/>
        </references>
      </pivotArea>
    </format>
    <format dxfId="31103">
      <pivotArea dataOnly="0" labelOnly="1" grandCol="1" outline="0" fieldPosition="0"/>
    </format>
    <format dxfId="31102">
      <pivotArea dataOnly="0" labelOnly="1" grandRow="1" outline="0" fieldPosition="0"/>
    </format>
    <format dxfId="31101">
      <pivotArea dataOnly="0" labelOnly="1" grandRow="1" outline="0" fieldPosition="0"/>
    </format>
    <format dxfId="31100">
      <pivotArea grandRow="1" outline="0" collapsedLevelsAreSubtotals="1" fieldPosition="0"/>
    </format>
    <format dxfId="31099">
      <pivotArea dataOnly="0" labelOnly="1" grandRow="1" outline="0" fieldPosition="0"/>
    </format>
    <format dxfId="31098">
      <pivotArea dataOnly="0" labelOnly="1" grandRow="1" outline="0" fieldPosition="0"/>
    </format>
    <format dxfId="31097">
      <pivotArea dataOnly="0" labelOnly="1" outline="0" fieldPosition="0">
        <references count="1">
          <reference field="13" count="0"/>
        </references>
      </pivotArea>
    </format>
    <format dxfId="31096">
      <pivotArea dataOnly="0" labelOnly="1" grandCol="1" outline="0" fieldPosition="0"/>
    </format>
    <format dxfId="31095">
      <pivotArea dataOnly="0" labelOnly="1" grandRow="1" outline="0" fieldPosition="0"/>
    </format>
    <format dxfId="31094">
      <pivotArea dataOnly="0" labelOnly="1" outline="0" fieldPosition="0">
        <references count="1">
          <reference field="13" count="0"/>
        </references>
      </pivotArea>
    </format>
    <format dxfId="31093">
      <pivotArea dataOnly="0" labelOnly="1" grandCol="1" outline="0" fieldPosition="0"/>
    </format>
    <format dxfId="31092">
      <pivotArea grandRow="1" outline="0" collapsedLevelsAreSubtotals="1" fieldPosition="0"/>
    </format>
    <format dxfId="31091">
      <pivotArea dataOnly="0" labelOnly="1" grandRow="1" outline="0" fieldPosition="0"/>
    </format>
    <format dxfId="31090">
      <pivotArea dataOnly="0" labelOnly="1" grandRow="1" outline="0" fieldPosition="0"/>
    </format>
    <format dxfId="31089">
      <pivotArea dataOnly="0" labelOnly="1" outline="0" fieldPosition="0">
        <references count="1">
          <reference field="13" count="0"/>
        </references>
      </pivotArea>
    </format>
    <format dxfId="31088">
      <pivotArea dataOnly="0" labelOnly="1" grandCol="1" outline="0" fieldPosition="0"/>
    </format>
    <format dxfId="31087">
      <pivotArea dataOnly="0" labelOnly="1" grandRow="1" outline="0" fieldPosition="0"/>
    </format>
    <format dxfId="31086">
      <pivotArea dataOnly="0" labelOnly="1" outline="0" fieldPosition="0">
        <references count="1">
          <reference field="13" count="0"/>
        </references>
      </pivotArea>
    </format>
    <format dxfId="31085">
      <pivotArea dataOnly="0" labelOnly="1" grandCol="1" outline="0" fieldPosition="0"/>
    </format>
    <format dxfId="31084">
      <pivotArea grandRow="1" outline="0" collapsedLevelsAreSubtotals="1" fieldPosition="0"/>
    </format>
    <format dxfId="31083">
      <pivotArea dataOnly="0" labelOnly="1" grandRow="1" outline="0" fieldPosition="0"/>
    </format>
    <format dxfId="31082">
      <pivotArea dataOnly="0" labelOnly="1" outline="0" fieldPosition="0">
        <references count="1">
          <reference field="13" count="0"/>
        </references>
      </pivotArea>
    </format>
    <format dxfId="31081">
      <pivotArea dataOnly="0" labelOnly="1" grandCol="1" outline="0" fieldPosition="0"/>
    </format>
    <format dxfId="31080">
      <pivotArea dataOnly="0" labelOnly="1" outline="0" fieldPosition="0">
        <references count="1">
          <reference field="13" count="0"/>
        </references>
      </pivotArea>
    </format>
    <format dxfId="31079">
      <pivotArea dataOnly="0" labelOnly="1" grandCol="1" outline="0" fieldPosition="0"/>
    </format>
    <format dxfId="31078">
      <pivotArea grandRow="1" outline="0" collapsedLevelsAreSubtotals="1" fieldPosition="0"/>
    </format>
    <format dxfId="31077">
      <pivotArea dataOnly="0" labelOnly="1" outline="0" fieldPosition="0">
        <references count="1">
          <reference field="13" count="0"/>
        </references>
      </pivotArea>
    </format>
    <format dxfId="31076">
      <pivotArea dataOnly="0" labelOnly="1" grandCol="1" outline="0" fieldPosition="0"/>
    </format>
    <format dxfId="31075">
      <pivotArea dataOnly="0" labelOnly="1" outline="0" fieldPosition="0">
        <references count="1">
          <reference field="13" count="0"/>
        </references>
      </pivotArea>
    </format>
    <format dxfId="31074">
      <pivotArea dataOnly="0" labelOnly="1" grandCol="1" outline="0" fieldPosition="0"/>
    </format>
    <format dxfId="31073">
      <pivotArea dataOnly="0" labelOnly="1" outline="0" fieldPosition="0">
        <references count="1">
          <reference field="13" count="0"/>
        </references>
      </pivotArea>
    </format>
    <format dxfId="31072">
      <pivotArea dataOnly="0" labelOnly="1" grandCol="1" outline="0" fieldPosition="0"/>
    </format>
    <format dxfId="31071">
      <pivotArea dataOnly="0" labelOnly="1" outline="0" fieldPosition="0">
        <references count="1">
          <reference field="13" count="0"/>
        </references>
      </pivotArea>
    </format>
    <format dxfId="31070">
      <pivotArea dataOnly="0" labelOnly="1" grandCol="1" outline="0" fieldPosition="0"/>
    </format>
    <format dxfId="31069">
      <pivotArea dataOnly="0" labelOnly="1" outline="0" fieldPosition="0">
        <references count="1">
          <reference field="13" count="0"/>
        </references>
      </pivotArea>
    </format>
    <format dxfId="31068">
      <pivotArea dataOnly="0" labelOnly="1" grandCol="1" outline="0" fieldPosition="0"/>
    </format>
    <format dxfId="31067">
      <pivotArea dataOnly="0" labelOnly="1" outline="0" fieldPosition="0">
        <references count="1">
          <reference field="13" count="0"/>
        </references>
      </pivotArea>
    </format>
    <format dxfId="31066">
      <pivotArea dataOnly="0" labelOnly="1" grandCol="1" outline="0" fieldPosition="0"/>
    </format>
    <format dxfId="31065">
      <pivotArea field="13" type="button" dataOnly="0" labelOnly="1" outline="0" axis="axisCol" fieldPosition="0"/>
    </format>
    <format dxfId="31064">
      <pivotArea type="topRight" dataOnly="0" labelOnly="1" outline="0" fieldPosition="0"/>
    </format>
    <format dxfId="31063">
      <pivotArea outline="0" collapsedLevelsAreSubtotals="1" fieldPosition="0"/>
    </format>
    <format dxfId="31062">
      <pivotArea field="15" type="button" dataOnly="0" labelOnly="1" outline="0" axis="axisRow" fieldPosition="0"/>
    </format>
    <format dxfId="31061">
      <pivotArea dataOnly="0" labelOnly="1" outline="0" fieldPosition="0">
        <references count="1">
          <reference field="15" count="0"/>
        </references>
      </pivotArea>
    </format>
    <format dxfId="31060">
      <pivotArea dataOnly="0" labelOnly="1" grandRow="1" outline="0" fieldPosition="0"/>
    </format>
    <format dxfId="31059">
      <pivotArea dataOnly="0" labelOnly="1" outline="0" fieldPosition="0">
        <references count="1">
          <reference field="13" count="0"/>
        </references>
      </pivotArea>
    </format>
    <format dxfId="31058">
      <pivotArea dataOnly="0" labelOnly="1" grandCol="1" outline="0" fieldPosition="0"/>
    </format>
    <format dxfId="31057">
      <pivotArea field="15" type="button" dataOnly="0" labelOnly="1" outline="0" axis="axisRow" fieldPosition="0"/>
    </format>
    <format dxfId="31056">
      <pivotArea dataOnly="0" labelOnly="1" outline="0" fieldPosition="0">
        <references count="1">
          <reference field="13" count="0"/>
        </references>
      </pivotArea>
    </format>
    <format dxfId="31055">
      <pivotArea dataOnly="0" labelOnly="1" grandCol="1" outline="0" fieldPosition="0"/>
    </format>
    <format dxfId="31054">
      <pivotArea field="15" type="button" dataOnly="0" labelOnly="1" outline="0" axis="axisRow" fieldPosition="0"/>
    </format>
    <format dxfId="31053">
      <pivotArea dataOnly="0" labelOnly="1" outline="0" fieldPosition="0">
        <references count="1">
          <reference field="13" count="0"/>
        </references>
      </pivotArea>
    </format>
    <format dxfId="31052">
      <pivotArea dataOnly="0" labelOnly="1" grandCol="1" outline="0" fieldPosition="0"/>
    </format>
    <format dxfId="31051">
      <pivotArea grandRow="1" outline="0" collapsedLevelsAreSubtotals="1" fieldPosition="0"/>
    </format>
    <format dxfId="31050">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45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1438">
      <pivotArea type="all" dataOnly="0" outline="0" fieldPosition="0"/>
    </format>
    <format dxfId="31437">
      <pivotArea outline="0" collapsedLevelsAreSubtotals="1" fieldPosition="0"/>
    </format>
    <format dxfId="31436">
      <pivotArea dataOnly="0" labelOnly="1" outline="0" fieldPosition="0">
        <references count="1">
          <reference field="12" count="0"/>
        </references>
      </pivotArea>
    </format>
    <format dxfId="31435">
      <pivotArea field="12" dataOnly="0" labelOnly="1" grandRow="1" outline="0" axis="axisRow" fieldPosition="0">
        <references count="1">
          <reference field="4294967294" count="1" selected="0">
            <x v="1"/>
          </reference>
        </references>
      </pivotArea>
    </format>
    <format dxfId="31434">
      <pivotArea dataOnly="0" labelOnly="1" outline="0" fieldPosition="0">
        <references count="2">
          <reference field="4294967294" count="1">
            <x v="1"/>
          </reference>
          <reference field="12" count="1" selected="0">
            <x v="0"/>
          </reference>
        </references>
      </pivotArea>
    </format>
    <format dxfId="31433">
      <pivotArea dataOnly="0" labelOnly="1" outline="0" fieldPosition="0">
        <references count="2">
          <reference field="4294967294" count="1">
            <x v="1"/>
          </reference>
          <reference field="12" count="1" selected="0">
            <x v="1"/>
          </reference>
        </references>
      </pivotArea>
    </format>
    <format dxfId="31432">
      <pivotArea dataOnly="0" labelOnly="1" outline="0" fieldPosition="0">
        <references count="2">
          <reference field="4294967294" count="1">
            <x v="1"/>
          </reference>
          <reference field="12" count="1" selected="0">
            <x v="2"/>
          </reference>
        </references>
      </pivotArea>
    </format>
    <format dxfId="31431">
      <pivotArea dataOnly="0" labelOnly="1" outline="0" fieldPosition="0">
        <references count="2">
          <reference field="4294967294" count="1">
            <x v="1"/>
          </reference>
          <reference field="12" count="1" selected="0">
            <x v="3"/>
          </reference>
        </references>
      </pivotArea>
    </format>
    <format dxfId="31430">
      <pivotArea dataOnly="0" labelOnly="1" outline="0" fieldPosition="0">
        <references count="2">
          <reference field="4294967294" count="1">
            <x v="1"/>
          </reference>
          <reference field="12" count="1" selected="0">
            <x v="4"/>
          </reference>
        </references>
      </pivotArea>
    </format>
    <format dxfId="31429">
      <pivotArea dataOnly="0" labelOnly="1" outline="0" fieldPosition="0">
        <references count="2">
          <reference field="4294967294" count="1">
            <x v="1"/>
          </reference>
          <reference field="12" count="1" selected="0">
            <x v="5"/>
          </reference>
        </references>
      </pivotArea>
    </format>
    <format dxfId="31428">
      <pivotArea dataOnly="0" labelOnly="1" outline="0" fieldPosition="0">
        <references count="1">
          <reference field="13" count="0"/>
        </references>
      </pivotArea>
    </format>
    <format dxfId="31427">
      <pivotArea dataOnly="0" labelOnly="1" grandCol="1" outline="0" fieldPosition="0"/>
    </format>
    <format dxfId="31426">
      <pivotArea type="all" dataOnly="0" outline="0" fieldPosition="0"/>
    </format>
    <format dxfId="31425">
      <pivotArea outline="0" collapsedLevelsAreSubtotals="1" fieldPosition="0"/>
    </format>
    <format dxfId="31424">
      <pivotArea dataOnly="0" labelOnly="1" outline="0" fieldPosition="0">
        <references count="1">
          <reference field="12" count="0"/>
        </references>
      </pivotArea>
    </format>
    <format dxfId="31423">
      <pivotArea field="12" dataOnly="0" labelOnly="1" grandRow="1" outline="0" axis="axisRow" fieldPosition="0">
        <references count="1">
          <reference field="4294967294" count="1" selected="0">
            <x v="1"/>
          </reference>
        </references>
      </pivotArea>
    </format>
    <format dxfId="31422">
      <pivotArea dataOnly="0" labelOnly="1" outline="0" fieldPosition="0">
        <references count="2">
          <reference field="4294967294" count="1">
            <x v="1"/>
          </reference>
          <reference field="12" count="1" selected="0">
            <x v="0"/>
          </reference>
        </references>
      </pivotArea>
    </format>
    <format dxfId="31421">
      <pivotArea dataOnly="0" labelOnly="1" outline="0" fieldPosition="0">
        <references count="2">
          <reference field="4294967294" count="1">
            <x v="1"/>
          </reference>
          <reference field="12" count="1" selected="0">
            <x v="1"/>
          </reference>
        </references>
      </pivotArea>
    </format>
    <format dxfId="31420">
      <pivotArea dataOnly="0" labelOnly="1" outline="0" fieldPosition="0">
        <references count="2">
          <reference field="4294967294" count="1">
            <x v="1"/>
          </reference>
          <reference field="12" count="1" selected="0">
            <x v="2"/>
          </reference>
        </references>
      </pivotArea>
    </format>
    <format dxfId="31419">
      <pivotArea dataOnly="0" labelOnly="1" outline="0" fieldPosition="0">
        <references count="2">
          <reference field="4294967294" count="1">
            <x v="1"/>
          </reference>
          <reference field="12" count="1" selected="0">
            <x v="3"/>
          </reference>
        </references>
      </pivotArea>
    </format>
    <format dxfId="31418">
      <pivotArea dataOnly="0" labelOnly="1" outline="0" fieldPosition="0">
        <references count="2">
          <reference field="4294967294" count="1">
            <x v="1"/>
          </reference>
          <reference field="12" count="1" selected="0">
            <x v="4"/>
          </reference>
        </references>
      </pivotArea>
    </format>
    <format dxfId="31417">
      <pivotArea dataOnly="0" labelOnly="1" outline="0" fieldPosition="0">
        <references count="2">
          <reference field="4294967294" count="1">
            <x v="1"/>
          </reference>
          <reference field="12" count="1" selected="0">
            <x v="5"/>
          </reference>
        </references>
      </pivotArea>
    </format>
    <format dxfId="31416">
      <pivotArea dataOnly="0" labelOnly="1" outline="0" fieldPosition="0">
        <references count="1">
          <reference field="13" count="0"/>
        </references>
      </pivotArea>
    </format>
    <format dxfId="31415">
      <pivotArea dataOnly="0" labelOnly="1" grandCol="1" outline="0" fieldPosition="0"/>
    </format>
    <format dxfId="31414">
      <pivotArea field="12" dataOnly="0" labelOnly="1" grandRow="1" outline="0" axis="axisRow" fieldPosition="0">
        <references count="1">
          <reference field="4294967294" count="1" selected="0">
            <x v="1"/>
          </reference>
        </references>
      </pivotArea>
    </format>
    <format dxfId="31413">
      <pivotArea field="12" grandRow="1" outline="0" collapsedLevelsAreSubtotals="1" axis="axisRow" fieldPosition="0">
        <references count="1">
          <reference field="4294967294" count="1" selected="0">
            <x v="1"/>
          </reference>
        </references>
      </pivotArea>
    </format>
    <format dxfId="31412">
      <pivotArea field="12" dataOnly="0" labelOnly="1" grandRow="1" outline="0" axis="axisRow" fieldPosition="0">
        <references count="1">
          <reference field="4294967294" count="1" selected="0">
            <x v="1"/>
          </reference>
        </references>
      </pivotArea>
    </format>
    <format dxfId="31411">
      <pivotArea field="12" grandRow="1" outline="0" collapsedLevelsAreSubtotals="1" axis="axisRow" fieldPosition="0">
        <references count="1">
          <reference field="4294967294" count="1" selected="0">
            <x v="1"/>
          </reference>
        </references>
      </pivotArea>
    </format>
    <format dxfId="31410">
      <pivotArea field="12" dataOnly="0" labelOnly="1" grandRow="1" outline="0" axis="axisRow" fieldPosition="0">
        <references count="1">
          <reference field="4294967294" count="1" selected="0">
            <x v="1"/>
          </reference>
        </references>
      </pivotArea>
    </format>
    <format dxfId="31409">
      <pivotArea outline="0" collapsedLevelsAreSubtotals="1" fieldPosition="0"/>
    </format>
    <format dxfId="31408">
      <pivotArea field="12" dataOnly="0" labelOnly="1" grandRow="1" outline="0" axis="axisRow" fieldPosition="0">
        <references count="1">
          <reference field="4294967294" count="1" selected="0">
            <x v="1"/>
          </reference>
        </references>
      </pivotArea>
    </format>
    <format dxfId="31407">
      <pivotArea field="12" dataOnly="0" labelOnly="1" grandRow="1" outline="0" axis="axisRow" fieldPosition="0">
        <references count="1">
          <reference field="4294967294" count="1" selected="0">
            <x v="1"/>
          </reference>
        </references>
      </pivotArea>
    </format>
    <format dxfId="31406">
      <pivotArea field="12" grandRow="1" outline="0" axis="axisRow" fieldPosition="0">
        <references count="1">
          <reference field="4294967294" count="1" selected="0">
            <x v="1"/>
          </reference>
        </references>
      </pivotArea>
    </format>
    <format dxfId="31405">
      <pivotArea field="12" grandRow="1" outline="0" axis="axisRow" fieldPosition="0">
        <references count="1">
          <reference field="4294967294" count="1" selected="0">
            <x v="1"/>
          </reference>
        </references>
      </pivotArea>
    </format>
    <format dxfId="31404">
      <pivotArea field="12" dataOnly="0" labelOnly="1" grandRow="1" outline="0" axis="axisRow" fieldPosition="0">
        <references count="1">
          <reference field="4294967294" count="1" selected="0">
            <x v="1"/>
          </reference>
        </references>
      </pivotArea>
    </format>
    <format dxfId="31403">
      <pivotArea field="12" type="button" dataOnly="0" labelOnly="1" outline="0" axis="axisRow" fieldPosition="0"/>
    </format>
    <format dxfId="31402">
      <pivotArea field="-2" type="button" dataOnly="0" labelOnly="1" outline="0" axis="axisRow" fieldPosition="1"/>
    </format>
    <format dxfId="31401">
      <pivotArea outline="0" collapsedLevelsAreSubtotals="1" fieldPosition="0">
        <references count="2">
          <reference field="4294967294" count="1" selected="0">
            <x v="1"/>
          </reference>
          <reference field="12" count="0" selected="0"/>
        </references>
      </pivotArea>
    </format>
    <format dxfId="31400">
      <pivotArea dataOnly="0" labelOnly="1" outline="0" fieldPosition="0">
        <references count="1">
          <reference field="12" count="0"/>
        </references>
      </pivotArea>
    </format>
    <format dxfId="31399">
      <pivotArea dataOnly="0" labelOnly="1" outline="0" fieldPosition="0">
        <references count="2">
          <reference field="4294967294" count="1">
            <x v="1"/>
          </reference>
          <reference field="12" count="1" selected="0">
            <x v="0"/>
          </reference>
        </references>
      </pivotArea>
    </format>
    <format dxfId="31398">
      <pivotArea dataOnly="0" labelOnly="1" outline="0" fieldPosition="0">
        <references count="2">
          <reference field="4294967294" count="1">
            <x v="1"/>
          </reference>
          <reference field="12" count="1" selected="0">
            <x v="1"/>
          </reference>
        </references>
      </pivotArea>
    </format>
    <format dxfId="31397">
      <pivotArea dataOnly="0" labelOnly="1" outline="0" fieldPosition="0">
        <references count="2">
          <reference field="4294967294" count="1">
            <x v="1"/>
          </reference>
          <reference field="12" count="1" selected="0">
            <x v="2"/>
          </reference>
        </references>
      </pivotArea>
    </format>
    <format dxfId="31396">
      <pivotArea dataOnly="0" labelOnly="1" outline="0" fieldPosition="0">
        <references count="2">
          <reference field="4294967294" count="1">
            <x v="1"/>
          </reference>
          <reference field="12" count="1" selected="0">
            <x v="3"/>
          </reference>
        </references>
      </pivotArea>
    </format>
    <format dxfId="31395">
      <pivotArea dataOnly="0" labelOnly="1" outline="0" fieldPosition="0">
        <references count="2">
          <reference field="4294967294" count="1">
            <x v="1"/>
          </reference>
          <reference field="12" count="1" selected="0">
            <x v="4"/>
          </reference>
        </references>
      </pivotArea>
    </format>
    <format dxfId="31394">
      <pivotArea dataOnly="0" labelOnly="1" outline="0" fieldPosition="0">
        <references count="2">
          <reference field="4294967294" count="1">
            <x v="1"/>
          </reference>
          <reference field="12" count="1" selected="0">
            <x v="5"/>
          </reference>
        </references>
      </pivotArea>
    </format>
    <format dxfId="31393">
      <pivotArea dataOnly="0" labelOnly="1" outline="0" fieldPosition="0">
        <references count="1">
          <reference field="13" count="0"/>
        </references>
      </pivotArea>
    </format>
    <format dxfId="31392">
      <pivotArea dataOnly="0" labelOnly="1" grandCol="1" outline="0" fieldPosition="0"/>
    </format>
    <format dxfId="31391">
      <pivotArea dataOnly="0" labelOnly="1" outline="0" fieldPosition="0">
        <references count="1">
          <reference field="13" count="0"/>
        </references>
      </pivotArea>
    </format>
    <format dxfId="31390">
      <pivotArea dataOnly="0" labelOnly="1" grandCol="1" outline="0" fieldPosition="0"/>
    </format>
    <format dxfId="31389">
      <pivotArea outline="0" collapsedLevelsAreSubtotals="1" fieldPosition="0">
        <references count="2">
          <reference field="4294967294" count="1" selected="0">
            <x v="1"/>
          </reference>
          <reference field="12" count="1" selected="0">
            <x v="0"/>
          </reference>
        </references>
      </pivotArea>
    </format>
    <format dxfId="31388">
      <pivotArea outline="0" collapsedLevelsAreSubtotals="1" fieldPosition="0">
        <references count="2">
          <reference field="4294967294" count="1" selected="0">
            <x v="1"/>
          </reference>
          <reference field="12" count="1" selected="0">
            <x v="1"/>
          </reference>
        </references>
      </pivotArea>
    </format>
    <format dxfId="31387">
      <pivotArea outline="0" collapsedLevelsAreSubtotals="1" fieldPosition="0">
        <references count="2">
          <reference field="4294967294" count="1" selected="0">
            <x v="1"/>
          </reference>
          <reference field="12" count="1" selected="0">
            <x v="3"/>
          </reference>
        </references>
      </pivotArea>
    </format>
    <format dxfId="31386">
      <pivotArea outline="0" collapsedLevelsAreSubtotals="1" fieldPosition="0">
        <references count="2">
          <reference field="4294967294" count="1" selected="0">
            <x v="1"/>
          </reference>
          <reference field="12" count="1" selected="0">
            <x v="2"/>
          </reference>
        </references>
      </pivotArea>
    </format>
    <format dxfId="31385">
      <pivotArea outline="0" collapsedLevelsAreSubtotals="1" fieldPosition="0">
        <references count="2">
          <reference field="4294967294" count="1" selected="0">
            <x v="1"/>
          </reference>
          <reference field="12" count="1" selected="0">
            <x v="4"/>
          </reference>
        </references>
      </pivotArea>
    </format>
    <format dxfId="31384">
      <pivotArea outline="0" collapsedLevelsAreSubtotals="1" fieldPosition="0">
        <references count="2">
          <reference field="4294967294" count="1" selected="0">
            <x v="1"/>
          </reference>
          <reference field="12" count="1" selected="0">
            <x v="5"/>
          </reference>
        </references>
      </pivotArea>
    </format>
    <format dxfId="31383">
      <pivotArea outline="0" fieldPosition="0">
        <references count="2">
          <reference field="4294967294" count="1" selected="0">
            <x v="1"/>
          </reference>
          <reference field="12" count="0" selected="0"/>
        </references>
      </pivotArea>
    </format>
    <format dxfId="31382">
      <pivotArea field="12" type="button" dataOnly="0" labelOnly="1" outline="0" axis="axisRow" fieldPosition="0"/>
    </format>
    <format dxfId="31381">
      <pivotArea field="-2" type="button" dataOnly="0" labelOnly="1" outline="0" axis="axisRow" fieldPosition="1"/>
    </format>
    <format dxfId="31380">
      <pivotArea dataOnly="0" labelOnly="1" outline="0" fieldPosition="0">
        <references count="1">
          <reference field="12" count="0"/>
        </references>
      </pivotArea>
    </format>
    <format dxfId="31379">
      <pivotArea dataOnly="0" labelOnly="1" outline="0" fieldPosition="0">
        <references count="2">
          <reference field="4294967294" count="1">
            <x v="1"/>
          </reference>
          <reference field="12" count="1" selected="0">
            <x v="0"/>
          </reference>
        </references>
      </pivotArea>
    </format>
    <format dxfId="31378">
      <pivotArea dataOnly="0" labelOnly="1" outline="0" fieldPosition="0">
        <references count="2">
          <reference field="4294967294" count="1">
            <x v="1"/>
          </reference>
          <reference field="12" count="1" selected="0">
            <x v="1"/>
          </reference>
        </references>
      </pivotArea>
    </format>
    <format dxfId="31377">
      <pivotArea dataOnly="0" labelOnly="1" outline="0" fieldPosition="0">
        <references count="2">
          <reference field="4294967294" count="1">
            <x v="1"/>
          </reference>
          <reference field="12" count="1" selected="0">
            <x v="2"/>
          </reference>
        </references>
      </pivotArea>
    </format>
    <format dxfId="31376">
      <pivotArea dataOnly="0" labelOnly="1" outline="0" fieldPosition="0">
        <references count="2">
          <reference field="4294967294" count="1">
            <x v="1"/>
          </reference>
          <reference field="12" count="1" selected="0">
            <x v="3"/>
          </reference>
        </references>
      </pivotArea>
    </format>
    <format dxfId="31375">
      <pivotArea dataOnly="0" labelOnly="1" outline="0" fieldPosition="0">
        <references count="2">
          <reference field="4294967294" count="1">
            <x v="1"/>
          </reference>
          <reference field="12" count="1" selected="0">
            <x v="4"/>
          </reference>
        </references>
      </pivotArea>
    </format>
    <format dxfId="31374">
      <pivotArea dataOnly="0" labelOnly="1" outline="0" fieldPosition="0">
        <references count="2">
          <reference field="4294967294" count="1">
            <x v="1"/>
          </reference>
          <reference field="12" count="1" selected="0">
            <x v="5"/>
          </reference>
        </references>
      </pivotArea>
    </format>
    <format dxfId="31373">
      <pivotArea dataOnly="0" labelOnly="1" outline="0" fieldPosition="0">
        <references count="1">
          <reference field="13" count="0"/>
        </references>
      </pivotArea>
    </format>
    <format dxfId="31372">
      <pivotArea dataOnly="0" labelOnly="1" grandCol="1" outline="0" fieldPosition="0"/>
    </format>
    <format dxfId="31371">
      <pivotArea outline="0" fieldPosition="0">
        <references count="2">
          <reference field="4294967294" count="1" selected="0">
            <x v="1"/>
          </reference>
          <reference field="12" count="0" selected="0"/>
        </references>
      </pivotArea>
    </format>
    <format dxfId="31370">
      <pivotArea field="12" type="button" dataOnly="0" labelOnly="1" outline="0" axis="axisRow" fieldPosition="0"/>
    </format>
    <format dxfId="31369">
      <pivotArea field="-2" type="button" dataOnly="0" labelOnly="1" outline="0" axis="axisRow" fieldPosition="1"/>
    </format>
    <format dxfId="31368">
      <pivotArea dataOnly="0" labelOnly="1" outline="0" fieldPosition="0">
        <references count="1">
          <reference field="12" count="0"/>
        </references>
      </pivotArea>
    </format>
    <format dxfId="31367">
      <pivotArea dataOnly="0" labelOnly="1" outline="0" fieldPosition="0">
        <references count="2">
          <reference field="4294967294" count="1">
            <x v="1"/>
          </reference>
          <reference field="12" count="1" selected="0">
            <x v="0"/>
          </reference>
        </references>
      </pivotArea>
    </format>
    <format dxfId="31366">
      <pivotArea dataOnly="0" labelOnly="1" outline="0" fieldPosition="0">
        <references count="2">
          <reference field="4294967294" count="1">
            <x v="1"/>
          </reference>
          <reference field="12" count="1" selected="0">
            <x v="1"/>
          </reference>
        </references>
      </pivotArea>
    </format>
    <format dxfId="31365">
      <pivotArea dataOnly="0" labelOnly="1" outline="0" fieldPosition="0">
        <references count="2">
          <reference field="4294967294" count="1">
            <x v="1"/>
          </reference>
          <reference field="12" count="1" selected="0">
            <x v="2"/>
          </reference>
        </references>
      </pivotArea>
    </format>
    <format dxfId="31364">
      <pivotArea dataOnly="0" labelOnly="1" outline="0" fieldPosition="0">
        <references count="2">
          <reference field="4294967294" count="1">
            <x v="1"/>
          </reference>
          <reference field="12" count="1" selected="0">
            <x v="3"/>
          </reference>
        </references>
      </pivotArea>
    </format>
    <format dxfId="31363">
      <pivotArea dataOnly="0" labelOnly="1" outline="0" fieldPosition="0">
        <references count="2">
          <reference field="4294967294" count="1">
            <x v="1"/>
          </reference>
          <reference field="12" count="1" selected="0">
            <x v="4"/>
          </reference>
        </references>
      </pivotArea>
    </format>
    <format dxfId="31362">
      <pivotArea dataOnly="0" labelOnly="1" outline="0" fieldPosition="0">
        <references count="2">
          <reference field="4294967294" count="1">
            <x v="1"/>
          </reference>
          <reference field="12" count="1" selected="0">
            <x v="5"/>
          </reference>
        </references>
      </pivotArea>
    </format>
    <format dxfId="31361">
      <pivotArea dataOnly="0" labelOnly="1" outline="0" fieldPosition="0">
        <references count="1">
          <reference field="13" count="0"/>
        </references>
      </pivotArea>
    </format>
    <format dxfId="31360">
      <pivotArea dataOnly="0" labelOnly="1" grandCol="1" outline="0" fieldPosition="0"/>
    </format>
    <format dxfId="31359">
      <pivotArea outline="0" fieldPosition="0">
        <references count="2">
          <reference field="4294967294" count="1" selected="0">
            <x v="1"/>
          </reference>
          <reference field="12" count="0" selected="0"/>
        </references>
      </pivotArea>
    </format>
    <format dxfId="31358">
      <pivotArea field="12" type="button" dataOnly="0" labelOnly="1" outline="0" axis="axisRow" fieldPosition="0"/>
    </format>
    <format dxfId="31357">
      <pivotArea field="-2" type="button" dataOnly="0" labelOnly="1" outline="0" axis="axisRow" fieldPosition="1"/>
    </format>
    <format dxfId="31356">
      <pivotArea dataOnly="0" labelOnly="1" outline="0" fieldPosition="0">
        <references count="1">
          <reference field="12" count="0"/>
        </references>
      </pivotArea>
    </format>
    <format dxfId="31355">
      <pivotArea dataOnly="0" labelOnly="1" outline="0" fieldPosition="0">
        <references count="2">
          <reference field="4294967294" count="1">
            <x v="1"/>
          </reference>
          <reference field="12" count="1" selected="0">
            <x v="0"/>
          </reference>
        </references>
      </pivotArea>
    </format>
    <format dxfId="31354">
      <pivotArea dataOnly="0" labelOnly="1" outline="0" fieldPosition="0">
        <references count="2">
          <reference field="4294967294" count="1">
            <x v="1"/>
          </reference>
          <reference field="12" count="1" selected="0">
            <x v="1"/>
          </reference>
        </references>
      </pivotArea>
    </format>
    <format dxfId="31353">
      <pivotArea dataOnly="0" labelOnly="1" outline="0" fieldPosition="0">
        <references count="2">
          <reference field="4294967294" count="1">
            <x v="1"/>
          </reference>
          <reference field="12" count="1" selected="0">
            <x v="2"/>
          </reference>
        </references>
      </pivotArea>
    </format>
    <format dxfId="31352">
      <pivotArea dataOnly="0" labelOnly="1" outline="0" fieldPosition="0">
        <references count="2">
          <reference field="4294967294" count="1">
            <x v="1"/>
          </reference>
          <reference field="12" count="1" selected="0">
            <x v="3"/>
          </reference>
        </references>
      </pivotArea>
    </format>
    <format dxfId="31351">
      <pivotArea dataOnly="0" labelOnly="1" outline="0" fieldPosition="0">
        <references count="2">
          <reference field="4294967294" count="1">
            <x v="1"/>
          </reference>
          <reference field="12" count="1" selected="0">
            <x v="4"/>
          </reference>
        </references>
      </pivotArea>
    </format>
    <format dxfId="31350">
      <pivotArea dataOnly="0" labelOnly="1" outline="0" fieldPosition="0">
        <references count="2">
          <reference field="4294967294" count="1">
            <x v="1"/>
          </reference>
          <reference field="12" count="1" selected="0">
            <x v="5"/>
          </reference>
        </references>
      </pivotArea>
    </format>
    <format dxfId="31349">
      <pivotArea dataOnly="0" labelOnly="1" outline="0" fieldPosition="0">
        <references count="1">
          <reference field="13" count="0"/>
        </references>
      </pivotArea>
    </format>
    <format dxfId="31348">
      <pivotArea dataOnly="0" labelOnly="1" grandCol="1" outline="0" fieldPosition="0"/>
    </format>
    <format dxfId="31347">
      <pivotArea type="origin" dataOnly="0" labelOnly="1" outline="0" fieldPosition="0"/>
    </format>
    <format dxfId="31346">
      <pivotArea field="12" type="button" dataOnly="0" labelOnly="1" outline="0" axis="axisRow" fieldPosition="0"/>
    </format>
    <format dxfId="31345">
      <pivotArea dataOnly="0" labelOnly="1" outline="0" fieldPosition="0">
        <references count="1">
          <reference field="12" count="0"/>
        </references>
      </pivotArea>
    </format>
    <format dxfId="31344">
      <pivotArea field="12" dataOnly="0" labelOnly="1" grandRow="1" outline="0" axis="axisRow" fieldPosition="0">
        <references count="1">
          <reference field="4294967294" count="1" selected="0">
            <x v="1"/>
          </reference>
        </references>
      </pivotArea>
    </format>
    <format dxfId="31343">
      <pivotArea field="12" dataOnly="0" labelOnly="1" grandRow="1" outline="0" axis="axisRow" fieldPosition="0">
        <references count="1">
          <reference field="4294967294" count="1" selected="0">
            <x v="1"/>
          </reference>
        </references>
      </pivotArea>
    </format>
    <format dxfId="31342">
      <pivotArea type="origin" dataOnly="0" labelOnly="1" outline="0" fieldPosition="0"/>
    </format>
    <format dxfId="31341">
      <pivotArea field="12" type="button" dataOnly="0" labelOnly="1" outline="0" axis="axisRow" fieldPosition="0"/>
    </format>
    <format dxfId="31340">
      <pivotArea dataOnly="0" labelOnly="1" outline="0" fieldPosition="0">
        <references count="1">
          <reference field="12" count="0"/>
        </references>
      </pivotArea>
    </format>
    <format dxfId="31339">
      <pivotArea field="12" dataOnly="0" labelOnly="1" grandRow="1" outline="0" axis="axisRow" fieldPosition="0">
        <references count="1">
          <reference field="4294967294" count="1" selected="0">
            <x v="1"/>
          </reference>
        </references>
      </pivotArea>
    </format>
    <format dxfId="31338">
      <pivotArea field="12" dataOnly="0" labelOnly="1" grandRow="1" outline="0" axis="axisRow" fieldPosition="0">
        <references count="1">
          <reference field="4294967294" count="1" selected="0">
            <x v="1"/>
          </reference>
        </references>
      </pivotArea>
    </format>
    <format dxfId="31337">
      <pivotArea type="origin" dataOnly="0" labelOnly="1" outline="0" fieldPosition="0"/>
    </format>
    <format dxfId="31336">
      <pivotArea field="12" type="button" dataOnly="0" labelOnly="1" outline="0" axis="axisRow" fieldPosition="0"/>
    </format>
    <format dxfId="31335">
      <pivotArea dataOnly="0" labelOnly="1" outline="0" fieldPosition="0">
        <references count="1">
          <reference field="12" count="0"/>
        </references>
      </pivotArea>
    </format>
    <format dxfId="31334">
      <pivotArea field="12" dataOnly="0" labelOnly="1" grandRow="1" outline="0" axis="axisRow" fieldPosition="0">
        <references count="1">
          <reference field="4294967294" count="1" selected="0">
            <x v="1"/>
          </reference>
        </references>
      </pivotArea>
    </format>
    <format dxfId="31333">
      <pivotArea field="12" dataOnly="0" labelOnly="1" grandRow="1" outline="0" axis="axisRow" fieldPosition="0">
        <references count="1">
          <reference field="4294967294" count="1" selected="0">
            <x v="1"/>
          </reference>
        </references>
      </pivotArea>
    </format>
    <format dxfId="31332">
      <pivotArea type="origin" dataOnly="0" labelOnly="1" outline="0" fieldPosition="0"/>
    </format>
    <format dxfId="31331">
      <pivotArea field="12" type="button" dataOnly="0" labelOnly="1" outline="0" axis="axisRow" fieldPosition="0"/>
    </format>
    <format dxfId="31330">
      <pivotArea dataOnly="0" labelOnly="1" outline="0" fieldPosition="0">
        <references count="1">
          <reference field="12" count="0"/>
        </references>
      </pivotArea>
    </format>
    <format dxfId="31329">
      <pivotArea field="12" dataOnly="0" labelOnly="1" grandRow="1" outline="0" axis="axisRow" fieldPosition="0">
        <references count="1">
          <reference field="4294967294" count="1" selected="0">
            <x v="1"/>
          </reference>
        </references>
      </pivotArea>
    </format>
    <format dxfId="31328">
      <pivotArea field="12" dataOnly="0" labelOnly="1" grandRow="1" outline="0" axis="axisRow" fieldPosition="0">
        <references count="1">
          <reference field="4294967294" count="1" selected="0">
            <x v="1"/>
          </reference>
        </references>
      </pivotArea>
    </format>
    <format dxfId="31327">
      <pivotArea outline="0" collapsedLevelsAreSubtotals="1" fieldPosition="0"/>
    </format>
    <format dxfId="31326">
      <pivotArea type="origin" dataOnly="0" labelOnly="1" outline="0" offset="B1" fieldPosition="0"/>
    </format>
    <format dxfId="31325">
      <pivotArea field="13" type="button" dataOnly="0" labelOnly="1" outline="0" axis="axisCol" fieldPosition="0"/>
    </format>
    <format dxfId="31324">
      <pivotArea type="topRight" dataOnly="0" labelOnly="1" outline="0" fieldPosition="0"/>
    </format>
    <format dxfId="31323">
      <pivotArea field="-2" type="button" dataOnly="0" labelOnly="1" outline="0" axis="axisRow" fieldPosition="1"/>
    </format>
    <format dxfId="31322">
      <pivotArea dataOnly="0" labelOnly="1" outline="0" fieldPosition="0">
        <references count="2">
          <reference field="4294967294" count="1">
            <x v="1"/>
          </reference>
          <reference field="12" count="1" selected="0">
            <x v="0"/>
          </reference>
        </references>
      </pivotArea>
    </format>
    <format dxfId="31321">
      <pivotArea dataOnly="0" labelOnly="1" outline="0" fieldPosition="0">
        <references count="2">
          <reference field="4294967294" count="1">
            <x v="1"/>
          </reference>
          <reference field="12" count="1" selected="0">
            <x v="1"/>
          </reference>
        </references>
      </pivotArea>
    </format>
    <format dxfId="31320">
      <pivotArea dataOnly="0" labelOnly="1" outline="0" fieldPosition="0">
        <references count="2">
          <reference field="4294967294" count="1">
            <x v="1"/>
          </reference>
          <reference field="12" count="1" selected="0">
            <x v="2"/>
          </reference>
        </references>
      </pivotArea>
    </format>
    <format dxfId="31319">
      <pivotArea dataOnly="0" labelOnly="1" outline="0" fieldPosition="0">
        <references count="2">
          <reference field="4294967294" count="1">
            <x v="1"/>
          </reference>
          <reference field="12" count="1" selected="0">
            <x v="3"/>
          </reference>
        </references>
      </pivotArea>
    </format>
    <format dxfId="31318">
      <pivotArea dataOnly="0" labelOnly="1" outline="0" fieldPosition="0">
        <references count="2">
          <reference field="4294967294" count="1">
            <x v="1"/>
          </reference>
          <reference field="12" count="1" selected="0">
            <x v="4"/>
          </reference>
        </references>
      </pivotArea>
    </format>
    <format dxfId="31317">
      <pivotArea dataOnly="0" labelOnly="1" outline="0" fieldPosition="0">
        <references count="2">
          <reference field="4294967294" count="1">
            <x v="1"/>
          </reference>
          <reference field="12" count="1" selected="0">
            <x v="5"/>
          </reference>
        </references>
      </pivotArea>
    </format>
    <format dxfId="31316">
      <pivotArea dataOnly="0" labelOnly="1" outline="0" fieldPosition="0">
        <references count="1">
          <reference field="13" count="0"/>
        </references>
      </pivotArea>
    </format>
    <format dxfId="31315">
      <pivotArea dataOnly="0" labelOnly="1" grandCol="1" outline="0" fieldPosition="0"/>
    </format>
    <format dxfId="31314">
      <pivotArea outline="0" collapsedLevelsAreSubtotals="1" fieldPosition="0"/>
    </format>
    <format dxfId="31313">
      <pivotArea field="12" type="button" dataOnly="0" labelOnly="1" outline="0" axis="axisRow" fieldPosition="0"/>
    </format>
    <format dxfId="31312">
      <pivotArea field="-2" type="button" dataOnly="0" labelOnly="1" outline="0" axis="axisRow" fieldPosition="1"/>
    </format>
    <format dxfId="31311">
      <pivotArea dataOnly="0" labelOnly="1" outline="0" fieldPosition="0">
        <references count="1">
          <reference field="12" count="0"/>
        </references>
      </pivotArea>
    </format>
    <format dxfId="31310">
      <pivotArea field="12" dataOnly="0" labelOnly="1" grandRow="1" outline="0" axis="axisRow" fieldPosition="0">
        <references count="1">
          <reference field="4294967294" count="1" selected="0">
            <x v="0"/>
          </reference>
        </references>
      </pivotArea>
    </format>
    <format dxfId="31309">
      <pivotArea field="12" dataOnly="0" labelOnly="1" grandRow="1" outline="0" axis="axisRow" fieldPosition="0">
        <references count="1">
          <reference field="4294967294" count="1" selected="0">
            <x v="1"/>
          </reference>
        </references>
      </pivotArea>
    </format>
    <format dxfId="31308">
      <pivotArea field="12" dataOnly="0" labelOnly="1" grandRow="1" outline="0" axis="axisRow" fieldPosition="0">
        <references count="1">
          <reference field="4294967294" count="1" selected="0">
            <x v="0"/>
          </reference>
        </references>
      </pivotArea>
    </format>
    <format dxfId="31307">
      <pivotArea field="12" dataOnly="0" labelOnly="1" grandRow="1" outline="0" axis="axisRow" fieldPosition="0">
        <references count="1">
          <reference field="4294967294" count="1" selected="0">
            <x v="1"/>
          </reference>
        </references>
      </pivotArea>
    </format>
    <format dxfId="31306">
      <pivotArea dataOnly="0" labelOnly="1" outline="0" fieldPosition="0">
        <references count="2">
          <reference field="4294967294" count="2">
            <x v="0"/>
            <x v="1"/>
          </reference>
          <reference field="12" count="1" selected="0">
            <x v="0"/>
          </reference>
        </references>
      </pivotArea>
    </format>
    <format dxfId="31305">
      <pivotArea dataOnly="0" labelOnly="1" outline="0" fieldPosition="0">
        <references count="2">
          <reference field="4294967294" count="2">
            <x v="0"/>
            <x v="1"/>
          </reference>
          <reference field="12" count="1" selected="0">
            <x v="1"/>
          </reference>
        </references>
      </pivotArea>
    </format>
    <format dxfId="31304">
      <pivotArea dataOnly="0" labelOnly="1" outline="0" fieldPosition="0">
        <references count="2">
          <reference field="4294967294" count="2">
            <x v="0"/>
            <x v="1"/>
          </reference>
          <reference field="12" count="1" selected="0">
            <x v="2"/>
          </reference>
        </references>
      </pivotArea>
    </format>
    <format dxfId="31303">
      <pivotArea dataOnly="0" labelOnly="1" outline="0" fieldPosition="0">
        <references count="2">
          <reference field="4294967294" count="2">
            <x v="0"/>
            <x v="1"/>
          </reference>
          <reference field="12" count="1" selected="0">
            <x v="3"/>
          </reference>
        </references>
      </pivotArea>
    </format>
    <format dxfId="31302">
      <pivotArea dataOnly="0" labelOnly="1" outline="0" fieldPosition="0">
        <references count="2">
          <reference field="4294967294" count="2">
            <x v="0"/>
            <x v="1"/>
          </reference>
          <reference field="12" count="1" selected="0">
            <x v="4"/>
          </reference>
        </references>
      </pivotArea>
    </format>
    <format dxfId="31301">
      <pivotArea dataOnly="0" labelOnly="1" outline="0" fieldPosition="0">
        <references count="2">
          <reference field="4294967294" count="2">
            <x v="0"/>
            <x v="1"/>
          </reference>
          <reference field="12" count="1" selected="0">
            <x v="5"/>
          </reference>
        </references>
      </pivotArea>
    </format>
    <format dxfId="31300">
      <pivotArea dataOnly="0" labelOnly="1" outline="0" fieldPosition="0">
        <references count="1">
          <reference field="13" count="0"/>
        </references>
      </pivotArea>
    </format>
    <format dxfId="31299">
      <pivotArea dataOnly="0" labelOnly="1" grandCol="1" outline="0" fieldPosition="0"/>
    </format>
    <format dxfId="31298">
      <pivotArea outline="0" collapsedLevelsAreSubtotals="1" fieldPosition="0"/>
    </format>
    <format dxfId="31297">
      <pivotArea field="12" type="button" dataOnly="0" labelOnly="1" outline="0" axis="axisRow" fieldPosition="0"/>
    </format>
    <format dxfId="31296">
      <pivotArea field="-2" type="button" dataOnly="0" labelOnly="1" outline="0" axis="axisRow" fieldPosition="1"/>
    </format>
    <format dxfId="31295">
      <pivotArea dataOnly="0" labelOnly="1" outline="0" fieldPosition="0">
        <references count="1">
          <reference field="12" count="0"/>
        </references>
      </pivotArea>
    </format>
    <format dxfId="31294">
      <pivotArea field="12" dataOnly="0" labelOnly="1" grandRow="1" outline="0" axis="axisRow" fieldPosition="0">
        <references count="1">
          <reference field="4294967294" count="1" selected="0">
            <x v="0"/>
          </reference>
        </references>
      </pivotArea>
    </format>
    <format dxfId="31293">
      <pivotArea field="12" dataOnly="0" labelOnly="1" grandRow="1" outline="0" axis="axisRow" fieldPosition="0">
        <references count="1">
          <reference field="4294967294" count="1" selected="0">
            <x v="1"/>
          </reference>
        </references>
      </pivotArea>
    </format>
    <format dxfId="31292">
      <pivotArea field="12" dataOnly="0" labelOnly="1" grandRow="1" outline="0" axis="axisRow" fieldPosition="0">
        <references count="1">
          <reference field="4294967294" count="1" selected="0">
            <x v="0"/>
          </reference>
        </references>
      </pivotArea>
    </format>
    <format dxfId="31291">
      <pivotArea field="12" dataOnly="0" labelOnly="1" grandRow="1" outline="0" axis="axisRow" fieldPosition="0">
        <references count="1">
          <reference field="4294967294" count="1" selected="0">
            <x v="1"/>
          </reference>
        </references>
      </pivotArea>
    </format>
    <format dxfId="31290">
      <pivotArea dataOnly="0" labelOnly="1" outline="0" fieldPosition="0">
        <references count="2">
          <reference field="4294967294" count="2">
            <x v="0"/>
            <x v="1"/>
          </reference>
          <reference field="12" count="1" selected="0">
            <x v="0"/>
          </reference>
        </references>
      </pivotArea>
    </format>
    <format dxfId="31289">
      <pivotArea dataOnly="0" labelOnly="1" outline="0" fieldPosition="0">
        <references count="2">
          <reference field="4294967294" count="2">
            <x v="0"/>
            <x v="1"/>
          </reference>
          <reference field="12" count="1" selected="0">
            <x v="1"/>
          </reference>
        </references>
      </pivotArea>
    </format>
    <format dxfId="31288">
      <pivotArea dataOnly="0" labelOnly="1" outline="0" fieldPosition="0">
        <references count="2">
          <reference field="4294967294" count="2">
            <x v="0"/>
            <x v="1"/>
          </reference>
          <reference field="12" count="1" selected="0">
            <x v="2"/>
          </reference>
        </references>
      </pivotArea>
    </format>
    <format dxfId="31287">
      <pivotArea dataOnly="0" labelOnly="1" outline="0" fieldPosition="0">
        <references count="2">
          <reference field="4294967294" count="2">
            <x v="0"/>
            <x v="1"/>
          </reference>
          <reference field="12" count="1" selected="0">
            <x v="3"/>
          </reference>
        </references>
      </pivotArea>
    </format>
    <format dxfId="31286">
      <pivotArea dataOnly="0" labelOnly="1" outline="0" fieldPosition="0">
        <references count="2">
          <reference field="4294967294" count="2">
            <x v="0"/>
            <x v="1"/>
          </reference>
          <reference field="12" count="1" selected="0">
            <x v="4"/>
          </reference>
        </references>
      </pivotArea>
    </format>
    <format dxfId="31285">
      <pivotArea dataOnly="0" labelOnly="1" outline="0" fieldPosition="0">
        <references count="2">
          <reference field="4294967294" count="2">
            <x v="0"/>
            <x v="1"/>
          </reference>
          <reference field="12" count="1" selected="0">
            <x v="5"/>
          </reference>
        </references>
      </pivotArea>
    </format>
    <format dxfId="31284">
      <pivotArea dataOnly="0" labelOnly="1" outline="0" fieldPosition="0">
        <references count="1">
          <reference field="13" count="0"/>
        </references>
      </pivotArea>
    </format>
    <format dxfId="31283">
      <pivotArea dataOnly="0" labelOnly="1" grandCol="1" outline="0" fieldPosition="0"/>
    </format>
    <format dxfId="31282">
      <pivotArea outline="0" collapsedLevelsAreSubtotals="1" fieldPosition="0"/>
    </format>
    <format dxfId="31281">
      <pivotArea field="12" type="button" dataOnly="0" labelOnly="1" outline="0" axis="axisRow" fieldPosition="0"/>
    </format>
    <format dxfId="31280">
      <pivotArea field="-2" type="button" dataOnly="0" labelOnly="1" outline="0" axis="axisRow" fieldPosition="1"/>
    </format>
    <format dxfId="31279">
      <pivotArea dataOnly="0" labelOnly="1" outline="0" fieldPosition="0">
        <references count="1">
          <reference field="12" count="0"/>
        </references>
      </pivotArea>
    </format>
    <format dxfId="31278">
      <pivotArea field="12" dataOnly="0" labelOnly="1" grandRow="1" outline="0" axis="axisRow" fieldPosition="0">
        <references count="1">
          <reference field="4294967294" count="1" selected="0">
            <x v="0"/>
          </reference>
        </references>
      </pivotArea>
    </format>
    <format dxfId="31277">
      <pivotArea field="12" dataOnly="0" labelOnly="1" grandRow="1" outline="0" axis="axisRow" fieldPosition="0">
        <references count="1">
          <reference field="4294967294" count="1" selected="0">
            <x v="1"/>
          </reference>
        </references>
      </pivotArea>
    </format>
    <format dxfId="31276">
      <pivotArea field="12" dataOnly="0" labelOnly="1" grandRow="1" outline="0" axis="axisRow" fieldPosition="0">
        <references count="1">
          <reference field="4294967294" count="1" selected="0">
            <x v="0"/>
          </reference>
        </references>
      </pivotArea>
    </format>
    <format dxfId="31275">
      <pivotArea field="12" dataOnly="0" labelOnly="1" grandRow="1" outline="0" axis="axisRow" fieldPosition="0">
        <references count="1">
          <reference field="4294967294" count="1" selected="0">
            <x v="1"/>
          </reference>
        </references>
      </pivotArea>
    </format>
    <format dxfId="31274">
      <pivotArea dataOnly="0" labelOnly="1" outline="0" fieldPosition="0">
        <references count="2">
          <reference field="4294967294" count="2">
            <x v="0"/>
            <x v="1"/>
          </reference>
          <reference field="12" count="1" selected="0">
            <x v="0"/>
          </reference>
        </references>
      </pivotArea>
    </format>
    <format dxfId="31273">
      <pivotArea dataOnly="0" labelOnly="1" outline="0" fieldPosition="0">
        <references count="2">
          <reference field="4294967294" count="2">
            <x v="0"/>
            <x v="1"/>
          </reference>
          <reference field="12" count="1" selected="0">
            <x v="1"/>
          </reference>
        </references>
      </pivotArea>
    </format>
    <format dxfId="31272">
      <pivotArea dataOnly="0" labelOnly="1" outline="0" fieldPosition="0">
        <references count="2">
          <reference field="4294967294" count="2">
            <x v="0"/>
            <x v="1"/>
          </reference>
          <reference field="12" count="1" selected="0">
            <x v="2"/>
          </reference>
        </references>
      </pivotArea>
    </format>
    <format dxfId="31271">
      <pivotArea dataOnly="0" labelOnly="1" outline="0" fieldPosition="0">
        <references count="2">
          <reference field="4294967294" count="2">
            <x v="0"/>
            <x v="1"/>
          </reference>
          <reference field="12" count="1" selected="0">
            <x v="3"/>
          </reference>
        </references>
      </pivotArea>
    </format>
    <format dxfId="31270">
      <pivotArea dataOnly="0" labelOnly="1" outline="0" fieldPosition="0">
        <references count="2">
          <reference field="4294967294" count="2">
            <x v="0"/>
            <x v="1"/>
          </reference>
          <reference field="12" count="1" selected="0">
            <x v="4"/>
          </reference>
        </references>
      </pivotArea>
    </format>
    <format dxfId="31269">
      <pivotArea dataOnly="0" labelOnly="1" outline="0" fieldPosition="0">
        <references count="2">
          <reference field="4294967294" count="2">
            <x v="0"/>
            <x v="1"/>
          </reference>
          <reference field="12" count="1" selected="0">
            <x v="5"/>
          </reference>
        </references>
      </pivotArea>
    </format>
    <format dxfId="31268">
      <pivotArea dataOnly="0" labelOnly="1" outline="0" fieldPosition="0">
        <references count="1">
          <reference field="13" count="0"/>
        </references>
      </pivotArea>
    </format>
    <format dxfId="31267">
      <pivotArea dataOnly="0" labelOnly="1" grandCol="1" outline="0" fieldPosition="0"/>
    </format>
    <format dxfId="31266">
      <pivotArea outline="0" collapsedLevelsAreSubtotals="1" fieldPosition="0"/>
    </format>
    <format dxfId="31265">
      <pivotArea field="12" type="button" dataOnly="0" labelOnly="1" outline="0" axis="axisRow" fieldPosition="0"/>
    </format>
    <format dxfId="31264">
      <pivotArea field="-2" type="button" dataOnly="0" labelOnly="1" outline="0" axis="axisRow" fieldPosition="1"/>
    </format>
    <format dxfId="31263">
      <pivotArea dataOnly="0" labelOnly="1" outline="0" fieldPosition="0">
        <references count="1">
          <reference field="12" count="0"/>
        </references>
      </pivotArea>
    </format>
    <format dxfId="31262">
      <pivotArea field="12" dataOnly="0" labelOnly="1" grandRow="1" outline="0" axis="axisRow" fieldPosition="0">
        <references count="1">
          <reference field="4294967294" count="1" selected="0">
            <x v="0"/>
          </reference>
        </references>
      </pivotArea>
    </format>
    <format dxfId="31261">
      <pivotArea field="12" dataOnly="0" labelOnly="1" grandRow="1" outline="0" axis="axisRow" fieldPosition="0">
        <references count="1">
          <reference field="4294967294" count="1" selected="0">
            <x v="1"/>
          </reference>
        </references>
      </pivotArea>
    </format>
    <format dxfId="31260">
      <pivotArea field="12" dataOnly="0" labelOnly="1" grandRow="1" outline="0" axis="axisRow" fieldPosition="0">
        <references count="1">
          <reference field="4294967294" count="1" selected="0">
            <x v="0"/>
          </reference>
        </references>
      </pivotArea>
    </format>
    <format dxfId="31259">
      <pivotArea field="12" dataOnly="0" labelOnly="1" grandRow="1" outline="0" axis="axisRow" fieldPosition="0">
        <references count="1">
          <reference field="4294967294" count="1" selected="0">
            <x v="1"/>
          </reference>
        </references>
      </pivotArea>
    </format>
    <format dxfId="31258">
      <pivotArea dataOnly="0" labelOnly="1" outline="0" fieldPosition="0">
        <references count="2">
          <reference field="4294967294" count="2">
            <x v="0"/>
            <x v="1"/>
          </reference>
          <reference field="12" count="1" selected="0">
            <x v="0"/>
          </reference>
        </references>
      </pivotArea>
    </format>
    <format dxfId="31257">
      <pivotArea dataOnly="0" labelOnly="1" outline="0" fieldPosition="0">
        <references count="2">
          <reference field="4294967294" count="2">
            <x v="0"/>
            <x v="1"/>
          </reference>
          <reference field="12" count="1" selected="0">
            <x v="1"/>
          </reference>
        </references>
      </pivotArea>
    </format>
    <format dxfId="31256">
      <pivotArea dataOnly="0" labelOnly="1" outline="0" fieldPosition="0">
        <references count="2">
          <reference field="4294967294" count="2">
            <x v="0"/>
            <x v="1"/>
          </reference>
          <reference field="12" count="1" selected="0">
            <x v="2"/>
          </reference>
        </references>
      </pivotArea>
    </format>
    <format dxfId="31255">
      <pivotArea dataOnly="0" labelOnly="1" outline="0" fieldPosition="0">
        <references count="2">
          <reference field="4294967294" count="2">
            <x v="0"/>
            <x v="1"/>
          </reference>
          <reference field="12" count="1" selected="0">
            <x v="3"/>
          </reference>
        </references>
      </pivotArea>
    </format>
    <format dxfId="31254">
      <pivotArea dataOnly="0" labelOnly="1" outline="0" fieldPosition="0">
        <references count="2">
          <reference field="4294967294" count="2">
            <x v="0"/>
            <x v="1"/>
          </reference>
          <reference field="12" count="1" selected="0">
            <x v="4"/>
          </reference>
        </references>
      </pivotArea>
    </format>
    <format dxfId="31253">
      <pivotArea dataOnly="0" labelOnly="1" outline="0" fieldPosition="0">
        <references count="2">
          <reference field="4294967294" count="2">
            <x v="0"/>
            <x v="1"/>
          </reference>
          <reference field="12" count="1" selected="0">
            <x v="5"/>
          </reference>
        </references>
      </pivotArea>
    </format>
    <format dxfId="31252">
      <pivotArea dataOnly="0" labelOnly="1" outline="0" fieldPosition="0">
        <references count="1">
          <reference field="13" count="0"/>
        </references>
      </pivotArea>
    </format>
    <format dxfId="31251">
      <pivotArea dataOnly="0" labelOnly="1" grandCol="1" outline="0" fieldPosition="0"/>
    </format>
    <format dxfId="31250">
      <pivotArea field="12" type="button" dataOnly="0" labelOnly="1" outline="0" axis="axisRow" fieldPosition="0"/>
    </format>
    <format dxfId="31249">
      <pivotArea field="-2" type="button" dataOnly="0" labelOnly="1" outline="0" axis="axisRow" fieldPosition="1"/>
    </format>
    <format dxfId="31248">
      <pivotArea dataOnly="0" labelOnly="1" outline="0" fieldPosition="0">
        <references count="1">
          <reference field="13" count="0"/>
        </references>
      </pivotArea>
    </format>
    <format dxfId="31247">
      <pivotArea dataOnly="0" labelOnly="1" grandCol="1" outline="0" fieldPosition="0"/>
    </format>
    <format dxfId="31246">
      <pivotArea field="12" grandRow="1" outline="0" axis="axisRow" fieldPosition="0">
        <references count="1">
          <reference field="4294967294" count="1" selected="0">
            <x v="1"/>
          </reference>
        </references>
      </pivotArea>
    </format>
    <format dxfId="31245">
      <pivotArea field="12" dataOnly="0" labelOnly="1" grandRow="1" outline="0" axis="axisRow" fieldPosition="0">
        <references count="1">
          <reference field="4294967294" count="1" selected="0">
            <x v="0"/>
          </reference>
        </references>
      </pivotArea>
    </format>
    <format dxfId="31244">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1560">
      <pivotArea dataOnly="0" labelOnly="1" grandCol="1" outline="0" fieldPosition="0"/>
    </format>
    <format dxfId="31559">
      <pivotArea dataOnly="0" labelOnly="1" grandCol="1" outline="0" fieldPosition="0"/>
    </format>
    <format dxfId="31558">
      <pivotArea dataOnly="0" labelOnly="1" grandCol="1" outline="0" fieldPosition="0"/>
    </format>
    <format dxfId="31557">
      <pivotArea outline="0" collapsedLevelsAreSubtotals="1" fieldPosition="0"/>
    </format>
    <format dxfId="31556">
      <pivotArea dataOnly="0" labelOnly="1" grandRow="1" outline="0" fieldPosition="0"/>
    </format>
    <format dxfId="31555">
      <pivotArea outline="0" collapsedLevelsAreSubtotals="1" fieldPosition="0"/>
    </format>
    <format dxfId="31554">
      <pivotArea dataOnly="0" labelOnly="1" grandRow="1" outline="0" fieldPosition="0"/>
    </format>
    <format dxfId="31553">
      <pivotArea type="all" dataOnly="0" outline="0" fieldPosition="0"/>
    </format>
    <format dxfId="31552">
      <pivotArea dataOnly="0" labelOnly="1" outline="0" fieldPosition="0">
        <references count="1">
          <reference field="12" count="0"/>
        </references>
      </pivotArea>
    </format>
    <format dxfId="31551">
      <pivotArea dataOnly="0" labelOnly="1" outline="0" fieldPosition="0">
        <references count="1">
          <reference field="12" count="0"/>
        </references>
      </pivotArea>
    </format>
    <format dxfId="31550">
      <pivotArea type="all" dataOnly="0" outline="0" fieldPosition="0"/>
    </format>
    <format dxfId="31549">
      <pivotArea grandCol="1" outline="0" collapsedLevelsAreSubtotals="1" fieldPosition="0"/>
    </format>
    <format dxfId="31548">
      <pivotArea grandRow="1" grandCol="1" outline="0" collapsedLevelsAreSubtotals="1" fieldPosition="0"/>
    </format>
    <format dxfId="31547">
      <pivotArea dataOnly="0" labelOnly="1" grandRow="1" outline="0" fieldPosition="0"/>
    </format>
    <format dxfId="31546">
      <pivotArea dataOnly="0" labelOnly="1" grandRow="1" outline="0" fieldPosition="0"/>
    </format>
    <format dxfId="31545">
      <pivotArea dataOnly="0" labelOnly="1" grandRow="1" outline="0" fieldPosition="0"/>
    </format>
    <format dxfId="31544">
      <pivotArea dataOnly="0" labelOnly="1" grandRow="1" outline="0" fieldPosition="0"/>
    </format>
    <format dxfId="31543">
      <pivotArea dataOnly="0" labelOnly="1" grandRow="1" outline="0" fieldPosition="0"/>
    </format>
    <format dxfId="31542">
      <pivotArea dataOnly="0" labelOnly="1" grandRow="1" outline="0" fieldPosition="0"/>
    </format>
    <format dxfId="31541">
      <pivotArea dataOnly="0" labelOnly="1" grandRow="1" outline="0" fieldPosition="0"/>
    </format>
    <format dxfId="31540">
      <pivotArea dataOnly="0" labelOnly="1" grandRow="1" outline="0" fieldPosition="0"/>
    </format>
    <format dxfId="31539">
      <pivotArea dataOnly="0" labelOnly="1" grandCol="1" outline="0" fieldPosition="0"/>
    </format>
    <format dxfId="31538">
      <pivotArea dataOnly="0" labelOnly="1" grandCol="1" outline="0" fieldPosition="0"/>
    </format>
    <format dxfId="31537">
      <pivotArea dataOnly="0" labelOnly="1" outline="0" fieldPosition="0">
        <references count="1">
          <reference field="23" count="0"/>
        </references>
      </pivotArea>
    </format>
    <format dxfId="31536">
      <pivotArea dataOnly="0" labelOnly="1" grandCol="1" outline="0" fieldPosition="0"/>
    </format>
    <format dxfId="31535">
      <pivotArea dataOnly="0" labelOnly="1" outline="0" fieldPosition="0">
        <references count="1">
          <reference field="23" count="0"/>
        </references>
      </pivotArea>
    </format>
    <format dxfId="31534">
      <pivotArea dataOnly="0" labelOnly="1" grandCol="1" outline="0" fieldPosition="0"/>
    </format>
    <format dxfId="31533">
      <pivotArea field="23" grandRow="1" outline="0" axis="axisCol" fieldPosition="0">
        <references count="1">
          <reference field="23" count="0" selected="0"/>
        </references>
      </pivotArea>
    </format>
    <format dxfId="31532">
      <pivotArea grandCol="1" outline="0" collapsedLevelsAreSubtotals="1" fieldPosition="0"/>
    </format>
    <format dxfId="31531">
      <pivotArea dataOnly="0" labelOnly="1" outline="0" fieldPosition="0">
        <references count="1">
          <reference field="23" count="0"/>
        </references>
      </pivotArea>
    </format>
    <format dxfId="31530">
      <pivotArea dataOnly="0" labelOnly="1" grandCol="1" outline="0" fieldPosition="0"/>
    </format>
    <format dxfId="31529">
      <pivotArea dataOnly="0" labelOnly="1" outline="0" fieldPosition="0">
        <references count="1">
          <reference field="23" count="0"/>
        </references>
      </pivotArea>
    </format>
    <format dxfId="31528">
      <pivotArea dataOnly="0" labelOnly="1" grandCol="1" outline="0" fieldPosition="0"/>
    </format>
    <format dxfId="31527">
      <pivotArea dataOnly="0" labelOnly="1" outline="0" fieldPosition="0">
        <references count="1">
          <reference field="23" count="0"/>
        </references>
      </pivotArea>
    </format>
    <format dxfId="31526">
      <pivotArea dataOnly="0" labelOnly="1" grandCol="1" outline="0" fieldPosition="0"/>
    </format>
    <format dxfId="31525">
      <pivotArea dataOnly="0" labelOnly="1" outline="0" fieldPosition="0">
        <references count="1">
          <reference field="23" count="0"/>
        </references>
      </pivotArea>
    </format>
    <format dxfId="31524">
      <pivotArea dataOnly="0" labelOnly="1" grandCol="1" outline="0" fieldPosition="0"/>
    </format>
    <format dxfId="31523">
      <pivotArea outline="0" collapsedLevelsAreSubtotals="1" fieldPosition="0"/>
    </format>
    <format dxfId="31522">
      <pivotArea dataOnly="0" labelOnly="1" grandRow="1" outline="0" fieldPosition="0"/>
    </format>
    <format dxfId="31521">
      <pivotArea dataOnly="0" labelOnly="1" outline="0" fieldPosition="0">
        <references count="1">
          <reference field="23" count="0"/>
        </references>
      </pivotArea>
    </format>
    <format dxfId="31520">
      <pivotArea dataOnly="0" labelOnly="1" grandCol="1" outline="0" fieldPosition="0"/>
    </format>
    <format dxfId="31519">
      <pivotArea outline="0" collapsedLevelsAreSubtotals="1" fieldPosition="0"/>
    </format>
    <format dxfId="31518">
      <pivotArea dataOnly="0" labelOnly="1" grandRow="1" outline="0" fieldPosition="0"/>
    </format>
    <format dxfId="31517">
      <pivotArea dataOnly="0" labelOnly="1" outline="0" fieldPosition="0">
        <references count="1">
          <reference field="23" count="0"/>
        </references>
      </pivotArea>
    </format>
    <format dxfId="31516">
      <pivotArea dataOnly="0" labelOnly="1" grandCol="1" outline="0" fieldPosition="0"/>
    </format>
    <format dxfId="31515">
      <pivotArea outline="0" collapsedLevelsAreSubtotals="1" fieldPosition="0"/>
    </format>
    <format dxfId="31514">
      <pivotArea dataOnly="0" labelOnly="1" grandRow="1" outline="0" fieldPosition="0"/>
    </format>
    <format dxfId="31513">
      <pivotArea dataOnly="0" labelOnly="1" outline="0" fieldPosition="0">
        <references count="1">
          <reference field="23" count="0"/>
        </references>
      </pivotArea>
    </format>
    <format dxfId="31512">
      <pivotArea dataOnly="0" labelOnly="1" grandCol="1" outline="0" fieldPosition="0"/>
    </format>
    <format dxfId="31511">
      <pivotArea outline="0" collapsedLevelsAreSubtotals="1" fieldPosition="0"/>
    </format>
    <format dxfId="31510">
      <pivotArea dataOnly="0" labelOnly="1" outline="0" fieldPosition="0">
        <references count="1">
          <reference field="23" count="0"/>
        </references>
      </pivotArea>
    </format>
    <format dxfId="31509">
      <pivotArea dataOnly="0" labelOnly="1" grandCol="1" outline="0" fieldPosition="0"/>
    </format>
    <format dxfId="31508">
      <pivotArea dataOnly="0" labelOnly="1" grandRow="1" outline="0" fieldPosition="0"/>
    </format>
    <format dxfId="31507">
      <pivotArea outline="0" collapsedLevelsAreSubtotals="1" fieldPosition="0"/>
    </format>
    <format dxfId="31506">
      <pivotArea dataOnly="0" labelOnly="1" grandRow="1" outline="0" fieldPosition="0"/>
    </format>
    <format dxfId="31505">
      <pivotArea dataOnly="0" labelOnly="1" outline="0" fieldPosition="0">
        <references count="1">
          <reference field="23" count="0"/>
        </references>
      </pivotArea>
    </format>
    <format dxfId="31504">
      <pivotArea dataOnly="0" labelOnly="1" grandCol="1" outline="0" fieldPosition="0"/>
    </format>
    <format dxfId="31503">
      <pivotArea dataOnly="0" labelOnly="1" outline="0" fieldPosition="0">
        <references count="1">
          <reference field="23" count="0"/>
        </references>
      </pivotArea>
    </format>
    <format dxfId="31502">
      <pivotArea dataOnly="0" labelOnly="1" grandCol="1" outline="0" fieldPosition="0"/>
    </format>
    <format dxfId="31501">
      <pivotArea dataOnly="0" labelOnly="1" grandRow="1" outline="0" fieldPosition="0"/>
    </format>
    <format dxfId="31500">
      <pivotArea outline="0" collapsedLevelsAreSubtotals="1" fieldPosition="0"/>
    </format>
    <format dxfId="31499">
      <pivotArea dataOnly="0" labelOnly="1" grandRow="1" outline="0" fieldPosition="0"/>
    </format>
    <format dxfId="31498">
      <pivotArea dataOnly="0" labelOnly="1" outline="0" fieldPosition="0">
        <references count="1">
          <reference field="23" count="0"/>
        </references>
      </pivotArea>
    </format>
    <format dxfId="31497">
      <pivotArea dataOnly="0" labelOnly="1" grandCol="1" outline="0" fieldPosition="0"/>
    </format>
    <format dxfId="31496">
      <pivotArea dataOnly="0" labelOnly="1" grandRow="1" outline="0" fieldPosition="0"/>
    </format>
    <format dxfId="31495">
      <pivotArea type="origin" dataOnly="0" labelOnly="1" outline="0" fieldPosition="0"/>
    </format>
    <format dxfId="31494">
      <pivotArea dataOnly="0" labelOnly="1" grandRow="1" outline="0" fieldPosition="0"/>
    </format>
    <format dxfId="31493">
      <pivotArea type="origin" dataOnly="0" labelOnly="1" outline="0" fieldPosition="0"/>
    </format>
    <format dxfId="31492">
      <pivotArea dataOnly="0" labelOnly="1" grandRow="1" outline="0" fieldPosition="0"/>
    </format>
    <format dxfId="31491">
      <pivotArea type="origin" dataOnly="0" labelOnly="1" outline="0" fieldPosition="0"/>
    </format>
    <format dxfId="31490">
      <pivotArea dataOnly="0" labelOnly="1" grandRow="1" outline="0" fieldPosition="0"/>
    </format>
    <format dxfId="31489">
      <pivotArea type="origin" dataOnly="0" labelOnly="1" outline="0" fieldPosition="0"/>
    </format>
    <format dxfId="31488">
      <pivotArea dataOnly="0" labelOnly="1" grandRow="1" outline="0" fieldPosition="0"/>
    </format>
    <format dxfId="31487">
      <pivotArea outline="0" collapsedLevelsAreSubtotals="1" fieldPosition="0"/>
    </format>
    <format dxfId="31486">
      <pivotArea dataOnly="0" labelOnly="1" grandRow="1" outline="0" fieldPosition="0"/>
    </format>
    <format dxfId="31485">
      <pivotArea dataOnly="0" labelOnly="1" outline="0" fieldPosition="0">
        <references count="1">
          <reference field="23" count="0"/>
        </references>
      </pivotArea>
    </format>
    <format dxfId="31484">
      <pivotArea dataOnly="0" labelOnly="1" grandCol="1" outline="0" fieldPosition="0"/>
    </format>
    <format dxfId="31483">
      <pivotArea outline="0" collapsedLevelsAreSubtotals="1" fieldPosition="0"/>
    </format>
    <format dxfId="31482">
      <pivotArea dataOnly="0" labelOnly="1" grandRow="1" outline="0" fieldPosition="0"/>
    </format>
    <format dxfId="31481">
      <pivotArea dataOnly="0" labelOnly="1" outline="0" fieldPosition="0">
        <references count="1">
          <reference field="23" count="0"/>
        </references>
      </pivotArea>
    </format>
    <format dxfId="31480">
      <pivotArea dataOnly="0" labelOnly="1" grandCol="1" outline="0" fieldPosition="0"/>
    </format>
    <format dxfId="31479">
      <pivotArea outline="0" collapsedLevelsAreSubtotals="1" fieldPosition="0"/>
    </format>
    <format dxfId="31478">
      <pivotArea dataOnly="0" labelOnly="1" grandRow="1" outline="0" fieldPosition="0"/>
    </format>
    <format dxfId="31477">
      <pivotArea dataOnly="0" labelOnly="1" outline="0" fieldPosition="0">
        <references count="1">
          <reference field="23" count="0"/>
        </references>
      </pivotArea>
    </format>
    <format dxfId="31476">
      <pivotArea dataOnly="0" labelOnly="1" grandCol="1" outline="0" fieldPosition="0"/>
    </format>
    <format dxfId="31475">
      <pivotArea dataOnly="0" labelOnly="1" outline="0" fieldPosition="0">
        <references count="1">
          <reference field="23" count="0"/>
        </references>
      </pivotArea>
    </format>
    <format dxfId="31474">
      <pivotArea dataOnly="0" labelOnly="1" grandCol="1" outline="0" fieldPosition="0"/>
    </format>
    <format dxfId="31473">
      <pivotArea outline="0" collapsedLevelsAreSubtotals="1" fieldPosition="0"/>
    </format>
    <format dxfId="31472">
      <pivotArea dataOnly="0" labelOnly="1" grandRow="1" outline="0" fieldPosition="0"/>
    </format>
    <format dxfId="31471">
      <pivotArea dataOnly="0" labelOnly="1" outline="0" fieldPosition="0">
        <references count="1">
          <reference field="23" count="0"/>
        </references>
      </pivotArea>
    </format>
    <format dxfId="31470">
      <pivotArea dataOnly="0" labelOnly="1" grandCol="1" outline="0" fieldPosition="0"/>
    </format>
    <format dxfId="31469">
      <pivotArea outline="0" collapsedLevelsAreSubtotals="1" fieldPosition="0"/>
    </format>
    <format dxfId="31468">
      <pivotArea dataOnly="0" labelOnly="1" grandRow="1" outline="0" fieldPosition="0"/>
    </format>
    <format dxfId="31467">
      <pivotArea dataOnly="0" labelOnly="1" outline="0" fieldPosition="0">
        <references count="1">
          <reference field="23" count="0"/>
        </references>
      </pivotArea>
    </format>
    <format dxfId="31466">
      <pivotArea dataOnly="0" labelOnly="1" grandCol="1" outline="0" fieldPosition="0"/>
    </format>
    <format dxfId="31465">
      <pivotArea dataOnly="0" labelOnly="1" outline="0" fieldPosition="0">
        <references count="1">
          <reference field="23" count="0"/>
        </references>
      </pivotArea>
    </format>
    <format dxfId="31464">
      <pivotArea dataOnly="0" labelOnly="1" grandCol="1" outline="0" fieldPosition="0"/>
    </format>
    <format dxfId="31463">
      <pivotArea type="all" dataOnly="0" outline="0" fieldPosition="0"/>
    </format>
    <format dxfId="31462">
      <pivotArea outline="0" collapsedLevelsAreSubtotals="1" fieldPosition="0"/>
    </format>
    <format dxfId="31461">
      <pivotArea type="origin" dataOnly="0" labelOnly="1" outline="0" fieldPosition="0"/>
    </format>
    <format dxfId="31460">
      <pivotArea field="23" type="button" dataOnly="0" labelOnly="1" outline="0" axis="axisCol" fieldPosition="0"/>
    </format>
    <format dxfId="31459">
      <pivotArea type="topRight" dataOnly="0" labelOnly="1" outline="0" fieldPosition="0"/>
    </format>
    <format dxfId="31458">
      <pivotArea dataOnly="0" labelOnly="1" grandRow="1" outline="0" fieldPosition="0"/>
    </format>
    <format dxfId="31457">
      <pivotArea dataOnly="0" labelOnly="1" outline="0" fieldPosition="0">
        <references count="1">
          <reference field="23" count="0"/>
        </references>
      </pivotArea>
    </format>
    <format dxfId="31456">
      <pivotArea dataOnly="0" labelOnly="1" grandCol="1" outline="0" fieldPosition="0"/>
    </format>
    <format dxfId="31455">
      <pivotArea type="all" dataOnly="0" outline="0" fieldPosition="0"/>
    </format>
    <format dxfId="31454">
      <pivotArea outline="0" collapsedLevelsAreSubtotals="1" fieldPosition="0"/>
    </format>
    <format dxfId="31453">
      <pivotArea type="origin" dataOnly="0" labelOnly="1" outline="0" fieldPosition="0"/>
    </format>
    <format dxfId="31452">
      <pivotArea field="23" type="button" dataOnly="0" labelOnly="1" outline="0" axis="axisCol" fieldPosition="0"/>
    </format>
    <format dxfId="31451">
      <pivotArea type="topRight" dataOnly="0" labelOnly="1" outline="0" fieldPosition="0"/>
    </format>
    <format dxfId="31450">
      <pivotArea dataOnly="0" labelOnly="1" grandRow="1" outline="0" fieldPosition="0"/>
    </format>
    <format dxfId="31449">
      <pivotArea dataOnly="0" labelOnly="1" outline="0" fieldPosition="0">
        <references count="1">
          <reference field="23" count="0"/>
        </references>
      </pivotArea>
    </format>
    <format dxfId="31448">
      <pivotArea dataOnly="0" labelOnly="1" grandCol="1" outline="0" fieldPosition="0"/>
    </format>
    <format dxfId="31447">
      <pivotArea field="23" type="button" dataOnly="0" labelOnly="1" outline="0" axis="axisCol" fieldPosition="0"/>
    </format>
    <format dxfId="31446">
      <pivotArea type="topRight" dataOnly="0" labelOnly="1" outline="0" fieldPosition="0"/>
    </format>
    <format dxfId="31445">
      <pivotArea grandRow="1" outline="0" collapsedLevelsAreSubtotals="1" fieldPosition="0"/>
    </format>
    <format dxfId="31444">
      <pivotArea outline="0" collapsedLevelsAreSubtotals="1" fieldPosition="0"/>
    </format>
    <format dxfId="31443">
      <pivotArea field="15" type="button" dataOnly="0" labelOnly="1" outline="0" axis="axisRow" fieldPosition="0"/>
    </format>
    <format dxfId="31442">
      <pivotArea dataOnly="0" labelOnly="1" outline="0" fieldPosition="0">
        <references count="1">
          <reference field="15" count="0"/>
        </references>
      </pivotArea>
    </format>
    <format dxfId="31441">
      <pivotArea dataOnly="0" labelOnly="1" grandRow="1" outline="0" fieldPosition="0"/>
    </format>
    <format dxfId="31440">
      <pivotArea dataOnly="0" labelOnly="1" outline="0" fieldPosition="0">
        <references count="1">
          <reference field="23" count="0"/>
        </references>
      </pivotArea>
    </format>
    <format dxfId="3143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795">
      <pivotArea outline="0" collapsedLevelsAreSubtotals="1" fieldPosition="0"/>
    </format>
    <format dxfId="31794">
      <pivotArea dataOnly="0" labelOnly="1" grandCol="1" outline="0" fieldPosition="0"/>
    </format>
    <format dxfId="31793">
      <pivotArea outline="0" collapsedLevelsAreSubtotals="1" fieldPosition="0"/>
    </format>
    <format dxfId="31792">
      <pivotArea dataOnly="0" labelOnly="1" grandCol="1" outline="0" fieldPosition="0"/>
    </format>
    <format dxfId="31791">
      <pivotArea dataOnly="0" labelOnly="1" grandRow="1" outline="0" fieldPosition="0"/>
    </format>
    <format dxfId="31790">
      <pivotArea dataOnly="0" labelOnly="1" grandCol="1" outline="0" fieldPosition="0"/>
    </format>
    <format dxfId="31789">
      <pivotArea dataOnly="0" labelOnly="1" grandCol="1" outline="0" fieldPosition="0"/>
    </format>
    <format dxfId="31788">
      <pivotArea dataOnly="0" labelOnly="1" outline="0" fieldPosition="0">
        <references count="1">
          <reference field="12" count="0"/>
        </references>
      </pivotArea>
    </format>
    <format dxfId="31787">
      <pivotArea dataOnly="0" labelOnly="1" grandCol="1" outline="0" fieldPosition="0"/>
    </format>
    <format dxfId="31786">
      <pivotArea dataOnly="0" labelOnly="1" outline="0" fieldPosition="0">
        <references count="1">
          <reference field="12" count="0"/>
        </references>
      </pivotArea>
    </format>
    <format dxfId="31785">
      <pivotArea dataOnly="0" labelOnly="1" grandCol="1" outline="0" fieldPosition="0"/>
    </format>
    <format dxfId="31784">
      <pivotArea grandRow="1" outline="0" collapsedLevelsAreSubtotals="1" fieldPosition="0"/>
    </format>
    <format dxfId="31783">
      <pivotArea dataOnly="0" labelOnly="1" grandRow="1" outline="0" fieldPosition="0"/>
    </format>
    <format dxfId="31782">
      <pivotArea dataOnly="0" labelOnly="1" grandRow="1" outline="0" fieldPosition="0"/>
    </format>
    <format dxfId="31781">
      <pivotArea grandRow="1" outline="0" collapsedLevelsAreSubtotals="1" fieldPosition="0"/>
    </format>
    <format dxfId="31780">
      <pivotArea dataOnly="0" labelOnly="1" grandRow="1" outline="0" fieldPosition="0"/>
    </format>
    <format dxfId="31779">
      <pivotArea grandRow="1" outline="0" collapsedLevelsAreSubtotals="1" fieldPosition="0"/>
    </format>
    <format dxfId="31778">
      <pivotArea dataOnly="0" labelOnly="1" grandRow="1" outline="0" fieldPosition="0"/>
    </format>
    <format dxfId="31777">
      <pivotArea grandRow="1" outline="0" collapsedLevelsAreSubtotals="1" fieldPosition="0"/>
    </format>
    <format dxfId="31776">
      <pivotArea grandRow="1" outline="0" collapsedLevelsAreSubtotals="1" fieldPosition="0"/>
    </format>
    <format dxfId="31775">
      <pivotArea dataOnly="0" labelOnly="1" grandRow="1" outline="0" fieldPosition="0"/>
    </format>
    <format dxfId="31774">
      <pivotArea dataOnly="0" labelOnly="1" grandRow="1" outline="0" fieldPosition="0"/>
    </format>
    <format dxfId="31773">
      <pivotArea dataOnly="0" labelOnly="1" grandRow="1" outline="0" fieldPosition="0"/>
    </format>
    <format dxfId="31772">
      <pivotArea dataOnly="0" labelOnly="1" grandRow="1" outline="0" fieldPosition="0"/>
    </format>
    <format dxfId="31771">
      <pivotArea grandRow="1" outline="0" collapsedLevelsAreSubtotals="1" fieldPosition="0"/>
    </format>
    <format dxfId="31770">
      <pivotArea dataOnly="0" labelOnly="1" grandRow="1" outline="0" fieldPosition="0"/>
    </format>
    <format dxfId="31769">
      <pivotArea dataOnly="0" labelOnly="1" outline="0" fieldPosition="0">
        <references count="1">
          <reference field="12" count="0"/>
        </references>
      </pivotArea>
    </format>
    <format dxfId="31768">
      <pivotArea dataOnly="0" labelOnly="1" grandCol="1" outline="0" fieldPosition="0"/>
    </format>
    <format dxfId="31767">
      <pivotArea grandRow="1" outline="0" collapsedLevelsAreSubtotals="1" fieldPosition="0"/>
    </format>
    <format dxfId="31766">
      <pivotArea dataOnly="0" labelOnly="1" grandRow="1" outline="0" fieldPosition="0"/>
    </format>
    <format dxfId="31765">
      <pivotArea grandRow="1" outline="0" collapsedLevelsAreSubtotals="1" fieldPosition="0"/>
    </format>
    <format dxfId="31764">
      <pivotArea dataOnly="0" labelOnly="1" grandRow="1" outline="0" fieldPosition="0"/>
    </format>
    <format dxfId="31763">
      <pivotArea dataOnly="0" labelOnly="1" outline="0" fieldPosition="0">
        <references count="1">
          <reference field="12" count="0"/>
        </references>
      </pivotArea>
    </format>
    <format dxfId="31762">
      <pivotArea dataOnly="0" labelOnly="1" grandCol="1" outline="0" fieldPosition="0"/>
    </format>
    <format dxfId="31761">
      <pivotArea dataOnly="0" labelOnly="1" grandCol="1" outline="0" fieldPosition="0"/>
    </format>
    <format dxfId="31760">
      <pivotArea grandRow="1" grandCol="1" outline="0" collapsedLevelsAreSubtotals="1" fieldPosition="0"/>
    </format>
    <format dxfId="31759">
      <pivotArea dataOnly="0" labelOnly="1" outline="0" fieldPosition="0">
        <references count="1">
          <reference field="12" count="0"/>
        </references>
      </pivotArea>
    </format>
    <format dxfId="31758">
      <pivotArea dataOnly="0" labelOnly="1" grandCol="1" outline="0" fieldPosition="0"/>
    </format>
    <format dxfId="31757">
      <pivotArea dataOnly="0" labelOnly="1" outline="0" fieldPosition="0">
        <references count="1">
          <reference field="12" count="0"/>
        </references>
      </pivotArea>
    </format>
    <format dxfId="31756">
      <pivotArea dataOnly="0" labelOnly="1" grandCol="1" outline="0" fieldPosition="0"/>
    </format>
    <format dxfId="31755">
      <pivotArea grandRow="1" outline="0" collapsedLevelsAreSubtotals="1" fieldPosition="0"/>
    </format>
    <format dxfId="31754">
      <pivotArea grandRow="1" outline="0" collapsedLevelsAreSubtotals="1" fieldPosition="0"/>
    </format>
    <format dxfId="31753">
      <pivotArea type="origin" dataOnly="0" labelOnly="1" outline="0" fieldPosition="0"/>
    </format>
    <format dxfId="31752">
      <pivotArea type="origin" dataOnly="0" labelOnly="1" outline="0" fieldPosition="0"/>
    </format>
    <format dxfId="31751">
      <pivotArea type="origin" dataOnly="0" labelOnly="1" outline="0" fieldPosition="0"/>
    </format>
    <format dxfId="31750">
      <pivotArea dataOnly="0" labelOnly="1" outline="0" fieldPosition="0">
        <references count="1">
          <reference field="12" count="0"/>
        </references>
      </pivotArea>
    </format>
    <format dxfId="31749">
      <pivotArea type="topRight" dataOnly="0" labelOnly="1" outline="0" fieldPosition="0"/>
    </format>
    <format dxfId="31748">
      <pivotArea outline="0" collapsedLevelsAreSubtotals="1" fieldPosition="0"/>
    </format>
    <format dxfId="31747">
      <pivotArea dataOnly="0" labelOnly="1" grandRow="1" outline="0" fieldPosition="0"/>
    </format>
    <format dxfId="31746">
      <pivotArea dataOnly="0" labelOnly="1" outline="0" fieldPosition="0">
        <references count="1">
          <reference field="12" count="0"/>
        </references>
      </pivotArea>
    </format>
    <format dxfId="31745">
      <pivotArea dataOnly="0" labelOnly="1" grandCol="1" outline="0" fieldPosition="0"/>
    </format>
    <format dxfId="31744">
      <pivotArea dataOnly="0" labelOnly="1" outline="0" fieldPosition="0">
        <references count="1">
          <reference field="12" count="0"/>
        </references>
      </pivotArea>
    </format>
    <format dxfId="31743">
      <pivotArea dataOnly="0" labelOnly="1" grandCol="1" outline="0" fieldPosition="0"/>
    </format>
    <format dxfId="31742">
      <pivotArea grandRow="1" outline="0" collapsedLevelsAreSubtotals="1" fieldPosition="0"/>
    </format>
    <format dxfId="31741">
      <pivotArea dataOnly="0" labelOnly="1" grandRow="1" outline="0" fieldPosition="0"/>
    </format>
    <format dxfId="31740">
      <pivotArea outline="0" collapsedLevelsAreSubtotals="1" fieldPosition="0"/>
    </format>
    <format dxfId="31739">
      <pivotArea dataOnly="0" labelOnly="1" grandRow="1" outline="0" fieldPosition="0"/>
    </format>
    <format dxfId="31738">
      <pivotArea dataOnly="0" labelOnly="1" outline="0" fieldPosition="0">
        <references count="1">
          <reference field="12" count="0"/>
        </references>
      </pivotArea>
    </format>
    <format dxfId="31737">
      <pivotArea dataOnly="0" labelOnly="1" grandCol="1" outline="0" fieldPosition="0"/>
    </format>
    <format dxfId="31736">
      <pivotArea grandRow="1" outline="0" collapsedLevelsAreSubtotals="1" fieldPosition="0"/>
    </format>
    <format dxfId="31735">
      <pivotArea dataOnly="0" labelOnly="1" grandRow="1" outline="0" fieldPosition="0"/>
    </format>
    <format dxfId="31734">
      <pivotArea grandRow="1" outline="0" collapsedLevelsAreSubtotals="1" fieldPosition="0"/>
    </format>
    <format dxfId="31733">
      <pivotArea dataOnly="0" labelOnly="1" grandRow="1" outline="0" fieldPosition="0"/>
    </format>
    <format dxfId="31732">
      <pivotArea dataOnly="0" labelOnly="1" outline="0" fieldPosition="0">
        <references count="1">
          <reference field="12" count="0"/>
        </references>
      </pivotArea>
    </format>
    <format dxfId="31731">
      <pivotArea dataOnly="0" labelOnly="1" grandCol="1" outline="0" fieldPosition="0"/>
    </format>
    <format dxfId="31730">
      <pivotArea grandRow="1" outline="0" collapsedLevelsAreSubtotals="1" fieldPosition="0"/>
    </format>
    <format dxfId="31729">
      <pivotArea dataOnly="0" labelOnly="1" grandRow="1" outline="0" fieldPosition="0"/>
    </format>
    <format dxfId="31728">
      <pivotArea dataOnly="0" labelOnly="1" outline="0" fieldPosition="0">
        <references count="1">
          <reference field="12" count="0"/>
        </references>
      </pivotArea>
    </format>
    <format dxfId="31727">
      <pivotArea dataOnly="0" labelOnly="1" grandCol="1" outline="0" fieldPosition="0"/>
    </format>
    <format dxfId="31726">
      <pivotArea grandRow="1" outline="0" collapsedLevelsAreSubtotals="1" fieldPosition="0"/>
    </format>
    <format dxfId="31725">
      <pivotArea dataOnly="0" labelOnly="1" grandRow="1" outline="0" fieldPosition="0"/>
    </format>
    <format dxfId="31724">
      <pivotArea outline="0" collapsedLevelsAreSubtotals="1" fieldPosition="0"/>
    </format>
    <format dxfId="31723">
      <pivotArea dataOnly="0" labelOnly="1" grandRow="1" outline="0" fieldPosition="0"/>
    </format>
    <format dxfId="31722">
      <pivotArea dataOnly="0" labelOnly="1" outline="0" fieldPosition="0">
        <references count="1">
          <reference field="12" count="0"/>
        </references>
      </pivotArea>
    </format>
    <format dxfId="31721">
      <pivotArea dataOnly="0" labelOnly="1" grandCol="1" outline="0" fieldPosition="0"/>
    </format>
    <format dxfId="31720">
      <pivotArea field="10" type="button" dataOnly="0" labelOnly="1" outline="0" axis="axisPage" fieldPosition="0"/>
    </format>
    <format dxfId="31719">
      <pivotArea type="origin" dataOnly="0" labelOnly="1" outline="0" fieldPosition="0"/>
    </format>
    <format dxfId="31718">
      <pivotArea dataOnly="0" labelOnly="1" grandRow="1" outline="0" fieldPosition="0"/>
    </format>
    <format dxfId="31717">
      <pivotArea field="10" type="button" dataOnly="0" labelOnly="1" outline="0" axis="axisPage" fieldPosition="0"/>
    </format>
    <format dxfId="31716">
      <pivotArea type="origin" dataOnly="0" labelOnly="1" outline="0" fieldPosition="0"/>
    </format>
    <format dxfId="31715">
      <pivotArea dataOnly="0" labelOnly="1" grandRow="1" outline="0" fieldPosition="0"/>
    </format>
    <format dxfId="31714">
      <pivotArea field="10" type="button" dataOnly="0" labelOnly="1" outline="0" axis="axisPage" fieldPosition="0"/>
    </format>
    <format dxfId="31713">
      <pivotArea type="origin" dataOnly="0" labelOnly="1" outline="0" fieldPosition="0"/>
    </format>
    <format dxfId="31712">
      <pivotArea dataOnly="0" labelOnly="1" grandRow="1" outline="0" fieldPosition="0"/>
    </format>
    <format dxfId="31711">
      <pivotArea field="10" type="button" dataOnly="0" labelOnly="1" outline="0" axis="axisPage" fieldPosition="0"/>
    </format>
    <format dxfId="31710">
      <pivotArea type="origin" dataOnly="0" labelOnly="1" outline="0" fieldPosition="0"/>
    </format>
    <format dxfId="31709">
      <pivotArea dataOnly="0" labelOnly="1" grandRow="1" outline="0" fieldPosition="0"/>
    </format>
    <format dxfId="31708">
      <pivotArea grandRow="1" outline="0" collapsedLevelsAreSubtotals="1" fieldPosition="0"/>
    </format>
    <format dxfId="31707">
      <pivotArea dataOnly="0" labelOnly="1" grandRow="1" outline="0" fieldPosition="0"/>
    </format>
    <format dxfId="31706">
      <pivotArea grandRow="1" outline="0" collapsedLevelsAreSubtotals="1" fieldPosition="0"/>
    </format>
    <format dxfId="31705">
      <pivotArea dataOnly="0" labelOnly="1" grandRow="1" outline="0" fieldPosition="0"/>
    </format>
    <format dxfId="31704">
      <pivotArea outline="0" collapsedLevelsAreSubtotals="1" fieldPosition="0"/>
    </format>
    <format dxfId="31703">
      <pivotArea dataOnly="0" labelOnly="1" grandRow="1" outline="0" fieldPosition="0"/>
    </format>
    <format dxfId="31702">
      <pivotArea outline="0" collapsedLevelsAreSubtotals="1" fieldPosition="0"/>
    </format>
    <format dxfId="31701">
      <pivotArea dataOnly="0" labelOnly="1" grandRow="1" outline="0" fieldPosition="0"/>
    </format>
    <format dxfId="31700">
      <pivotArea dataOnly="0" labelOnly="1" outline="0" fieldPosition="0">
        <references count="1">
          <reference field="12" count="0"/>
        </references>
      </pivotArea>
    </format>
    <format dxfId="31699">
      <pivotArea dataOnly="0" labelOnly="1" grandCol="1" outline="0" fieldPosition="0"/>
    </format>
    <format dxfId="31698">
      <pivotArea dataOnly="0" labelOnly="1" outline="0" fieldPosition="0">
        <references count="1">
          <reference field="12" count="0"/>
        </references>
      </pivotArea>
    </format>
    <format dxfId="31697">
      <pivotArea dataOnly="0" labelOnly="1" grandCol="1" outline="0" fieldPosition="0"/>
    </format>
    <format dxfId="31696">
      <pivotArea outline="0" fieldPosition="0">
        <references count="1">
          <reference field="12" count="0" selected="0"/>
        </references>
      </pivotArea>
    </format>
    <format dxfId="31695">
      <pivotArea type="origin" dataOnly="0" labelOnly="1" outline="0" fieldPosition="0"/>
    </format>
    <format dxfId="31694">
      <pivotArea field="12" type="button" dataOnly="0" labelOnly="1" outline="0" axis="axisCol" fieldPosition="0"/>
    </format>
    <format dxfId="31693">
      <pivotArea type="topRight" dataOnly="0" labelOnly="1" outline="0" offset="A1" fieldPosition="0"/>
    </format>
    <format dxfId="31692">
      <pivotArea dataOnly="0" labelOnly="1" grandRow="1" outline="0" fieldPosition="0"/>
    </format>
    <format dxfId="31691">
      <pivotArea dataOnly="0" labelOnly="1" outline="0" fieldPosition="0">
        <references count="1">
          <reference field="12" count="0"/>
        </references>
      </pivotArea>
    </format>
    <format dxfId="31690">
      <pivotArea grandRow="1" outline="0" collapsedLevelsAreSubtotals="1" fieldPosition="0"/>
    </format>
    <format dxfId="31689">
      <pivotArea dataOnly="0" labelOnly="1" grandRow="1" outline="0" fieldPosition="0"/>
    </format>
    <format dxfId="31688">
      <pivotArea outline="0" collapsedLevelsAreSubtotals="1" fieldPosition="0"/>
    </format>
    <format dxfId="31687">
      <pivotArea dataOnly="0" labelOnly="1" grandRow="1" outline="0" fieldPosition="0"/>
    </format>
    <format dxfId="31686">
      <pivotArea dataOnly="0" labelOnly="1" outline="0" fieldPosition="0">
        <references count="1">
          <reference field="12" count="0"/>
        </references>
      </pivotArea>
    </format>
    <format dxfId="31685">
      <pivotArea dataOnly="0" labelOnly="1" grandCol="1" outline="0" fieldPosition="0"/>
    </format>
    <format dxfId="31684">
      <pivotArea outline="0" collapsedLevelsAreSubtotals="1" fieldPosition="0"/>
    </format>
    <format dxfId="31683">
      <pivotArea dataOnly="0" labelOnly="1" grandRow="1" outline="0" fieldPosition="0"/>
    </format>
    <format dxfId="31682">
      <pivotArea dataOnly="0" labelOnly="1" outline="0" fieldPosition="0">
        <references count="1">
          <reference field="12" count="0"/>
        </references>
      </pivotArea>
    </format>
    <format dxfId="31681">
      <pivotArea dataOnly="0" labelOnly="1" grandCol="1" outline="0" fieldPosition="0"/>
    </format>
    <format dxfId="31680">
      <pivotArea outline="0" collapsedLevelsAreSubtotals="1" fieldPosition="0"/>
    </format>
    <format dxfId="31679">
      <pivotArea dataOnly="0" labelOnly="1" grandRow="1" outline="0" fieldPosition="0"/>
    </format>
    <format dxfId="31678">
      <pivotArea dataOnly="0" labelOnly="1" outline="0" fieldPosition="0">
        <references count="1">
          <reference field="12" count="0"/>
        </references>
      </pivotArea>
    </format>
    <format dxfId="31677">
      <pivotArea dataOnly="0" labelOnly="1" grandCol="1" outline="0" fieldPosition="0"/>
    </format>
    <format dxfId="31676">
      <pivotArea dataOnly="0" labelOnly="1" outline="0" fieldPosition="0">
        <references count="1">
          <reference field="12" count="0"/>
        </references>
      </pivotArea>
    </format>
    <format dxfId="31675">
      <pivotArea dataOnly="0" labelOnly="1" grandCol="1" outline="0" fieldPosition="0"/>
    </format>
    <format dxfId="31674">
      <pivotArea grandRow="1" outline="0" collapsedLevelsAreSubtotals="1" fieldPosition="0"/>
    </format>
    <format dxfId="31673">
      <pivotArea dataOnly="0" labelOnly="1" grandRow="1" outline="0" fieldPosition="0"/>
    </format>
    <format dxfId="31672">
      <pivotArea outline="0" collapsedLevelsAreSubtotals="1" fieldPosition="0"/>
    </format>
    <format dxfId="31671">
      <pivotArea dataOnly="0" labelOnly="1" grandRow="1" outline="0" fieldPosition="0"/>
    </format>
    <format dxfId="31670">
      <pivotArea dataOnly="0" labelOnly="1" outline="0" fieldPosition="0">
        <references count="1">
          <reference field="12" count="0"/>
        </references>
      </pivotArea>
    </format>
    <format dxfId="31669">
      <pivotArea dataOnly="0" labelOnly="1" grandCol="1" outline="0" fieldPosition="0"/>
    </format>
    <format dxfId="31668">
      <pivotArea outline="0" collapsedLevelsAreSubtotals="1" fieldPosition="0"/>
    </format>
    <format dxfId="31667">
      <pivotArea field="13" type="button" dataOnly="0" labelOnly="1" outline="0" axis="axisRow" fieldPosition="0"/>
    </format>
    <format dxfId="31666">
      <pivotArea dataOnly="0" labelOnly="1" outline="0" fieldPosition="0">
        <references count="1">
          <reference field="13" count="0"/>
        </references>
      </pivotArea>
    </format>
    <format dxfId="31665">
      <pivotArea dataOnly="0" labelOnly="1" grandRow="1" outline="0" fieldPosition="0"/>
    </format>
    <format dxfId="31664">
      <pivotArea dataOnly="0" labelOnly="1" outline="0" fieldPosition="0">
        <references count="1">
          <reference field="12" count="0"/>
        </references>
      </pivotArea>
    </format>
    <format dxfId="31663">
      <pivotArea dataOnly="0" labelOnly="1" grandCol="1" outline="0" fieldPosition="0"/>
    </format>
    <format dxfId="31662">
      <pivotArea outline="0" collapsedLevelsAreSubtotals="1" fieldPosition="0"/>
    </format>
    <format dxfId="31661">
      <pivotArea field="13" type="button" dataOnly="0" labelOnly="1" outline="0" axis="axisRow" fieldPosition="0"/>
    </format>
    <format dxfId="31660">
      <pivotArea dataOnly="0" labelOnly="1" outline="0" fieldPosition="0">
        <references count="1">
          <reference field="13" count="0"/>
        </references>
      </pivotArea>
    </format>
    <format dxfId="31659">
      <pivotArea dataOnly="0" labelOnly="1" grandRow="1" outline="0" fieldPosition="0"/>
    </format>
    <format dxfId="31658">
      <pivotArea dataOnly="0" labelOnly="1" outline="0" fieldPosition="0">
        <references count="1">
          <reference field="12" count="0"/>
        </references>
      </pivotArea>
    </format>
    <format dxfId="31657">
      <pivotArea dataOnly="0" labelOnly="1" grandCol="1" outline="0" fieldPosition="0"/>
    </format>
    <format dxfId="31656">
      <pivotArea outline="0" collapsedLevelsAreSubtotals="1" fieldPosition="0"/>
    </format>
    <format dxfId="31655">
      <pivotArea field="13" type="button" dataOnly="0" labelOnly="1" outline="0" axis="axisRow" fieldPosition="0"/>
    </format>
    <format dxfId="31654">
      <pivotArea dataOnly="0" labelOnly="1" outline="0" fieldPosition="0">
        <references count="1">
          <reference field="13" count="0"/>
        </references>
      </pivotArea>
    </format>
    <format dxfId="31653">
      <pivotArea dataOnly="0" labelOnly="1" grandRow="1" outline="0" fieldPosition="0"/>
    </format>
    <format dxfId="31652">
      <pivotArea dataOnly="0" labelOnly="1" outline="0" fieldPosition="0">
        <references count="1">
          <reference field="12" count="0"/>
        </references>
      </pivotArea>
    </format>
    <format dxfId="31651">
      <pivotArea dataOnly="0" labelOnly="1" grandCol="1" outline="0" fieldPosition="0"/>
    </format>
    <format dxfId="31650">
      <pivotArea outline="0" collapsedLevelsAreSubtotals="1" fieldPosition="0"/>
    </format>
    <format dxfId="31649">
      <pivotArea field="13" type="button" dataOnly="0" labelOnly="1" outline="0" axis="axisRow" fieldPosition="0"/>
    </format>
    <format dxfId="31648">
      <pivotArea dataOnly="0" labelOnly="1" outline="0" fieldPosition="0">
        <references count="1">
          <reference field="13" count="0"/>
        </references>
      </pivotArea>
    </format>
    <format dxfId="31647">
      <pivotArea dataOnly="0" labelOnly="1" grandRow="1" outline="0" fieldPosition="0"/>
    </format>
    <format dxfId="31646">
      <pivotArea dataOnly="0" labelOnly="1" outline="0" fieldPosition="0">
        <references count="1">
          <reference field="12" count="0"/>
        </references>
      </pivotArea>
    </format>
    <format dxfId="31645">
      <pivotArea dataOnly="0" labelOnly="1" grandCol="1" outline="0" fieldPosition="0"/>
    </format>
    <format dxfId="31644">
      <pivotArea grandRow="1" outline="0" collapsedLevelsAreSubtotals="1" fieldPosition="0"/>
    </format>
    <format dxfId="31643">
      <pivotArea dataOnly="0" labelOnly="1" grandRow="1" outline="0" fieldPosition="0"/>
    </format>
    <format dxfId="31642">
      <pivotArea grandRow="1" outline="0" collapsedLevelsAreSubtotals="1" fieldPosition="0"/>
    </format>
    <format dxfId="31641">
      <pivotArea dataOnly="0" labelOnly="1" grandRow="1" outline="0" fieldPosition="0"/>
    </format>
    <format dxfId="31640">
      <pivotArea outline="0" collapsedLevelsAreSubtotals="1" fieldPosition="0"/>
    </format>
    <format dxfId="31639">
      <pivotArea field="13" type="button" dataOnly="0" labelOnly="1" outline="0" axis="axisRow" fieldPosition="0"/>
    </format>
    <format dxfId="31638">
      <pivotArea dataOnly="0" labelOnly="1" outline="0" fieldPosition="0">
        <references count="1">
          <reference field="13" count="19">
            <x v="0"/>
            <x v="1"/>
            <x v="2"/>
            <x v="3"/>
            <x v="4"/>
            <x v="5"/>
            <x v="6"/>
            <x v="7"/>
            <x v="8"/>
            <x v="9"/>
            <x v="10"/>
            <x v="11"/>
            <x v="12"/>
            <x v="13"/>
            <x v="15"/>
            <x v="16"/>
            <x v="17"/>
            <x v="18"/>
            <x v="19"/>
          </reference>
        </references>
      </pivotArea>
    </format>
    <format dxfId="31637">
      <pivotArea dataOnly="0" labelOnly="1" grandRow="1" outline="0" fieldPosition="0"/>
    </format>
    <format dxfId="31636">
      <pivotArea dataOnly="0" labelOnly="1" outline="0" fieldPosition="0">
        <references count="1">
          <reference field="12" count="0"/>
        </references>
      </pivotArea>
    </format>
    <format dxfId="31635">
      <pivotArea dataOnly="0" labelOnly="1" grandCol="1" outline="0" fieldPosition="0"/>
    </format>
    <format dxfId="31634">
      <pivotArea outline="0" collapsedLevelsAreSubtotals="1" fieldPosition="0"/>
    </format>
    <format dxfId="31633">
      <pivotArea field="13" type="button" dataOnly="0" labelOnly="1" outline="0" axis="axisRow" fieldPosition="0"/>
    </format>
    <format dxfId="31632">
      <pivotArea dataOnly="0" labelOnly="1" outline="0" fieldPosition="0">
        <references count="1">
          <reference field="13" count="19">
            <x v="0"/>
            <x v="1"/>
            <x v="2"/>
            <x v="3"/>
            <x v="4"/>
            <x v="5"/>
            <x v="6"/>
            <x v="7"/>
            <x v="8"/>
            <x v="9"/>
            <x v="10"/>
            <x v="11"/>
            <x v="12"/>
            <x v="13"/>
            <x v="15"/>
            <x v="16"/>
            <x v="17"/>
            <x v="18"/>
            <x v="19"/>
          </reference>
        </references>
      </pivotArea>
    </format>
    <format dxfId="31631">
      <pivotArea dataOnly="0" labelOnly="1" grandRow="1" outline="0" fieldPosition="0"/>
    </format>
    <format dxfId="31630">
      <pivotArea dataOnly="0" labelOnly="1" outline="0" fieldPosition="0">
        <references count="1">
          <reference field="12" count="0"/>
        </references>
      </pivotArea>
    </format>
    <format dxfId="31629">
      <pivotArea dataOnly="0" labelOnly="1" grandCol="1" outline="0" fieldPosition="0"/>
    </format>
    <format dxfId="31628">
      <pivotArea outline="0" collapsedLevelsAreSubtotals="1" fieldPosition="0"/>
    </format>
    <format dxfId="31627">
      <pivotArea field="13" type="button" dataOnly="0" labelOnly="1" outline="0" axis="axisRow" fieldPosition="0"/>
    </format>
    <format dxfId="31626">
      <pivotArea dataOnly="0" labelOnly="1" outline="0" fieldPosition="0">
        <references count="1">
          <reference field="13" count="19">
            <x v="0"/>
            <x v="1"/>
            <x v="2"/>
            <x v="3"/>
            <x v="4"/>
            <x v="5"/>
            <x v="6"/>
            <x v="7"/>
            <x v="8"/>
            <x v="9"/>
            <x v="10"/>
            <x v="11"/>
            <x v="12"/>
            <x v="13"/>
            <x v="15"/>
            <x v="16"/>
            <x v="17"/>
            <x v="18"/>
            <x v="19"/>
          </reference>
        </references>
      </pivotArea>
    </format>
    <format dxfId="31625">
      <pivotArea dataOnly="0" labelOnly="1" grandRow="1" outline="0" fieldPosition="0"/>
    </format>
    <format dxfId="31624">
      <pivotArea dataOnly="0" labelOnly="1" outline="0" fieldPosition="0">
        <references count="1">
          <reference field="12" count="0"/>
        </references>
      </pivotArea>
    </format>
    <format dxfId="31623">
      <pivotArea dataOnly="0" labelOnly="1" grandCol="1" outline="0" fieldPosition="0"/>
    </format>
    <format dxfId="31622">
      <pivotArea grandRow="1" outline="0" collapsedLevelsAreSubtotals="1" fieldPosition="0"/>
    </format>
    <format dxfId="31621">
      <pivotArea dataOnly="0" labelOnly="1" grandRow="1" outline="0" fieldPosition="0"/>
    </format>
    <format dxfId="31620">
      <pivotArea field="13" type="button" dataOnly="0" labelOnly="1" outline="0" axis="axisRow" fieldPosition="0"/>
    </format>
    <format dxfId="31619">
      <pivotArea dataOnly="0" labelOnly="1" outline="0" fieldPosition="0">
        <references count="1">
          <reference field="12" count="0"/>
        </references>
      </pivotArea>
    </format>
    <format dxfId="31618">
      <pivotArea dataOnly="0" labelOnly="1" grandCol="1" outline="0" fieldPosition="0"/>
    </format>
    <format dxfId="31617">
      <pivotArea outline="0" fieldPosition="0">
        <references count="1">
          <reference field="4294967294" count="1">
            <x v="0"/>
          </reference>
        </references>
      </pivotArea>
    </format>
    <format dxfId="31616">
      <pivotArea outline="0" collapsedLevelsAreSubtotals="1" fieldPosition="0"/>
    </format>
    <format dxfId="31615">
      <pivotArea field="13" type="button" dataOnly="0" labelOnly="1" outline="0" axis="axisRow" fieldPosition="0"/>
    </format>
    <format dxfId="31614">
      <pivotArea dataOnly="0" labelOnly="1" outline="0" fieldPosition="0">
        <references count="1">
          <reference field="13" count="9">
            <x v="1"/>
            <x v="2"/>
            <x v="3"/>
            <x v="4"/>
            <x v="5"/>
            <x v="6"/>
            <x v="9"/>
            <x v="10"/>
            <x v="13"/>
          </reference>
        </references>
      </pivotArea>
    </format>
    <format dxfId="31613">
      <pivotArea dataOnly="0" labelOnly="1" grandRow="1" outline="0" fieldPosition="0"/>
    </format>
    <format dxfId="31612">
      <pivotArea dataOnly="0" labelOnly="1" outline="0" fieldPosition="0">
        <references count="1">
          <reference field="12" count="0"/>
        </references>
      </pivotArea>
    </format>
    <format dxfId="31611">
      <pivotArea dataOnly="0" labelOnly="1" grandCol="1" outline="0" fieldPosition="0"/>
    </format>
    <format dxfId="31610">
      <pivotArea outline="0" collapsedLevelsAreSubtotals="1" fieldPosition="0"/>
    </format>
    <format dxfId="31609">
      <pivotArea field="13" type="button" dataOnly="0" labelOnly="1" outline="0" axis="axisRow" fieldPosition="0"/>
    </format>
    <format dxfId="31608">
      <pivotArea dataOnly="0" labelOnly="1" outline="0" fieldPosition="0">
        <references count="1">
          <reference field="13" count="11">
            <x v="1"/>
            <x v="2"/>
            <x v="3"/>
            <x v="4"/>
            <x v="5"/>
            <x v="6"/>
            <x v="7"/>
            <x v="9"/>
            <x v="10"/>
            <x v="13"/>
            <x v="18"/>
          </reference>
        </references>
      </pivotArea>
    </format>
    <format dxfId="31607">
      <pivotArea dataOnly="0" labelOnly="1" grandRow="1" outline="0" fieldPosition="0"/>
    </format>
    <format dxfId="31606">
      <pivotArea dataOnly="0" labelOnly="1" outline="0" fieldPosition="0">
        <references count="1">
          <reference field="12" count="0"/>
        </references>
      </pivotArea>
    </format>
    <format dxfId="31605">
      <pivotArea dataOnly="0" labelOnly="1" grandCol="1" outline="0" fieldPosition="0"/>
    </format>
    <format dxfId="31604">
      <pivotArea outline="0" collapsedLevelsAreSubtotals="1" fieldPosition="0"/>
    </format>
    <format dxfId="31603">
      <pivotArea field="13" type="button" dataOnly="0" labelOnly="1" outline="0" axis="axisRow" fieldPosition="0"/>
    </format>
    <format dxfId="31602">
      <pivotArea dataOnly="0" labelOnly="1" outline="0" fieldPosition="0">
        <references count="1">
          <reference field="13" count="11">
            <x v="1"/>
            <x v="2"/>
            <x v="3"/>
            <x v="4"/>
            <x v="5"/>
            <x v="6"/>
            <x v="7"/>
            <x v="9"/>
            <x v="10"/>
            <x v="13"/>
            <x v="18"/>
          </reference>
        </references>
      </pivotArea>
    </format>
    <format dxfId="31601">
      <pivotArea dataOnly="0" labelOnly="1" grandRow="1" outline="0" fieldPosition="0"/>
    </format>
    <format dxfId="31600">
      <pivotArea dataOnly="0" labelOnly="1" outline="0" fieldPosition="0">
        <references count="1">
          <reference field="12" count="0"/>
        </references>
      </pivotArea>
    </format>
    <format dxfId="31599">
      <pivotArea dataOnly="0" labelOnly="1" grandCol="1" outline="0" fieldPosition="0"/>
    </format>
    <format dxfId="31598">
      <pivotArea field="13" type="button" dataOnly="0" labelOnly="1" outline="0" axis="axisRow" fieldPosition="0"/>
    </format>
    <format dxfId="31597">
      <pivotArea dataOnly="0" labelOnly="1" outline="0" fieldPosition="0">
        <references count="1">
          <reference field="12" count="0"/>
        </references>
      </pivotArea>
    </format>
    <format dxfId="31596">
      <pivotArea dataOnly="0" labelOnly="1" grandCol="1" outline="0" fieldPosition="0"/>
    </format>
    <format dxfId="31595">
      <pivotArea grandRow="1" outline="0" collapsedLevelsAreSubtotals="1" fieldPosition="0"/>
    </format>
    <format dxfId="31594">
      <pivotArea dataOnly="0" labelOnly="1" grandRow="1" outline="0" fieldPosition="0"/>
    </format>
    <format dxfId="31593">
      <pivotArea outline="0" collapsedLevelsAreSubtotals="1" fieldPosition="0"/>
    </format>
    <format dxfId="31592">
      <pivotArea field="13" type="button" dataOnly="0" labelOnly="1" outline="0" axis="axisRow" fieldPosition="0"/>
    </format>
    <format dxfId="31591">
      <pivotArea dataOnly="0" labelOnly="1" outline="0" fieldPosition="0">
        <references count="1">
          <reference field="13" count="11">
            <x v="1"/>
            <x v="2"/>
            <x v="3"/>
            <x v="4"/>
            <x v="5"/>
            <x v="6"/>
            <x v="7"/>
            <x v="9"/>
            <x v="10"/>
            <x v="13"/>
            <x v="18"/>
          </reference>
        </references>
      </pivotArea>
    </format>
    <format dxfId="31590">
      <pivotArea dataOnly="0" labelOnly="1" grandRow="1" outline="0" fieldPosition="0"/>
    </format>
    <format dxfId="31589">
      <pivotArea dataOnly="0" labelOnly="1" outline="0" fieldPosition="0">
        <references count="1">
          <reference field="12" count="0"/>
        </references>
      </pivotArea>
    </format>
    <format dxfId="31588">
      <pivotArea dataOnly="0" labelOnly="1" grandCol="1" outline="0" fieldPosition="0"/>
    </format>
    <format dxfId="31587">
      <pivotArea outline="0" collapsedLevelsAreSubtotals="1" fieldPosition="0"/>
    </format>
    <format dxfId="31586">
      <pivotArea field="13" type="button" dataOnly="0" labelOnly="1" outline="0" axis="axisRow" fieldPosition="0"/>
    </format>
    <format dxfId="31585">
      <pivotArea dataOnly="0" labelOnly="1" outline="0" fieldPosition="0">
        <references count="1">
          <reference field="13" count="11">
            <x v="1"/>
            <x v="2"/>
            <x v="3"/>
            <x v="4"/>
            <x v="5"/>
            <x v="6"/>
            <x v="7"/>
            <x v="9"/>
            <x v="10"/>
            <x v="13"/>
            <x v="18"/>
          </reference>
        </references>
      </pivotArea>
    </format>
    <format dxfId="31584">
      <pivotArea dataOnly="0" labelOnly="1" grandRow="1" outline="0" fieldPosition="0"/>
    </format>
    <format dxfId="31583">
      <pivotArea dataOnly="0" labelOnly="1" outline="0" fieldPosition="0">
        <references count="1">
          <reference field="12" count="0"/>
        </references>
      </pivotArea>
    </format>
    <format dxfId="31582">
      <pivotArea dataOnly="0" labelOnly="1" grandCol="1" outline="0" fieldPosition="0"/>
    </format>
    <format dxfId="31581">
      <pivotArea outline="0" collapsedLevelsAreSubtotals="1" fieldPosition="0"/>
    </format>
    <format dxfId="31580">
      <pivotArea field="13" type="button" dataOnly="0" labelOnly="1" outline="0" axis="axisRow" fieldPosition="0"/>
    </format>
    <format dxfId="31579">
      <pivotArea dataOnly="0" labelOnly="1" outline="0" fieldPosition="0">
        <references count="1">
          <reference field="13" count="12">
            <x v="1"/>
            <x v="2"/>
            <x v="3"/>
            <x v="4"/>
            <x v="5"/>
            <x v="6"/>
            <x v="7"/>
            <x v="9"/>
            <x v="10"/>
            <x v="13"/>
            <x v="17"/>
            <x v="18"/>
          </reference>
        </references>
      </pivotArea>
    </format>
    <format dxfId="31578">
      <pivotArea dataOnly="0" labelOnly="1" grandRow="1" outline="0" fieldPosition="0"/>
    </format>
    <format dxfId="31577">
      <pivotArea dataOnly="0" labelOnly="1" outline="0" fieldPosition="0">
        <references count="1">
          <reference field="12" count="0"/>
        </references>
      </pivotArea>
    </format>
    <format dxfId="31576">
      <pivotArea dataOnly="0" labelOnly="1" grandCol="1" outline="0" fieldPosition="0"/>
    </format>
    <format dxfId="31575">
      <pivotArea field="13" type="button" dataOnly="0" labelOnly="1" outline="0" axis="axisRow" fieldPosition="0"/>
    </format>
    <format dxfId="31574">
      <pivotArea dataOnly="0" labelOnly="1" outline="0" fieldPosition="0">
        <references count="1">
          <reference field="12" count="0"/>
        </references>
      </pivotArea>
    </format>
    <format dxfId="31573">
      <pivotArea dataOnly="0" labelOnly="1" grandCol="1" outline="0" fieldPosition="0"/>
    </format>
    <format dxfId="31572">
      <pivotArea grandRow="1" outline="0" collapsedLevelsAreSubtotals="1" fieldPosition="0"/>
    </format>
    <format dxfId="31571">
      <pivotArea dataOnly="0" labelOnly="1" grandRow="1" outline="0" fieldPosition="0"/>
    </format>
    <format dxfId="31570">
      <pivotArea outline="0" collapsedLevelsAreSubtotals="1" fieldPosition="0"/>
    </format>
    <format dxfId="31569">
      <pivotArea field="13" type="button" dataOnly="0" labelOnly="1" outline="0" axis="axisRow" fieldPosition="0"/>
    </format>
    <format dxfId="31568">
      <pivotArea dataOnly="0" labelOnly="1" outline="0" fieldPosition="0">
        <references count="1">
          <reference field="13" count="12">
            <x v="1"/>
            <x v="2"/>
            <x v="3"/>
            <x v="4"/>
            <x v="5"/>
            <x v="6"/>
            <x v="7"/>
            <x v="9"/>
            <x v="10"/>
            <x v="13"/>
            <x v="17"/>
            <x v="18"/>
          </reference>
        </references>
      </pivotArea>
    </format>
    <format dxfId="31567">
      <pivotArea dataOnly="0" labelOnly="1" grandRow="1" outline="0" fieldPosition="0"/>
    </format>
    <format dxfId="31566">
      <pivotArea dataOnly="0" labelOnly="1" outline="0" fieldPosition="0">
        <references count="1">
          <reference field="12" count="0"/>
        </references>
      </pivotArea>
    </format>
    <format dxfId="31565">
      <pivotArea dataOnly="0" labelOnly="1" grandCol="1" outline="0" fieldPosition="0"/>
    </format>
    <format dxfId="31564">
      <pivotArea dataOnly="0" labelOnly="1" outline="0" fieldPosition="0">
        <references count="1">
          <reference field="13" count="12">
            <x v="1"/>
            <x v="2"/>
            <x v="3"/>
            <x v="4"/>
            <x v="5"/>
            <x v="6"/>
            <x v="7"/>
            <x v="9"/>
            <x v="10"/>
            <x v="13"/>
            <x v="17"/>
            <x v="18"/>
          </reference>
        </references>
      </pivotArea>
    </format>
    <format dxfId="31563">
      <pivotArea dataOnly="0" labelOnly="1" outline="0" fieldPosition="0">
        <references count="1">
          <reference field="13" count="12">
            <x v="1"/>
            <x v="2"/>
            <x v="3"/>
            <x v="4"/>
            <x v="5"/>
            <x v="6"/>
            <x v="7"/>
            <x v="9"/>
            <x v="10"/>
            <x v="13"/>
            <x v="17"/>
            <x v="18"/>
          </reference>
        </references>
      </pivotArea>
    </format>
    <format dxfId="31562">
      <pivotArea dataOnly="0" labelOnly="1" outline="0" fieldPosition="0">
        <references count="1">
          <reference field="13" count="12">
            <x v="1"/>
            <x v="2"/>
            <x v="3"/>
            <x v="4"/>
            <x v="5"/>
            <x v="6"/>
            <x v="8"/>
            <x v="9"/>
            <x v="10"/>
            <x v="13"/>
            <x v="17"/>
            <x v="18"/>
          </reference>
        </references>
      </pivotArea>
    </format>
    <format dxfId="31561">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1963">
      <pivotArea dataOnly="0" labelOnly="1" outline="0" fieldPosition="0">
        <references count="1">
          <reference field="13" count="0"/>
        </references>
      </pivotArea>
    </format>
    <format dxfId="31962">
      <pivotArea dataOnly="0" labelOnly="1" grandCol="1" outline="0" fieldPosition="0"/>
    </format>
    <format dxfId="31961">
      <pivotArea dataOnly="0" labelOnly="1" outline="0" fieldPosition="0">
        <references count="1">
          <reference field="13" count="0"/>
        </references>
      </pivotArea>
    </format>
    <format dxfId="31960">
      <pivotArea dataOnly="0" labelOnly="1" grandCol="1" outline="0" fieldPosition="0"/>
    </format>
    <format dxfId="31959">
      <pivotArea dataOnly="0" labelOnly="1" outline="0" fieldPosition="0">
        <references count="1">
          <reference field="13" count="0"/>
        </references>
      </pivotArea>
    </format>
    <format dxfId="31958">
      <pivotArea dataOnly="0" labelOnly="1" grandCol="1" outline="0" fieldPosition="0"/>
    </format>
    <format dxfId="31957">
      <pivotArea outline="0" collapsedLevelsAreSubtotals="1" fieldPosition="0"/>
    </format>
    <format dxfId="31956">
      <pivotArea dataOnly="0" labelOnly="1" grandRow="1" outline="0" fieldPosition="0"/>
    </format>
    <format dxfId="31955">
      <pivotArea outline="0" collapsedLevelsAreSubtotals="1" fieldPosition="0"/>
    </format>
    <format dxfId="31954">
      <pivotArea dataOnly="0" labelOnly="1" grandRow="1" outline="0" fieldPosition="0"/>
    </format>
    <format dxfId="31953">
      <pivotArea type="all" dataOnly="0" outline="0" fieldPosition="0"/>
    </format>
    <format dxfId="31952">
      <pivotArea dataOnly="0" labelOnly="1" outline="0" fieldPosition="0">
        <references count="1">
          <reference field="12" count="0"/>
        </references>
      </pivotArea>
    </format>
    <format dxfId="31951">
      <pivotArea dataOnly="0" labelOnly="1" outline="0" fieldPosition="0">
        <references count="1">
          <reference field="12" count="0"/>
        </references>
      </pivotArea>
    </format>
    <format dxfId="31950">
      <pivotArea type="all" dataOnly="0" outline="0" fieldPosition="0"/>
    </format>
    <format dxfId="31949">
      <pivotArea grandCol="1" outline="0" collapsedLevelsAreSubtotals="1" fieldPosition="0"/>
    </format>
    <format dxfId="31948">
      <pivotArea grandRow="1" grandCol="1" outline="0" collapsedLevelsAreSubtotals="1" fieldPosition="0"/>
    </format>
    <format dxfId="31947">
      <pivotArea dataOnly="0" labelOnly="1" grandRow="1" outline="0" fieldPosition="0"/>
    </format>
    <format dxfId="31946">
      <pivotArea dataOnly="0" labelOnly="1" grandRow="1" outline="0" fieldPosition="0"/>
    </format>
    <format dxfId="31945">
      <pivotArea field="13" grandRow="1" outline="0" collapsedLevelsAreSubtotals="1" axis="axisCol" fieldPosition="0">
        <references count="1">
          <reference field="13" count="1" selected="0">
            <x v="1"/>
          </reference>
        </references>
      </pivotArea>
    </format>
    <format dxfId="31944">
      <pivotArea dataOnly="0" labelOnly="1" grandRow="1" outline="0" fieldPosition="0"/>
    </format>
    <format dxfId="31943">
      <pivotArea dataOnly="0" labelOnly="1" grandRow="1" outline="0" fieldPosition="0"/>
    </format>
    <format dxfId="31942">
      <pivotArea dataOnly="0" labelOnly="1" grandRow="1" outline="0" fieldPosition="0"/>
    </format>
    <format dxfId="31941">
      <pivotArea dataOnly="0" labelOnly="1" grandRow="1" outline="0" fieldPosition="0"/>
    </format>
    <format dxfId="31940">
      <pivotArea dataOnly="0" labelOnly="1" grandRow="1" outline="0" fieldPosition="0"/>
    </format>
    <format dxfId="31939">
      <pivotArea dataOnly="0" labelOnly="1" grandRow="1" outline="0" fieldPosition="0"/>
    </format>
    <format dxfId="31938">
      <pivotArea outline="0" collapsedLevelsAreSubtotals="1" fieldPosition="0"/>
    </format>
    <format dxfId="31937">
      <pivotArea grandRow="1" outline="0" collapsedLevelsAreSubtotals="1" fieldPosition="0"/>
    </format>
    <format dxfId="31936">
      <pivotArea outline="0" collapsedLevelsAreSubtotals="1" fieldPosition="0"/>
    </format>
    <format dxfId="31935">
      <pivotArea outline="0" collapsedLevelsAreSubtotals="1" fieldPosition="0"/>
    </format>
    <format dxfId="31934">
      <pivotArea grandRow="1" grandCol="1" outline="0" collapsedLevelsAreSubtotals="1" fieldPosition="0"/>
    </format>
    <format dxfId="31933">
      <pivotArea dataOnly="0" labelOnly="1" outline="0" fieldPosition="0">
        <references count="1">
          <reference field="13" count="0"/>
        </references>
      </pivotArea>
    </format>
    <format dxfId="31932">
      <pivotArea dataOnly="0" labelOnly="1" grandCol="1" outline="0" fieldPosition="0"/>
    </format>
    <format dxfId="31931">
      <pivotArea dataOnly="0" labelOnly="1" outline="0" fieldPosition="0">
        <references count="1">
          <reference field="13" count="0"/>
        </references>
      </pivotArea>
    </format>
    <format dxfId="31930">
      <pivotArea dataOnly="0" labelOnly="1" grandCol="1" outline="0" fieldPosition="0"/>
    </format>
    <format dxfId="31929">
      <pivotArea dataOnly="0" labelOnly="1" outline="0" fieldPosition="0">
        <references count="1">
          <reference field="13" count="0"/>
        </references>
      </pivotArea>
    </format>
    <format dxfId="31928">
      <pivotArea dataOnly="0" labelOnly="1" grandCol="1" outline="0" fieldPosition="0"/>
    </format>
    <format dxfId="31927">
      <pivotArea outline="0" collapsedLevelsAreSubtotals="1" fieldPosition="0"/>
    </format>
    <format dxfId="31926">
      <pivotArea dataOnly="0" labelOnly="1" grandRow="1" outline="0" fieldPosition="0"/>
    </format>
    <format dxfId="31925">
      <pivotArea dataOnly="0" labelOnly="1" outline="0" fieldPosition="0">
        <references count="1">
          <reference field="13" count="0"/>
        </references>
      </pivotArea>
    </format>
    <format dxfId="31924">
      <pivotArea dataOnly="0" labelOnly="1" grandCol="1" outline="0" fieldPosition="0"/>
    </format>
    <format dxfId="31923">
      <pivotArea dataOnly="0" labelOnly="1" grandRow="1" outline="0" fieldPosition="0"/>
    </format>
    <format dxfId="31922">
      <pivotArea grandRow="1" outline="0" collapsedLevelsAreSubtotals="1" fieldPosition="0"/>
    </format>
    <format dxfId="31921">
      <pivotArea dataOnly="0" labelOnly="1" grandRow="1" outline="0" fieldPosition="0"/>
    </format>
    <format dxfId="31920">
      <pivotArea type="all" dataOnly="0" outline="0" fieldPosition="0"/>
    </format>
    <format dxfId="31919">
      <pivotArea outline="0" collapsedLevelsAreSubtotals="1" fieldPosition="0"/>
    </format>
    <format dxfId="31918">
      <pivotArea dataOnly="0" labelOnly="1" grandRow="1" outline="0" fieldPosition="0"/>
    </format>
    <format dxfId="31917">
      <pivotArea dataOnly="0" labelOnly="1" outline="0" fieldPosition="0">
        <references count="1">
          <reference field="13" count="0"/>
        </references>
      </pivotArea>
    </format>
    <format dxfId="31916">
      <pivotArea dataOnly="0" labelOnly="1" grandCol="1" outline="0" fieldPosition="0"/>
    </format>
    <format dxfId="31915">
      <pivotArea dataOnly="0" labelOnly="1" grandRow="1" outline="0" fieldPosition="0"/>
    </format>
    <format dxfId="31914">
      <pivotArea dataOnly="0" labelOnly="1" outline="0" fieldPosition="0">
        <references count="1">
          <reference field="13" count="0"/>
        </references>
      </pivotArea>
    </format>
    <format dxfId="31913">
      <pivotArea dataOnly="0" labelOnly="1" grandCol="1" outline="0" fieldPosition="0"/>
    </format>
    <format dxfId="31912">
      <pivotArea dataOnly="0" labelOnly="1" grandRow="1" outline="0" fieldPosition="0"/>
    </format>
    <format dxfId="31911">
      <pivotArea dataOnly="0" labelOnly="1" outline="0" fieldPosition="0">
        <references count="1">
          <reference field="13" count="0"/>
        </references>
      </pivotArea>
    </format>
    <format dxfId="31910">
      <pivotArea dataOnly="0" labelOnly="1" grandCol="1" outline="0" fieldPosition="0"/>
    </format>
    <format dxfId="31909">
      <pivotArea dataOnly="0" labelOnly="1" grandRow="1" outline="0" fieldPosition="0"/>
    </format>
    <format dxfId="31908">
      <pivotArea dataOnly="0" labelOnly="1" outline="0" fieldPosition="0">
        <references count="1">
          <reference field="13" count="0"/>
        </references>
      </pivotArea>
    </format>
    <format dxfId="31907">
      <pivotArea dataOnly="0" labelOnly="1" grandCol="1" outline="0" fieldPosition="0"/>
    </format>
    <format dxfId="31906">
      <pivotArea dataOnly="0" labelOnly="1" outline="0" fieldPosition="0">
        <references count="1">
          <reference field="13" count="0"/>
        </references>
      </pivotArea>
    </format>
    <format dxfId="31905">
      <pivotArea dataOnly="0" labelOnly="1" grandCol="1" outline="0" fieldPosition="0"/>
    </format>
    <format dxfId="31904">
      <pivotArea dataOnly="0" labelOnly="1" grandRow="1" outline="0" fieldPosition="0"/>
    </format>
    <format dxfId="31903">
      <pivotArea grandRow="1" outline="0" collapsedLevelsAreSubtotals="1" fieldPosition="0"/>
    </format>
    <format dxfId="31902">
      <pivotArea dataOnly="0" labelOnly="1" grandRow="1" outline="0" fieldPosition="0"/>
    </format>
    <format dxfId="31901">
      <pivotArea dataOnly="0" labelOnly="1" outline="0" fieldPosition="0">
        <references count="1">
          <reference field="13" count="0"/>
        </references>
      </pivotArea>
    </format>
    <format dxfId="31900">
      <pivotArea dataOnly="0" labelOnly="1" grandCol="1" outline="0" fieldPosition="0"/>
    </format>
    <format dxfId="31899">
      <pivotArea dataOnly="0" labelOnly="1" outline="0" fieldPosition="0">
        <references count="1">
          <reference field="13" count="0"/>
        </references>
      </pivotArea>
    </format>
    <format dxfId="31898">
      <pivotArea dataOnly="0" labelOnly="1" grandCol="1" outline="0" fieldPosition="0"/>
    </format>
    <format dxfId="31897">
      <pivotArea dataOnly="0" labelOnly="1" outline="0" fieldPosition="0">
        <references count="1">
          <reference field="13" count="0"/>
        </references>
      </pivotArea>
    </format>
    <format dxfId="31896">
      <pivotArea dataOnly="0" labelOnly="1" grandCol="1" outline="0" fieldPosition="0"/>
    </format>
    <format dxfId="31895">
      <pivotArea dataOnly="0" labelOnly="1" outline="0" fieldPosition="0">
        <references count="1">
          <reference field="13" count="0"/>
        </references>
      </pivotArea>
    </format>
    <format dxfId="31894">
      <pivotArea dataOnly="0" labelOnly="1" grandCol="1" outline="0" fieldPosition="0"/>
    </format>
    <format dxfId="31893">
      <pivotArea dataOnly="0" labelOnly="1" outline="0" fieldPosition="0">
        <references count="1">
          <reference field="13" count="0"/>
        </references>
      </pivotArea>
    </format>
    <format dxfId="31892">
      <pivotArea dataOnly="0" labelOnly="1" grandCol="1" outline="0" fieldPosition="0"/>
    </format>
    <format dxfId="31891">
      <pivotArea dataOnly="0" labelOnly="1" grandRow="1" outline="0" fieldPosition="0"/>
    </format>
    <format dxfId="31890">
      <pivotArea dataOnly="0" labelOnly="1" outline="0" fieldPosition="0">
        <references count="1">
          <reference field="13" count="0"/>
        </references>
      </pivotArea>
    </format>
    <format dxfId="31889">
      <pivotArea dataOnly="0" labelOnly="1" grandCol="1" outline="0" fieldPosition="0"/>
    </format>
    <format dxfId="31888">
      <pivotArea dataOnly="0" labelOnly="1" outline="0" fieldPosition="0">
        <references count="1">
          <reference field="13" count="0"/>
        </references>
      </pivotArea>
    </format>
    <format dxfId="31887">
      <pivotArea dataOnly="0" labelOnly="1" grandCol="1" outline="0" fieldPosition="0"/>
    </format>
    <format dxfId="31886">
      <pivotArea grandRow="1" outline="0" collapsedLevelsAreSubtotals="1" fieldPosition="0"/>
    </format>
    <format dxfId="31885">
      <pivotArea dataOnly="0" labelOnly="1" grandRow="1" outline="0" fieldPosition="0"/>
    </format>
    <format dxfId="31884">
      <pivotArea dataOnly="0" labelOnly="1" grandRow="1" outline="0" fieldPosition="0"/>
    </format>
    <format dxfId="31883">
      <pivotArea type="origin" dataOnly="0" labelOnly="1" outline="0" fieldPosition="0"/>
    </format>
    <format dxfId="31882">
      <pivotArea dataOnly="0" labelOnly="1" grandRow="1" outline="0" fieldPosition="0"/>
    </format>
    <format dxfId="31881">
      <pivotArea type="origin" dataOnly="0" labelOnly="1" outline="0" fieldPosition="0"/>
    </format>
    <format dxfId="31880">
      <pivotArea dataOnly="0" labelOnly="1" grandRow="1" outline="0" fieldPosition="0"/>
    </format>
    <format dxfId="31879">
      <pivotArea type="origin" dataOnly="0" labelOnly="1" outline="0" fieldPosition="0"/>
    </format>
    <format dxfId="31878">
      <pivotArea dataOnly="0" labelOnly="1" grandRow="1" outline="0" fieldPosition="0"/>
    </format>
    <format dxfId="31877">
      <pivotArea type="origin" dataOnly="0" labelOnly="1" outline="0" fieldPosition="0"/>
    </format>
    <format dxfId="31876">
      <pivotArea dataOnly="0" labelOnly="1" grandRow="1" outline="0" fieldPosition="0"/>
    </format>
    <format dxfId="31875">
      <pivotArea dataOnly="0" labelOnly="1" grandRow="1" outline="0" fieldPosition="0"/>
    </format>
    <format dxfId="31874">
      <pivotArea grandRow="1" outline="0" collapsedLevelsAreSubtotals="1" fieldPosition="0"/>
    </format>
    <format dxfId="31873">
      <pivotArea grandRow="1" outline="0" collapsedLevelsAreSubtotals="1" fieldPosition="0"/>
    </format>
    <format dxfId="31872">
      <pivotArea grandRow="1" outline="0" collapsedLevelsAreSubtotals="1" fieldPosition="0"/>
    </format>
    <format dxfId="31871">
      <pivotArea grandRow="1" outline="0" collapsedLevelsAreSubtotals="1" fieldPosition="0"/>
    </format>
    <format dxfId="31870">
      <pivotArea dataOnly="0" labelOnly="1" outline="0" fieldPosition="0">
        <references count="1">
          <reference field="13" count="0"/>
        </references>
      </pivotArea>
    </format>
    <format dxfId="31869">
      <pivotArea dataOnly="0" labelOnly="1" grandCol="1" outline="0" fieldPosition="0"/>
    </format>
    <format dxfId="31868">
      <pivotArea dataOnly="0" labelOnly="1" outline="0" fieldPosition="0">
        <references count="1">
          <reference field="13" count="0"/>
        </references>
      </pivotArea>
    </format>
    <format dxfId="31867">
      <pivotArea dataOnly="0" labelOnly="1" grandCol="1" outline="0" fieldPosition="0"/>
    </format>
    <format dxfId="31866">
      <pivotArea dataOnly="0" labelOnly="1" outline="0" fieldPosition="0">
        <references count="1">
          <reference field="13" count="0"/>
        </references>
      </pivotArea>
    </format>
    <format dxfId="31865">
      <pivotArea dataOnly="0" labelOnly="1" grandCol="1" outline="0" fieldPosition="0"/>
    </format>
    <format dxfId="31864">
      <pivotArea dataOnly="0" labelOnly="1" outline="0" fieldPosition="0">
        <references count="1">
          <reference field="13" count="0"/>
        </references>
      </pivotArea>
    </format>
    <format dxfId="31863">
      <pivotArea dataOnly="0" labelOnly="1" grandCol="1" outline="0" fieldPosition="0"/>
    </format>
    <format dxfId="31862">
      <pivotArea dataOnly="0" labelOnly="1" outline="0" fieldPosition="0">
        <references count="1">
          <reference field="13" count="0"/>
        </references>
      </pivotArea>
    </format>
    <format dxfId="31861">
      <pivotArea dataOnly="0" labelOnly="1" grandCol="1" outline="0" fieldPosition="0"/>
    </format>
    <format dxfId="31860">
      <pivotArea dataOnly="0" labelOnly="1" outline="0" fieldPosition="0">
        <references count="1">
          <reference field="13" count="0"/>
        </references>
      </pivotArea>
    </format>
    <format dxfId="31859">
      <pivotArea dataOnly="0" labelOnly="1" grandCol="1" outline="0" fieldPosition="0"/>
    </format>
    <format dxfId="31858">
      <pivotArea grandRow="1" outline="0" collapsedLevelsAreSubtotals="1" fieldPosition="0"/>
    </format>
    <format dxfId="31857">
      <pivotArea grandRow="1" outline="0" collapsedLevelsAreSubtotals="1" fieldPosition="0"/>
    </format>
    <format dxfId="31856">
      <pivotArea dataOnly="0" labelOnly="1" outline="0" fieldPosition="0">
        <references count="1">
          <reference field="13" count="0"/>
        </references>
      </pivotArea>
    </format>
    <format dxfId="31855">
      <pivotArea dataOnly="0" labelOnly="1" grandCol="1" outline="0" fieldPosition="0"/>
    </format>
    <format dxfId="31854">
      <pivotArea dataOnly="0" labelOnly="1" outline="0" fieldPosition="0">
        <references count="1">
          <reference field="13" count="0"/>
        </references>
      </pivotArea>
    </format>
    <format dxfId="31853">
      <pivotArea dataOnly="0" labelOnly="1" grandCol="1" outline="0" fieldPosition="0"/>
    </format>
    <format dxfId="31852">
      <pivotArea dataOnly="0" labelOnly="1" outline="0" fieldPosition="0">
        <references count="1">
          <reference field="13" count="0"/>
        </references>
      </pivotArea>
    </format>
    <format dxfId="31851">
      <pivotArea dataOnly="0" labelOnly="1" grandCol="1" outline="0" fieldPosition="0"/>
    </format>
    <format dxfId="31850">
      <pivotArea dataOnly="0" labelOnly="1" outline="0" fieldPosition="0">
        <references count="1">
          <reference field="13" count="0"/>
        </references>
      </pivotArea>
    </format>
    <format dxfId="31849">
      <pivotArea dataOnly="0" labelOnly="1" grandCol="1" outline="0" fieldPosition="0"/>
    </format>
    <format dxfId="31848">
      <pivotArea dataOnly="0" labelOnly="1" outline="0" fieldPosition="0">
        <references count="1">
          <reference field="13" count="0"/>
        </references>
      </pivotArea>
    </format>
    <format dxfId="31847">
      <pivotArea dataOnly="0" labelOnly="1" grandCol="1" outline="0" fieldPosition="0"/>
    </format>
    <format dxfId="31846">
      <pivotArea grandRow="1" outline="0" collapsedLevelsAreSubtotals="1" fieldPosition="0"/>
    </format>
    <format dxfId="31845">
      <pivotArea dataOnly="0" labelOnly="1" outline="0" fieldPosition="0">
        <references count="1">
          <reference field="13" count="0"/>
        </references>
      </pivotArea>
    </format>
    <format dxfId="31844">
      <pivotArea dataOnly="0" labelOnly="1" grandCol="1" outline="0" fieldPosition="0"/>
    </format>
    <format dxfId="31843">
      <pivotArea dataOnly="0" labelOnly="1" outline="0" fieldPosition="0">
        <references count="1">
          <reference field="13" count="0"/>
        </references>
      </pivotArea>
    </format>
    <format dxfId="31842">
      <pivotArea dataOnly="0" labelOnly="1" grandCol="1" outline="0" fieldPosition="0"/>
    </format>
    <format dxfId="31841">
      <pivotArea dataOnly="0" labelOnly="1" outline="0" fieldPosition="0">
        <references count="1">
          <reference field="13" count="0"/>
        </references>
      </pivotArea>
    </format>
    <format dxfId="31840">
      <pivotArea dataOnly="0" labelOnly="1" grandCol="1" outline="0" fieldPosition="0"/>
    </format>
    <format dxfId="31839">
      <pivotArea dataOnly="0" labelOnly="1" outline="0" fieldPosition="0">
        <references count="1">
          <reference field="13" count="0"/>
        </references>
      </pivotArea>
    </format>
    <format dxfId="31838">
      <pivotArea dataOnly="0" labelOnly="1" grandCol="1" outline="0" fieldPosition="0"/>
    </format>
    <format dxfId="31837">
      <pivotArea dataOnly="0" labelOnly="1" outline="0" fieldPosition="0">
        <references count="1">
          <reference field="13" count="0"/>
        </references>
      </pivotArea>
    </format>
    <format dxfId="31836">
      <pivotArea dataOnly="0" labelOnly="1" grandCol="1" outline="0" fieldPosition="0"/>
    </format>
    <format dxfId="31835">
      <pivotArea dataOnly="0" labelOnly="1" outline="0" fieldPosition="0">
        <references count="1">
          <reference field="13" count="0"/>
        </references>
      </pivotArea>
    </format>
    <format dxfId="31834">
      <pivotArea dataOnly="0" labelOnly="1" grandCol="1" outline="0" fieldPosition="0"/>
    </format>
    <format dxfId="31833">
      <pivotArea dataOnly="0" labelOnly="1" outline="0" fieldPosition="0">
        <references count="1">
          <reference field="13" count="0"/>
        </references>
      </pivotArea>
    </format>
    <format dxfId="31832">
      <pivotArea dataOnly="0" labelOnly="1" grandCol="1" outline="0" fieldPosition="0"/>
    </format>
    <format dxfId="31831">
      <pivotArea dataOnly="0" labelOnly="1" outline="0" fieldPosition="0">
        <references count="1">
          <reference field="13" count="0"/>
        </references>
      </pivotArea>
    </format>
    <format dxfId="31830">
      <pivotArea dataOnly="0" labelOnly="1" grandCol="1" outline="0" fieldPosition="0"/>
    </format>
    <format dxfId="31829">
      <pivotArea dataOnly="0" labelOnly="1" outline="0" fieldPosition="0">
        <references count="1">
          <reference field="13" count="0"/>
        </references>
      </pivotArea>
    </format>
    <format dxfId="31828">
      <pivotArea dataOnly="0" labelOnly="1" grandCol="1" outline="0" fieldPosition="0"/>
    </format>
    <format dxfId="31827">
      <pivotArea dataOnly="0" labelOnly="1" outline="0" fieldPosition="0">
        <references count="1">
          <reference field="13" count="0"/>
        </references>
      </pivotArea>
    </format>
    <format dxfId="31826">
      <pivotArea dataOnly="0" labelOnly="1" grandCol="1" outline="0" fieldPosition="0"/>
    </format>
    <format dxfId="31825">
      <pivotArea dataOnly="0" labelOnly="1" outline="0" fieldPosition="0">
        <references count="1">
          <reference field="13" count="0"/>
        </references>
      </pivotArea>
    </format>
    <format dxfId="31824">
      <pivotArea dataOnly="0" labelOnly="1" grandCol="1" outline="0" fieldPosition="0"/>
    </format>
    <format dxfId="31823">
      <pivotArea dataOnly="0" labelOnly="1" outline="0" fieldPosition="0">
        <references count="1">
          <reference field="13" count="0"/>
        </references>
      </pivotArea>
    </format>
    <format dxfId="31822">
      <pivotArea dataOnly="0" labelOnly="1" grandCol="1" outline="0" fieldPosition="0"/>
    </format>
    <format dxfId="31821">
      <pivotArea dataOnly="0" labelOnly="1" outline="0" fieldPosition="0">
        <references count="1">
          <reference field="13" count="0"/>
        </references>
      </pivotArea>
    </format>
    <format dxfId="31820">
      <pivotArea dataOnly="0" labelOnly="1" grandCol="1" outline="0" fieldPosition="0"/>
    </format>
    <format dxfId="31819">
      <pivotArea dataOnly="0" labelOnly="1" outline="0" fieldPosition="0">
        <references count="1">
          <reference field="13" count="0"/>
        </references>
      </pivotArea>
    </format>
    <format dxfId="31818">
      <pivotArea dataOnly="0" labelOnly="1" grandCol="1" outline="0" fieldPosition="0"/>
    </format>
    <format dxfId="31817">
      <pivotArea dataOnly="0" labelOnly="1" outline="0" fieldPosition="0">
        <references count="1">
          <reference field="13" count="0"/>
        </references>
      </pivotArea>
    </format>
    <format dxfId="31816">
      <pivotArea dataOnly="0" labelOnly="1" grandCol="1" outline="0" fieldPosition="0"/>
    </format>
    <format dxfId="31815">
      <pivotArea field="13" type="button" dataOnly="0" labelOnly="1" outline="0" axis="axisCol" fieldPosition="0"/>
    </format>
    <format dxfId="31814">
      <pivotArea type="topRight" dataOnly="0" labelOnly="1" outline="0" fieldPosition="0"/>
    </format>
    <format dxfId="31813">
      <pivotArea grandRow="1" outline="0" collapsedLevelsAreSubtotals="1" fieldPosition="0"/>
    </format>
    <format dxfId="31812">
      <pivotArea grandRow="1" outline="0" collapsedLevelsAreSubtotals="1" fieldPosition="0"/>
    </format>
    <format dxfId="31811">
      <pivotArea grandRow="1" outline="0" collapsedLevelsAreSubtotals="1" fieldPosition="0"/>
    </format>
    <format dxfId="31810">
      <pivotArea grandRow="1" outline="0" collapsedLevelsAreSubtotals="1" fieldPosition="0"/>
    </format>
    <format dxfId="31809">
      <pivotArea outline="0" collapsedLevelsAreSubtotals="1" fieldPosition="0"/>
    </format>
    <format dxfId="31808">
      <pivotArea field="15" type="button" dataOnly="0" labelOnly="1" outline="0" axis="axisRow" fieldPosition="0"/>
    </format>
    <format dxfId="31807">
      <pivotArea dataOnly="0" labelOnly="1" outline="0" fieldPosition="0">
        <references count="1">
          <reference field="15" count="0"/>
        </references>
      </pivotArea>
    </format>
    <format dxfId="31806">
      <pivotArea dataOnly="0" labelOnly="1" grandRow="1" outline="0" fieldPosition="0"/>
    </format>
    <format dxfId="31805">
      <pivotArea dataOnly="0" labelOnly="1" outline="0" fieldPosition="0">
        <references count="1">
          <reference field="13" count="0"/>
        </references>
      </pivotArea>
    </format>
    <format dxfId="31804">
      <pivotArea dataOnly="0" labelOnly="1" grandCol="1" outline="0" fieldPosition="0"/>
    </format>
    <format dxfId="31803">
      <pivotArea outline="0" collapsedLevelsAreSubtotals="1" fieldPosition="0"/>
    </format>
    <format dxfId="31802">
      <pivotArea dataOnly="0" labelOnly="1" outline="0" fieldPosition="0">
        <references count="1">
          <reference field="15" count="0"/>
        </references>
      </pivotArea>
    </format>
    <format dxfId="31801">
      <pivotArea dataOnly="0" labelOnly="1" grandRow="1" outline="0" fieldPosition="0"/>
    </format>
    <format dxfId="31800">
      <pivotArea grandRow="1" outline="0" collapsedLevelsAreSubtotals="1" fieldPosition="0"/>
    </format>
    <format dxfId="31799">
      <pivotArea dataOnly="0" labelOnly="1" grandRow="1" outline="0" fieldPosition="0"/>
    </format>
    <format dxfId="31798">
      <pivotArea field="15" type="button" dataOnly="0" labelOnly="1" outline="0" axis="axisRow" fieldPosition="0"/>
    </format>
    <format dxfId="31797">
      <pivotArea dataOnly="0" labelOnly="1" outline="0" fieldPosition="0">
        <references count="1">
          <reference field="13" count="0"/>
        </references>
      </pivotArea>
    </format>
    <format dxfId="3179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222">
      <pivotArea outline="0" collapsedLevelsAreSubtotals="1" fieldPosition="0"/>
    </format>
    <format dxfId="32221">
      <pivotArea dataOnly="0" labelOnly="1" grandCol="1" outline="0" fieldPosition="0"/>
    </format>
    <format dxfId="32220">
      <pivotArea outline="0" collapsedLevelsAreSubtotals="1" fieldPosition="0"/>
    </format>
    <format dxfId="32219">
      <pivotArea dataOnly="0" labelOnly="1" grandCol="1" outline="0" fieldPosition="0"/>
    </format>
    <format dxfId="32218">
      <pivotArea dataOnly="0" labelOnly="1" grandRow="1" outline="0" fieldPosition="0"/>
    </format>
    <format dxfId="32217">
      <pivotArea dataOnly="0" labelOnly="1" grandCol="1" outline="0" fieldPosition="0"/>
    </format>
    <format dxfId="32216">
      <pivotArea dataOnly="0" labelOnly="1" grandCol="1" outline="0" fieldPosition="0"/>
    </format>
    <format dxfId="32215">
      <pivotArea dataOnly="0" labelOnly="1" outline="0" fieldPosition="0">
        <references count="1">
          <reference field="12" count="0"/>
        </references>
      </pivotArea>
    </format>
    <format dxfId="32214">
      <pivotArea dataOnly="0" labelOnly="1" grandCol="1" outline="0" fieldPosition="0"/>
    </format>
    <format dxfId="32213">
      <pivotArea dataOnly="0" labelOnly="1" outline="0" fieldPosition="0">
        <references count="1">
          <reference field="12" count="0"/>
        </references>
      </pivotArea>
    </format>
    <format dxfId="32212">
      <pivotArea dataOnly="0" labelOnly="1" grandCol="1" outline="0" fieldPosition="0"/>
    </format>
    <format dxfId="32211">
      <pivotArea grandRow="1" outline="0" collapsedLevelsAreSubtotals="1" fieldPosition="0"/>
    </format>
    <format dxfId="32210">
      <pivotArea dataOnly="0" labelOnly="1" grandRow="1" outline="0" fieldPosition="0"/>
    </format>
    <format dxfId="32209">
      <pivotArea dataOnly="0" labelOnly="1" grandRow="1" outline="0" fieldPosition="0"/>
    </format>
    <format dxfId="32208">
      <pivotArea grandRow="1" outline="0" collapsedLevelsAreSubtotals="1" fieldPosition="0"/>
    </format>
    <format dxfId="32207">
      <pivotArea dataOnly="0" labelOnly="1" grandRow="1" outline="0" fieldPosition="0"/>
    </format>
    <format dxfId="32206">
      <pivotArea grandRow="1" outline="0" collapsedLevelsAreSubtotals="1" fieldPosition="0"/>
    </format>
    <format dxfId="32205">
      <pivotArea dataOnly="0" labelOnly="1" grandRow="1" outline="0" fieldPosition="0"/>
    </format>
    <format dxfId="32204">
      <pivotArea grandRow="1" outline="0" collapsedLevelsAreSubtotals="1" fieldPosition="0"/>
    </format>
    <format dxfId="32203">
      <pivotArea grandRow="1" outline="0" collapsedLevelsAreSubtotals="1" fieldPosition="0"/>
    </format>
    <format dxfId="32202">
      <pivotArea dataOnly="0" labelOnly="1" grandRow="1" outline="0" fieldPosition="0"/>
    </format>
    <format dxfId="32201">
      <pivotArea dataOnly="0" labelOnly="1" grandRow="1" outline="0" fieldPosition="0"/>
    </format>
    <format dxfId="32200">
      <pivotArea dataOnly="0" labelOnly="1" grandRow="1" outline="0" fieldPosition="0"/>
    </format>
    <format dxfId="32199">
      <pivotArea dataOnly="0" labelOnly="1" grandRow="1" outline="0" fieldPosition="0"/>
    </format>
    <format dxfId="32198">
      <pivotArea grandRow="1" outline="0" collapsedLevelsAreSubtotals="1" fieldPosition="0"/>
    </format>
    <format dxfId="32197">
      <pivotArea dataOnly="0" labelOnly="1" grandRow="1" outline="0" fieldPosition="0"/>
    </format>
    <format dxfId="32196">
      <pivotArea dataOnly="0" labelOnly="1" outline="0" fieldPosition="0">
        <references count="1">
          <reference field="12" count="0"/>
        </references>
      </pivotArea>
    </format>
    <format dxfId="32195">
      <pivotArea dataOnly="0" labelOnly="1" grandCol="1" outline="0" fieldPosition="0"/>
    </format>
    <format dxfId="32194">
      <pivotArea grandRow="1" outline="0" collapsedLevelsAreSubtotals="1" fieldPosition="0"/>
    </format>
    <format dxfId="32193">
      <pivotArea dataOnly="0" labelOnly="1" grandRow="1" outline="0" fieldPosition="0"/>
    </format>
    <format dxfId="32192">
      <pivotArea grandRow="1" outline="0" collapsedLevelsAreSubtotals="1" fieldPosition="0"/>
    </format>
    <format dxfId="32191">
      <pivotArea dataOnly="0" labelOnly="1" grandRow="1" outline="0" fieldPosition="0"/>
    </format>
    <format dxfId="32190">
      <pivotArea dataOnly="0" labelOnly="1" outline="0" fieldPosition="0">
        <references count="1">
          <reference field="12" count="0"/>
        </references>
      </pivotArea>
    </format>
    <format dxfId="32189">
      <pivotArea dataOnly="0" labelOnly="1" grandCol="1" outline="0" fieldPosition="0"/>
    </format>
    <format dxfId="32188">
      <pivotArea dataOnly="0" labelOnly="1" grandCol="1" outline="0" fieldPosition="0"/>
    </format>
    <format dxfId="32187">
      <pivotArea grandRow="1" grandCol="1" outline="0" collapsedLevelsAreSubtotals="1" fieldPosition="0"/>
    </format>
    <format dxfId="32186">
      <pivotArea dataOnly="0" labelOnly="1" outline="0" fieldPosition="0">
        <references count="1">
          <reference field="12" count="0"/>
        </references>
      </pivotArea>
    </format>
    <format dxfId="32185">
      <pivotArea dataOnly="0" labelOnly="1" grandCol="1" outline="0" fieldPosition="0"/>
    </format>
    <format dxfId="32184">
      <pivotArea dataOnly="0" labelOnly="1" outline="0" fieldPosition="0">
        <references count="1">
          <reference field="12" count="0"/>
        </references>
      </pivotArea>
    </format>
    <format dxfId="32183">
      <pivotArea dataOnly="0" labelOnly="1" grandCol="1" outline="0" fieldPosition="0"/>
    </format>
    <format dxfId="32182">
      <pivotArea grandRow="1" outline="0" collapsedLevelsAreSubtotals="1" fieldPosition="0"/>
    </format>
    <format dxfId="32181">
      <pivotArea grandRow="1" outline="0" collapsedLevelsAreSubtotals="1" fieldPosition="0"/>
    </format>
    <format dxfId="32180">
      <pivotArea type="origin" dataOnly="0" labelOnly="1" outline="0" fieldPosition="0"/>
    </format>
    <format dxfId="32179">
      <pivotArea type="origin" dataOnly="0" labelOnly="1" outline="0" fieldPosition="0"/>
    </format>
    <format dxfId="32178">
      <pivotArea type="origin" dataOnly="0" labelOnly="1" outline="0" fieldPosition="0"/>
    </format>
    <format dxfId="32177">
      <pivotArea dataOnly="0" labelOnly="1" outline="0" fieldPosition="0">
        <references count="1">
          <reference field="12" count="0"/>
        </references>
      </pivotArea>
    </format>
    <format dxfId="32176">
      <pivotArea type="topRight" dataOnly="0" labelOnly="1" outline="0" fieldPosition="0"/>
    </format>
    <format dxfId="32175">
      <pivotArea outline="0" collapsedLevelsAreSubtotals="1" fieldPosition="0"/>
    </format>
    <format dxfId="32174">
      <pivotArea dataOnly="0" labelOnly="1" grandRow="1" outline="0" fieldPosition="0"/>
    </format>
    <format dxfId="32173">
      <pivotArea dataOnly="0" labelOnly="1" outline="0" fieldPosition="0">
        <references count="1">
          <reference field="12" count="0"/>
        </references>
      </pivotArea>
    </format>
    <format dxfId="32172">
      <pivotArea dataOnly="0" labelOnly="1" grandCol="1" outline="0" fieldPosition="0"/>
    </format>
    <format dxfId="32171">
      <pivotArea dataOnly="0" labelOnly="1" outline="0" fieldPosition="0">
        <references count="1">
          <reference field="12" count="0"/>
        </references>
      </pivotArea>
    </format>
    <format dxfId="32170">
      <pivotArea dataOnly="0" labelOnly="1" grandCol="1" outline="0" fieldPosition="0"/>
    </format>
    <format dxfId="32169">
      <pivotArea grandRow="1" outline="0" collapsedLevelsAreSubtotals="1" fieldPosition="0"/>
    </format>
    <format dxfId="32168">
      <pivotArea dataOnly="0" labelOnly="1" grandRow="1" outline="0" fieldPosition="0"/>
    </format>
    <format dxfId="32167">
      <pivotArea outline="0" collapsedLevelsAreSubtotals="1" fieldPosition="0"/>
    </format>
    <format dxfId="32166">
      <pivotArea dataOnly="0" labelOnly="1" grandRow="1" outline="0" fieldPosition="0"/>
    </format>
    <format dxfId="32165">
      <pivotArea dataOnly="0" labelOnly="1" outline="0" fieldPosition="0">
        <references count="1">
          <reference field="12" count="0"/>
        </references>
      </pivotArea>
    </format>
    <format dxfId="32164">
      <pivotArea dataOnly="0" labelOnly="1" grandCol="1" outline="0" fieldPosition="0"/>
    </format>
    <format dxfId="32163">
      <pivotArea grandRow="1" outline="0" collapsedLevelsAreSubtotals="1" fieldPosition="0"/>
    </format>
    <format dxfId="32162">
      <pivotArea dataOnly="0" labelOnly="1" grandRow="1" outline="0" fieldPosition="0"/>
    </format>
    <format dxfId="32161">
      <pivotArea grandRow="1" outline="0" collapsedLevelsAreSubtotals="1" fieldPosition="0"/>
    </format>
    <format dxfId="32160">
      <pivotArea dataOnly="0" labelOnly="1" grandRow="1" outline="0" fieldPosition="0"/>
    </format>
    <format dxfId="32159">
      <pivotArea dataOnly="0" labelOnly="1" outline="0" fieldPosition="0">
        <references count="1">
          <reference field="12" count="0"/>
        </references>
      </pivotArea>
    </format>
    <format dxfId="32158">
      <pivotArea dataOnly="0" labelOnly="1" grandCol="1" outline="0" fieldPosition="0"/>
    </format>
    <format dxfId="32157">
      <pivotArea grandRow="1" outline="0" collapsedLevelsAreSubtotals="1" fieldPosition="0"/>
    </format>
    <format dxfId="32156">
      <pivotArea dataOnly="0" labelOnly="1" grandRow="1" outline="0" fieldPosition="0"/>
    </format>
    <format dxfId="32155">
      <pivotArea dataOnly="0" labelOnly="1" outline="0" fieldPosition="0">
        <references count="1">
          <reference field="12" count="0"/>
        </references>
      </pivotArea>
    </format>
    <format dxfId="32154">
      <pivotArea dataOnly="0" labelOnly="1" grandCol="1" outline="0" fieldPosition="0"/>
    </format>
    <format dxfId="32153">
      <pivotArea grandRow="1" outline="0" collapsedLevelsAreSubtotals="1" fieldPosition="0"/>
    </format>
    <format dxfId="32152">
      <pivotArea dataOnly="0" labelOnly="1" grandRow="1" outline="0" fieldPosition="0"/>
    </format>
    <format dxfId="32151">
      <pivotArea outline="0" collapsedLevelsAreSubtotals="1" fieldPosition="0"/>
    </format>
    <format dxfId="32150">
      <pivotArea dataOnly="0" labelOnly="1" grandRow="1" outline="0" fieldPosition="0"/>
    </format>
    <format dxfId="32149">
      <pivotArea dataOnly="0" labelOnly="1" outline="0" fieldPosition="0">
        <references count="1">
          <reference field="12" count="0"/>
        </references>
      </pivotArea>
    </format>
    <format dxfId="32148">
      <pivotArea dataOnly="0" labelOnly="1" grandCol="1" outline="0" fieldPosition="0"/>
    </format>
    <format dxfId="32147">
      <pivotArea field="10" type="button" dataOnly="0" labelOnly="1" outline="0" axis="axisPage" fieldPosition="0"/>
    </format>
    <format dxfId="32146">
      <pivotArea type="origin" dataOnly="0" labelOnly="1" outline="0" fieldPosition="0"/>
    </format>
    <format dxfId="32145">
      <pivotArea dataOnly="0" labelOnly="1" grandRow="1" outline="0" fieldPosition="0"/>
    </format>
    <format dxfId="32144">
      <pivotArea field="10" type="button" dataOnly="0" labelOnly="1" outline="0" axis="axisPage" fieldPosition="0"/>
    </format>
    <format dxfId="32143">
      <pivotArea type="origin" dataOnly="0" labelOnly="1" outline="0" fieldPosition="0"/>
    </format>
    <format dxfId="32142">
      <pivotArea dataOnly="0" labelOnly="1" grandRow="1" outline="0" fieldPosition="0"/>
    </format>
    <format dxfId="32141">
      <pivotArea field="10" type="button" dataOnly="0" labelOnly="1" outline="0" axis="axisPage" fieldPosition="0"/>
    </format>
    <format dxfId="32140">
      <pivotArea type="origin" dataOnly="0" labelOnly="1" outline="0" fieldPosition="0"/>
    </format>
    <format dxfId="32139">
      <pivotArea dataOnly="0" labelOnly="1" grandRow="1" outline="0" fieldPosition="0"/>
    </format>
    <format dxfId="32138">
      <pivotArea field="10" type="button" dataOnly="0" labelOnly="1" outline="0" axis="axisPage" fieldPosition="0"/>
    </format>
    <format dxfId="32137">
      <pivotArea type="origin" dataOnly="0" labelOnly="1" outline="0" fieldPosition="0"/>
    </format>
    <format dxfId="32136">
      <pivotArea dataOnly="0" labelOnly="1" grandRow="1" outline="0" fieldPosition="0"/>
    </format>
    <format dxfId="32135">
      <pivotArea grandRow="1" outline="0" collapsedLevelsAreSubtotals="1" fieldPosition="0"/>
    </format>
    <format dxfId="32134">
      <pivotArea dataOnly="0" labelOnly="1" grandRow="1" outline="0" fieldPosition="0"/>
    </format>
    <format dxfId="32133">
      <pivotArea grandRow="1" outline="0" collapsedLevelsAreSubtotals="1" fieldPosition="0"/>
    </format>
    <format dxfId="32132">
      <pivotArea dataOnly="0" labelOnly="1" grandRow="1" outline="0" fieldPosition="0"/>
    </format>
    <format dxfId="32131">
      <pivotArea outline="0" collapsedLevelsAreSubtotals="1" fieldPosition="0"/>
    </format>
    <format dxfId="32130">
      <pivotArea dataOnly="0" labelOnly="1" grandRow="1" outline="0" fieldPosition="0"/>
    </format>
    <format dxfId="32129">
      <pivotArea outline="0" collapsedLevelsAreSubtotals="1" fieldPosition="0"/>
    </format>
    <format dxfId="32128">
      <pivotArea dataOnly="0" labelOnly="1" grandRow="1" outline="0" fieldPosition="0"/>
    </format>
    <format dxfId="32127">
      <pivotArea dataOnly="0" labelOnly="1" outline="0" fieldPosition="0">
        <references count="1">
          <reference field="12" count="0"/>
        </references>
      </pivotArea>
    </format>
    <format dxfId="32126">
      <pivotArea dataOnly="0" labelOnly="1" grandCol="1" outline="0" fieldPosition="0"/>
    </format>
    <format dxfId="32125">
      <pivotArea dataOnly="0" labelOnly="1" outline="0" fieldPosition="0">
        <references count="1">
          <reference field="12" count="0"/>
        </references>
      </pivotArea>
    </format>
    <format dxfId="32124">
      <pivotArea dataOnly="0" labelOnly="1" grandCol="1" outline="0" fieldPosition="0"/>
    </format>
    <format dxfId="32123">
      <pivotArea outline="0" fieldPosition="0">
        <references count="1">
          <reference field="12" count="0" selected="0"/>
        </references>
      </pivotArea>
    </format>
    <format dxfId="32122">
      <pivotArea dataOnly="0" labelOnly="1" grandRow="1" outline="0" fieldPosition="0"/>
    </format>
    <format dxfId="32121">
      <pivotArea dataOnly="0" labelOnly="1" outline="0" fieldPosition="0">
        <references count="1">
          <reference field="12" count="0"/>
        </references>
      </pivotArea>
    </format>
    <format dxfId="32120">
      <pivotArea grandRow="1" outline="0" collapsedLevelsAreSubtotals="1" fieldPosition="0"/>
    </format>
    <format dxfId="32119">
      <pivotArea dataOnly="0" labelOnly="1" grandRow="1" outline="0" fieldPosition="0"/>
    </format>
    <format dxfId="32118">
      <pivotArea outline="0" collapsedLevelsAreSubtotals="1" fieldPosition="0"/>
    </format>
    <format dxfId="32117">
      <pivotArea dataOnly="0" labelOnly="1" grandRow="1" outline="0" fieldPosition="0"/>
    </format>
    <format dxfId="32116">
      <pivotArea dataOnly="0" labelOnly="1" outline="0" fieldPosition="0">
        <references count="1">
          <reference field="12" count="0"/>
        </references>
      </pivotArea>
    </format>
    <format dxfId="32115">
      <pivotArea dataOnly="0" labelOnly="1" grandCol="1" outline="0" fieldPosition="0"/>
    </format>
    <format dxfId="32114">
      <pivotArea outline="0" collapsedLevelsAreSubtotals="1" fieldPosition="0"/>
    </format>
    <format dxfId="32113">
      <pivotArea dataOnly="0" labelOnly="1" grandRow="1" outline="0" fieldPosition="0"/>
    </format>
    <format dxfId="32112">
      <pivotArea dataOnly="0" labelOnly="1" outline="0" fieldPosition="0">
        <references count="1">
          <reference field="12" count="0"/>
        </references>
      </pivotArea>
    </format>
    <format dxfId="32111">
      <pivotArea dataOnly="0" labelOnly="1" grandCol="1" outline="0" fieldPosition="0"/>
    </format>
    <format dxfId="32110">
      <pivotArea outline="0" collapsedLevelsAreSubtotals="1" fieldPosition="0"/>
    </format>
    <format dxfId="32109">
      <pivotArea dataOnly="0" labelOnly="1" grandRow="1" outline="0" fieldPosition="0"/>
    </format>
    <format dxfId="32108">
      <pivotArea dataOnly="0" labelOnly="1" outline="0" fieldPosition="0">
        <references count="1">
          <reference field="12" count="0"/>
        </references>
      </pivotArea>
    </format>
    <format dxfId="32107">
      <pivotArea dataOnly="0" labelOnly="1" grandCol="1" outline="0" fieldPosition="0"/>
    </format>
    <format dxfId="32106">
      <pivotArea dataOnly="0" labelOnly="1" outline="0" fieldPosition="0">
        <references count="1">
          <reference field="12" count="0"/>
        </references>
      </pivotArea>
    </format>
    <format dxfId="32105">
      <pivotArea dataOnly="0" labelOnly="1" grandCol="1" outline="0" fieldPosition="0"/>
    </format>
    <format dxfId="32104">
      <pivotArea grandRow="1" outline="0" collapsedLevelsAreSubtotals="1" fieldPosition="0"/>
    </format>
    <format dxfId="32103">
      <pivotArea dataOnly="0" labelOnly="1" grandRow="1" outline="0" fieldPosition="0"/>
    </format>
    <format dxfId="32102">
      <pivotArea outline="0" collapsedLevelsAreSubtotals="1" fieldPosition="0"/>
    </format>
    <format dxfId="32101">
      <pivotArea dataOnly="0" labelOnly="1" grandRow="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collapsedLevelsAreSubtotals="1" fieldPosition="0"/>
    </format>
    <format dxfId="32097">
      <pivotArea field="13" type="button" dataOnly="0" labelOnly="1" outline="0" axis="axisRow" fieldPosition="0"/>
    </format>
    <format dxfId="32096">
      <pivotArea dataOnly="0" labelOnly="1" outline="0" fieldPosition="0">
        <references count="1">
          <reference field="13" count="0"/>
        </references>
      </pivotArea>
    </format>
    <format dxfId="32095">
      <pivotArea dataOnly="0" labelOnly="1" grandRow="1" outline="0" fieldPosition="0"/>
    </format>
    <format dxfId="32094">
      <pivotArea dataOnly="0" labelOnly="1" outline="0" fieldPosition="0">
        <references count="1">
          <reference field="12" count="0"/>
        </references>
      </pivotArea>
    </format>
    <format dxfId="32093">
      <pivotArea dataOnly="0" labelOnly="1" grandCol="1" outline="0" fieldPosition="0"/>
    </format>
    <format dxfId="32092">
      <pivotArea outline="0" collapsedLevelsAreSubtotals="1" fieldPosition="0"/>
    </format>
    <format dxfId="32091">
      <pivotArea field="13" type="button" dataOnly="0" labelOnly="1" outline="0" axis="axisRow" fieldPosition="0"/>
    </format>
    <format dxfId="32090">
      <pivotArea dataOnly="0" labelOnly="1" outline="0" fieldPosition="0">
        <references count="1">
          <reference field="13" count="0"/>
        </references>
      </pivotArea>
    </format>
    <format dxfId="32089">
      <pivotArea dataOnly="0" labelOnly="1" grandRow="1" outline="0" fieldPosition="0"/>
    </format>
    <format dxfId="32088">
      <pivotArea dataOnly="0" labelOnly="1" outline="0" fieldPosition="0">
        <references count="1">
          <reference field="12" count="0"/>
        </references>
      </pivotArea>
    </format>
    <format dxfId="32087">
      <pivotArea dataOnly="0" labelOnly="1" grandCol="1" outline="0" fieldPosition="0"/>
    </format>
    <format dxfId="32086">
      <pivotArea outline="0" collapsedLevelsAreSubtotals="1" fieldPosition="0"/>
    </format>
    <format dxfId="32085">
      <pivotArea field="13" type="button" dataOnly="0" labelOnly="1" outline="0" axis="axisRow" fieldPosition="0"/>
    </format>
    <format dxfId="32084">
      <pivotArea dataOnly="0" labelOnly="1" outline="0" fieldPosition="0">
        <references count="1">
          <reference field="13" count="0"/>
        </references>
      </pivotArea>
    </format>
    <format dxfId="32083">
      <pivotArea dataOnly="0" labelOnly="1" grandRow="1" outline="0" fieldPosition="0"/>
    </format>
    <format dxfId="32082">
      <pivotArea dataOnly="0" labelOnly="1" outline="0" fieldPosition="0">
        <references count="1">
          <reference field="12" count="0"/>
        </references>
      </pivotArea>
    </format>
    <format dxfId="32081">
      <pivotArea dataOnly="0" labelOnly="1" grandCol="1" outline="0" fieldPosition="0"/>
    </format>
    <format dxfId="32080">
      <pivotArea outline="0" collapsedLevelsAreSubtotals="1" fieldPosition="0"/>
    </format>
    <format dxfId="32079">
      <pivotArea field="13" type="button" dataOnly="0" labelOnly="1" outline="0" axis="axisRow" fieldPosition="0"/>
    </format>
    <format dxfId="32078">
      <pivotArea dataOnly="0" labelOnly="1" outline="0" fieldPosition="0">
        <references count="1">
          <reference field="13" count="0"/>
        </references>
      </pivotArea>
    </format>
    <format dxfId="32077">
      <pivotArea dataOnly="0" labelOnly="1" grandRow="1" outline="0" fieldPosition="0"/>
    </format>
    <format dxfId="32076">
      <pivotArea dataOnly="0" labelOnly="1" outline="0" fieldPosition="0">
        <references count="1">
          <reference field="12" count="0"/>
        </references>
      </pivotArea>
    </format>
    <format dxfId="32075">
      <pivotArea dataOnly="0" labelOnly="1" grandCol="1" outline="0" fieldPosition="0"/>
    </format>
    <format dxfId="32074">
      <pivotArea grandRow="1" outline="0" collapsedLevelsAreSubtotals="1" fieldPosition="0"/>
    </format>
    <format dxfId="32073">
      <pivotArea dataOnly="0" labelOnly="1" grandRow="1" outline="0" fieldPosition="0"/>
    </format>
    <format dxfId="32072">
      <pivotArea grandRow="1" outline="0" collapsedLevelsAreSubtotals="1" fieldPosition="0"/>
    </format>
    <format dxfId="32071">
      <pivotArea dataOnly="0" labelOnly="1" grandRow="1" outline="0" fieldPosition="0"/>
    </format>
    <format dxfId="32070">
      <pivotArea outline="0" collapsedLevelsAreSubtotals="1" fieldPosition="0"/>
    </format>
    <format dxfId="32069">
      <pivotArea dataOnly="0" labelOnly="1" outline="0" fieldPosition="0">
        <references count="1">
          <reference field="12" count="0"/>
        </references>
      </pivotArea>
    </format>
    <format dxfId="32068">
      <pivotArea dataOnly="0" labelOnly="1" grandCol="1" outline="0" fieldPosition="0"/>
    </format>
    <format dxfId="32067">
      <pivotArea outline="0" collapsedLevelsAreSubtotals="1" fieldPosition="0"/>
    </format>
    <format dxfId="32066">
      <pivotArea dataOnly="0" labelOnly="1" outline="0" fieldPosition="0">
        <references count="1">
          <reference field="12" count="0"/>
        </references>
      </pivotArea>
    </format>
    <format dxfId="32065">
      <pivotArea dataOnly="0" labelOnly="1" grandCol="1" outline="0" fieldPosition="0"/>
    </format>
    <format dxfId="32064">
      <pivotArea outline="0" collapsedLevelsAreSubtotals="1" fieldPosition="0"/>
    </format>
    <format dxfId="32063">
      <pivotArea field="13" type="button" dataOnly="0" labelOnly="1" outline="0" axis="axisRow" fieldPosition="0"/>
    </format>
    <format dxfId="32062">
      <pivotArea dataOnly="0" labelOnly="1" outline="0" fieldPosition="0">
        <references count="1">
          <reference field="13" count="17">
            <x v="0"/>
            <x v="1"/>
            <x v="2"/>
            <x v="3"/>
            <x v="4"/>
            <x v="5"/>
            <x v="6"/>
            <x v="7"/>
            <x v="8"/>
            <x v="9"/>
            <x v="10"/>
            <x v="11"/>
            <x v="13"/>
            <x v="14"/>
            <x v="15"/>
            <x v="16"/>
            <x v="17"/>
          </reference>
        </references>
      </pivotArea>
    </format>
    <format dxfId="32061">
      <pivotArea dataOnly="0" labelOnly="1" grandRow="1" outline="0" fieldPosition="0"/>
    </format>
    <format dxfId="32060">
      <pivotArea dataOnly="0" labelOnly="1" outline="0" fieldPosition="0">
        <references count="1">
          <reference field="12" count="0"/>
        </references>
      </pivotArea>
    </format>
    <format dxfId="32059">
      <pivotArea dataOnly="0" labelOnly="1" grandCol="1" outline="0" fieldPosition="0"/>
    </format>
    <format dxfId="32058">
      <pivotArea outline="0" collapsedLevelsAreSubtotals="1" fieldPosition="0"/>
    </format>
    <format dxfId="32057">
      <pivotArea field="13" type="button" dataOnly="0" labelOnly="1" outline="0" axis="axisRow" fieldPosition="0"/>
    </format>
    <format dxfId="32056">
      <pivotArea dataOnly="0" labelOnly="1" outline="0" fieldPosition="0">
        <references count="1">
          <reference field="13" count="17">
            <x v="0"/>
            <x v="1"/>
            <x v="2"/>
            <x v="3"/>
            <x v="4"/>
            <x v="5"/>
            <x v="6"/>
            <x v="7"/>
            <x v="8"/>
            <x v="9"/>
            <x v="10"/>
            <x v="11"/>
            <x v="13"/>
            <x v="14"/>
            <x v="15"/>
            <x v="16"/>
            <x v="17"/>
          </reference>
        </references>
      </pivotArea>
    </format>
    <format dxfId="32055">
      <pivotArea dataOnly="0" labelOnly="1" grandRow="1" outline="0" fieldPosition="0"/>
    </format>
    <format dxfId="32054">
      <pivotArea dataOnly="0" labelOnly="1" outline="0" fieldPosition="0">
        <references count="1">
          <reference field="12" count="0"/>
        </references>
      </pivotArea>
    </format>
    <format dxfId="32053">
      <pivotArea dataOnly="0" labelOnly="1" grandCol="1" outline="0" fieldPosition="0"/>
    </format>
    <format dxfId="32052">
      <pivotArea grandRow="1" outline="0" collapsedLevelsAreSubtotals="1" fieldPosition="0"/>
    </format>
    <format dxfId="32051">
      <pivotArea dataOnly="0" labelOnly="1" grandRow="1" outline="0" fieldPosition="0"/>
    </format>
    <format dxfId="32050">
      <pivotArea field="13" type="button" dataOnly="0" labelOnly="1" outline="0" axis="axisRow" fieldPosition="0"/>
    </format>
    <format dxfId="32049">
      <pivotArea dataOnly="0" labelOnly="1" outline="0" fieldPosition="0">
        <references count="1">
          <reference field="12" count="0"/>
        </references>
      </pivotArea>
    </format>
    <format dxfId="32048">
      <pivotArea dataOnly="0" labelOnly="1" grandCol="1" outline="0" fieldPosition="0"/>
    </format>
    <format dxfId="32047">
      <pivotArea outline="0" collapsedLevelsAreSubtotals="1" fieldPosition="0"/>
    </format>
    <format dxfId="32046">
      <pivotArea field="13" type="button" dataOnly="0" labelOnly="1" outline="0" axis="axisRow" fieldPosition="0"/>
    </format>
    <format dxfId="32045">
      <pivotArea dataOnly="0" labelOnly="1" outline="0" fieldPosition="0">
        <references count="1">
          <reference field="13" count="8">
            <x v="1"/>
            <x v="2"/>
            <x v="3"/>
            <x v="4"/>
            <x v="5"/>
            <x v="8"/>
            <x v="9"/>
            <x v="11"/>
          </reference>
        </references>
      </pivotArea>
    </format>
    <format dxfId="32044">
      <pivotArea dataOnly="0" labelOnly="1" grandRow="1" outline="0" fieldPosition="0"/>
    </format>
    <format dxfId="32043">
      <pivotArea dataOnly="0" labelOnly="1" outline="0" fieldPosition="0">
        <references count="1">
          <reference field="12" count="0"/>
        </references>
      </pivotArea>
    </format>
    <format dxfId="32042">
      <pivotArea dataOnly="0" labelOnly="1" grandCol="1" outline="0" fieldPosition="0"/>
    </format>
    <format dxfId="32041">
      <pivotArea outline="0" collapsedLevelsAreSubtotals="1" fieldPosition="0"/>
    </format>
    <format dxfId="32040">
      <pivotArea field="13" type="button" dataOnly="0" labelOnly="1" outline="0" axis="axisRow" fieldPosition="0"/>
    </format>
    <format dxfId="32039">
      <pivotArea dataOnly="0" labelOnly="1" outline="0" fieldPosition="0">
        <references count="1">
          <reference field="13" count="10">
            <x v="1"/>
            <x v="2"/>
            <x v="3"/>
            <x v="4"/>
            <x v="5"/>
            <x v="6"/>
            <x v="8"/>
            <x v="9"/>
            <x v="11"/>
            <x v="16"/>
          </reference>
        </references>
      </pivotArea>
    </format>
    <format dxfId="32038">
      <pivotArea dataOnly="0" labelOnly="1" grandRow="1" outline="0" fieldPosition="0"/>
    </format>
    <format dxfId="32037">
      <pivotArea dataOnly="0" labelOnly="1" outline="0" fieldPosition="0">
        <references count="1">
          <reference field="12" count="0"/>
        </references>
      </pivotArea>
    </format>
    <format dxfId="32036">
      <pivotArea dataOnly="0" labelOnly="1" grandCol="1" outline="0" fieldPosition="0"/>
    </format>
    <format dxfId="32035">
      <pivotArea outline="0" collapsedLevelsAreSubtotals="1" fieldPosition="0"/>
    </format>
    <format dxfId="32034">
      <pivotArea field="13" type="button" dataOnly="0" labelOnly="1" outline="0" axis="axisRow" fieldPosition="0"/>
    </format>
    <format dxfId="32033">
      <pivotArea dataOnly="0" labelOnly="1" outline="0" fieldPosition="0">
        <references count="1">
          <reference field="13" count="10">
            <x v="1"/>
            <x v="2"/>
            <x v="3"/>
            <x v="4"/>
            <x v="5"/>
            <x v="6"/>
            <x v="8"/>
            <x v="9"/>
            <x v="11"/>
            <x v="16"/>
          </reference>
        </references>
      </pivotArea>
    </format>
    <format dxfId="32032">
      <pivotArea dataOnly="0" labelOnly="1" grandRow="1" outline="0" fieldPosition="0"/>
    </format>
    <format dxfId="32031">
      <pivotArea dataOnly="0" labelOnly="1" outline="0" fieldPosition="0">
        <references count="1">
          <reference field="12" count="0"/>
        </references>
      </pivotArea>
    </format>
    <format dxfId="32030">
      <pivotArea dataOnly="0" labelOnly="1" grandCol="1" outline="0" fieldPosition="0"/>
    </format>
    <format dxfId="32029">
      <pivotArea field="13" type="button" dataOnly="0" labelOnly="1" outline="0" axis="axisRow" fieldPosition="0"/>
    </format>
    <format dxfId="32028">
      <pivotArea dataOnly="0" labelOnly="1" outline="0" fieldPosition="0">
        <references count="1">
          <reference field="12" count="0"/>
        </references>
      </pivotArea>
    </format>
    <format dxfId="32027">
      <pivotArea dataOnly="0" labelOnly="1" grandCol="1" outline="0" fieldPosition="0"/>
    </format>
    <format dxfId="32026">
      <pivotArea grandRow="1" outline="0" collapsedLevelsAreSubtotals="1" fieldPosition="0"/>
    </format>
    <format dxfId="32025">
      <pivotArea dataOnly="0" labelOnly="1" grandRow="1" outline="0" fieldPosition="0"/>
    </format>
    <format dxfId="32024">
      <pivotArea outline="0" fieldPosition="0">
        <references count="1">
          <reference field="13" count="1" selected="0">
            <x v="16"/>
          </reference>
        </references>
      </pivotArea>
    </format>
    <format dxfId="32023">
      <pivotArea grandRow="1" outline="0" collapsedLevelsAreSubtotals="1" fieldPosition="0"/>
    </format>
    <format dxfId="32022">
      <pivotArea outline="0" collapsedLevelsAreSubtotals="1" fieldPosition="0"/>
    </format>
    <format dxfId="32021">
      <pivotArea dataOnly="0" labelOnly="1" outline="0" fieldPosition="0">
        <references count="1">
          <reference field="13" count="11">
            <x v="1"/>
            <x v="2"/>
            <x v="3"/>
            <x v="4"/>
            <x v="5"/>
            <x v="6"/>
            <x v="8"/>
            <x v="9"/>
            <x v="11"/>
            <x v="15"/>
            <x v="16"/>
          </reference>
        </references>
      </pivotArea>
    </format>
    <format dxfId="32020">
      <pivotArea dataOnly="0" labelOnly="1" grandRow="1" outline="0" fieldPosition="0"/>
    </format>
    <format dxfId="32019">
      <pivotArea field="13" type="button" dataOnly="0" labelOnly="1" outline="0" axis="axisRow"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dataOnly="0" labelOnly="1" grandRow="1" outline="0" fieldPosition="0"/>
    </format>
    <format dxfId="32015">
      <pivotArea outline="0" collapsedLevelsAreSubtotals="1" fieldPosition="0"/>
    </format>
    <format dxfId="32014">
      <pivotArea field="13" type="button" dataOnly="0" labelOnly="1" outline="0" axis="axisRow" fieldPosition="0"/>
    </format>
    <format dxfId="32013">
      <pivotArea dataOnly="0" labelOnly="1" outline="0" fieldPosition="0">
        <references count="1">
          <reference field="13" count="11">
            <x v="1"/>
            <x v="2"/>
            <x v="3"/>
            <x v="4"/>
            <x v="5"/>
            <x v="6"/>
            <x v="8"/>
            <x v="9"/>
            <x v="11"/>
            <x v="15"/>
            <x v="16"/>
          </reference>
        </references>
      </pivotArea>
    </format>
    <format dxfId="32012">
      <pivotArea dataOnly="0" labelOnly="1" grandRow="1" outline="0" fieldPosition="0"/>
    </format>
    <format dxfId="32011">
      <pivotArea dataOnly="0" labelOnly="1" outline="0" fieldPosition="0">
        <references count="1">
          <reference field="12" count="0"/>
        </references>
      </pivotArea>
    </format>
    <format dxfId="32010">
      <pivotArea dataOnly="0" labelOnly="1" grandCol="1" outline="0" fieldPosition="0"/>
    </format>
    <format dxfId="32009">
      <pivotArea outline="0" collapsedLevelsAreSubtotals="1" fieldPosition="0"/>
    </format>
    <format dxfId="32008">
      <pivotArea field="13" type="button" dataOnly="0" labelOnly="1" outline="0" axis="axisRow" fieldPosition="0"/>
    </format>
    <format dxfId="32007">
      <pivotArea dataOnly="0" labelOnly="1" outline="0" fieldPosition="0">
        <references count="1">
          <reference field="13" count="11">
            <x v="1"/>
            <x v="2"/>
            <x v="3"/>
            <x v="4"/>
            <x v="5"/>
            <x v="6"/>
            <x v="8"/>
            <x v="9"/>
            <x v="11"/>
            <x v="15"/>
            <x v="16"/>
          </reference>
        </references>
      </pivotArea>
    </format>
    <format dxfId="32006">
      <pivotArea dataOnly="0" labelOnly="1" grandRow="1" outline="0" fieldPosition="0"/>
    </format>
    <format dxfId="32005">
      <pivotArea dataOnly="0" labelOnly="1" outline="0" fieldPosition="0">
        <references count="1">
          <reference field="12" count="0"/>
        </references>
      </pivotArea>
    </format>
    <format dxfId="32004">
      <pivotArea dataOnly="0" labelOnly="1" grandCol="1" outline="0" fieldPosition="0"/>
    </format>
    <format dxfId="32003">
      <pivotArea outline="0" collapsedLevelsAreSubtotals="1" fieldPosition="0"/>
    </format>
    <format dxfId="32002">
      <pivotArea field="13" type="button" dataOnly="0" labelOnly="1" outline="0" axis="axisRow" fieldPosition="0"/>
    </format>
    <format dxfId="32001">
      <pivotArea dataOnly="0" labelOnly="1" outline="0" fieldPosition="0">
        <references count="1">
          <reference field="13" count="11">
            <x v="1"/>
            <x v="2"/>
            <x v="3"/>
            <x v="4"/>
            <x v="5"/>
            <x v="6"/>
            <x v="8"/>
            <x v="9"/>
            <x v="11"/>
            <x v="15"/>
            <x v="16"/>
          </reference>
        </references>
      </pivotArea>
    </format>
    <format dxfId="32000">
      <pivotArea dataOnly="0" labelOnly="1" grandRow="1" outline="0" fieldPosition="0"/>
    </format>
    <format dxfId="31999">
      <pivotArea dataOnly="0" labelOnly="1" outline="0" fieldPosition="0">
        <references count="1">
          <reference field="12" count="0"/>
        </references>
      </pivotArea>
    </format>
    <format dxfId="31998">
      <pivotArea dataOnly="0" labelOnly="1" grandCol="1" outline="0" fieldPosition="0"/>
    </format>
    <format dxfId="31997">
      <pivotArea field="13" type="button" dataOnly="0" labelOnly="1" outline="0" axis="axisRow" fieldPosition="0"/>
    </format>
    <format dxfId="31996">
      <pivotArea dataOnly="0" labelOnly="1" outline="0" fieldPosition="0">
        <references count="1">
          <reference field="12" count="0"/>
        </references>
      </pivotArea>
    </format>
    <format dxfId="31995">
      <pivotArea dataOnly="0" labelOnly="1" grandCol="1" outline="0" fieldPosition="0"/>
    </format>
    <format dxfId="31994">
      <pivotArea dataOnly="0" labelOnly="1" outline="0" fieldPosition="0">
        <references count="1">
          <reference field="13" count="11">
            <x v="1"/>
            <x v="2"/>
            <x v="3"/>
            <x v="4"/>
            <x v="5"/>
            <x v="6"/>
            <x v="8"/>
            <x v="9"/>
            <x v="11"/>
            <x v="15"/>
            <x v="16"/>
          </reference>
        </references>
      </pivotArea>
    </format>
    <format dxfId="31993">
      <pivotArea dataOnly="0" labelOnly="1" outline="0" fieldPosition="0">
        <references count="1">
          <reference field="13" count="0"/>
        </references>
      </pivotArea>
    </format>
    <format dxfId="31992">
      <pivotArea outline="0" collapsedLevelsAreSubtotals="1" fieldPosition="0"/>
    </format>
    <format dxfId="31991">
      <pivotArea field="13" type="button" dataOnly="0" labelOnly="1" outline="0" axis="axisRow" fieldPosition="0"/>
    </format>
    <format dxfId="31990">
      <pivotArea dataOnly="0" labelOnly="1" outline="0" fieldPosition="0">
        <references count="1">
          <reference field="13" count="11">
            <x v="1"/>
            <x v="2"/>
            <x v="3"/>
            <x v="4"/>
            <x v="5"/>
            <x v="7"/>
            <x v="8"/>
            <x v="9"/>
            <x v="11"/>
            <x v="15"/>
            <x v="16"/>
          </reference>
        </references>
      </pivotArea>
    </format>
    <format dxfId="31989">
      <pivotArea dataOnly="0" labelOnly="1" grandRow="1" outline="0" fieldPosition="0"/>
    </format>
    <format dxfId="31988">
      <pivotArea dataOnly="0" labelOnly="1" outline="0" fieldPosition="0">
        <references count="1">
          <reference field="12" count="0"/>
        </references>
      </pivotArea>
    </format>
    <format dxfId="31987">
      <pivotArea dataOnly="0" labelOnly="1" grandCol="1" outline="0" fieldPosition="0"/>
    </format>
    <format dxfId="31986">
      <pivotArea dataOnly="0" labelOnly="1" outline="0" fieldPosition="0">
        <references count="1">
          <reference field="13" count="15">
            <x v="1"/>
            <x v="2"/>
            <x v="3"/>
            <x v="4"/>
            <x v="5"/>
            <x v="6"/>
            <x v="7"/>
            <x v="8"/>
            <x v="9"/>
            <x v="10"/>
            <x v="11"/>
            <x v="12"/>
            <x v="13"/>
            <x v="15"/>
            <x v="16"/>
          </reference>
        </references>
      </pivotArea>
    </format>
    <format dxfId="31985">
      <pivotArea outline="0" fieldPosition="0">
        <references count="1">
          <reference field="13" count="14" selected="0">
            <x v="1"/>
            <x v="2"/>
            <x v="3"/>
            <x v="4"/>
            <x v="5"/>
            <x v="6"/>
            <x v="8"/>
            <x v="9"/>
            <x v="10"/>
            <x v="11"/>
            <x v="12"/>
            <x v="13"/>
            <x v="15"/>
            <x v="16"/>
          </reference>
        </references>
      </pivotArea>
    </format>
    <format dxfId="31984">
      <pivotArea dataOnly="0" labelOnly="1" outline="0" fieldPosition="0">
        <references count="1">
          <reference field="13" count="14">
            <x v="1"/>
            <x v="2"/>
            <x v="3"/>
            <x v="4"/>
            <x v="5"/>
            <x v="6"/>
            <x v="8"/>
            <x v="9"/>
            <x v="10"/>
            <x v="11"/>
            <x v="12"/>
            <x v="13"/>
            <x v="15"/>
            <x v="16"/>
          </reference>
        </references>
      </pivotArea>
    </format>
    <format dxfId="31983">
      <pivotArea dataOnly="0" labelOnly="1" outline="0" fieldPosition="0">
        <references count="1">
          <reference field="13" count="10">
            <x v="0"/>
            <x v="1"/>
            <x v="3"/>
            <x v="4"/>
            <x v="5"/>
            <x v="7"/>
            <x v="8"/>
            <x v="9"/>
            <x v="11"/>
            <x v="15"/>
          </reference>
        </references>
      </pivotArea>
    </format>
    <format dxfId="31982">
      <pivotArea dataOnly="0" labelOnly="1" outline="0" fieldPosition="0">
        <references count="1">
          <reference field="13" count="10">
            <x v="0"/>
            <x v="1"/>
            <x v="3"/>
            <x v="4"/>
            <x v="5"/>
            <x v="7"/>
            <x v="8"/>
            <x v="9"/>
            <x v="11"/>
            <x v="15"/>
          </reference>
        </references>
      </pivotArea>
    </format>
    <format dxfId="31981">
      <pivotArea dataOnly="0" labelOnly="1" outline="0" fieldPosition="0">
        <references count="1">
          <reference field="13" count="10">
            <x v="0"/>
            <x v="1"/>
            <x v="3"/>
            <x v="4"/>
            <x v="5"/>
            <x v="7"/>
            <x v="8"/>
            <x v="9"/>
            <x v="11"/>
            <x v="15"/>
          </reference>
        </references>
      </pivotArea>
    </format>
    <format dxfId="31980">
      <pivotArea type="all" dataOnly="0" outline="0" fieldPosition="0"/>
    </format>
    <format dxfId="31979">
      <pivotArea type="origin" dataOnly="0" labelOnly="1" outline="0" fieldPosition="0"/>
    </format>
    <format dxfId="31978">
      <pivotArea field="12" type="button" dataOnly="0" labelOnly="1" outline="0" axis="axisCol" fieldPosition="0"/>
    </format>
    <format dxfId="31977">
      <pivotArea type="topRight" dataOnly="0" labelOnly="1" outline="0" fieldPosition="0"/>
    </format>
    <format dxfId="31976">
      <pivotArea type="all" dataOnly="0" outline="0" fieldPosition="0"/>
    </format>
    <format dxfId="31975">
      <pivotArea type="origin" dataOnly="0" labelOnly="1" outline="0" fieldPosition="0"/>
    </format>
    <format dxfId="31974">
      <pivotArea field="12" type="button" dataOnly="0" labelOnly="1" outline="0" axis="axisCol" fieldPosition="0"/>
    </format>
    <format dxfId="31973">
      <pivotArea type="topRight" dataOnly="0" labelOnly="1" outline="0" fieldPosition="0"/>
    </format>
    <format dxfId="31972">
      <pivotArea outline="0" collapsedLevelsAreSubtotals="1" fieldPosition="0"/>
    </format>
    <format dxfId="31971">
      <pivotArea dataOnly="0" labelOnly="1" outline="0" fieldPosition="0">
        <references count="1">
          <reference field="13" count="10">
            <x v="0"/>
            <x v="1"/>
            <x v="3"/>
            <x v="4"/>
            <x v="5"/>
            <x v="7"/>
            <x v="8"/>
            <x v="9"/>
            <x v="11"/>
            <x v="15"/>
          </reference>
        </references>
      </pivotArea>
    </format>
    <format dxfId="31970">
      <pivotArea field="13" type="button" dataOnly="0" labelOnly="1" outline="0" axis="axisRow" fieldPosition="0"/>
    </format>
    <format dxfId="31969">
      <pivotArea dataOnly="0" labelOnly="1" outline="0" fieldPosition="0">
        <references count="1">
          <reference field="12" count="0"/>
        </references>
      </pivotArea>
    </format>
    <format dxfId="31968">
      <pivotArea dataOnly="0" labelOnly="1" grandCol="1" outline="0" fieldPosition="0"/>
    </format>
    <format dxfId="31967">
      <pivotArea grandRow="1" outline="0" collapsedLevelsAreSubtotals="1" fieldPosition="0"/>
    </format>
    <format dxfId="31966">
      <pivotArea dataOnly="0" labelOnly="1" grandRow="1" outline="0" fieldPosition="0"/>
    </format>
    <format dxfId="31965">
      <pivotArea outline="0" fieldPosition="0">
        <references count="1">
          <reference field="13" count="10" selected="0">
            <x v="0"/>
            <x v="1"/>
            <x v="3"/>
            <x v="4"/>
            <x v="5"/>
            <x v="7"/>
            <x v="8"/>
            <x v="9"/>
            <x v="11"/>
            <x v="15"/>
          </reference>
        </references>
      </pivotArea>
    </format>
    <format dxfId="319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2293">
      <pivotArea outline="0" collapsedLevelsAreSubtotals="1" fieldPosition="0"/>
    </format>
    <format dxfId="32292">
      <pivotArea field="12" type="button" dataOnly="0" labelOnly="1" outline="0" axis="axisRow" fieldPosition="0"/>
    </format>
    <format dxfId="32291">
      <pivotArea dataOnly="0" labelOnly="1" outline="0" fieldPosition="0">
        <references count="1">
          <reference field="12" count="0"/>
        </references>
      </pivotArea>
    </format>
    <format dxfId="32290">
      <pivotArea dataOnly="0" labelOnly="1" grandRow="1" outline="0" fieldPosition="0"/>
    </format>
    <format dxfId="32289">
      <pivotArea dataOnly="0" labelOnly="1" outline="0" fieldPosition="0">
        <references count="1">
          <reference field="13" count="0"/>
        </references>
      </pivotArea>
    </format>
    <format dxfId="32288">
      <pivotArea dataOnly="0" labelOnly="1" grandCol="1" outline="0" fieldPosition="0"/>
    </format>
    <format dxfId="32287">
      <pivotArea outline="0" collapsedLevelsAreSubtotals="1" fieldPosition="0"/>
    </format>
    <format dxfId="32286">
      <pivotArea field="12" type="button" dataOnly="0" labelOnly="1" outline="0" axis="axisRow" fieldPosition="0"/>
    </format>
    <format dxfId="32285">
      <pivotArea dataOnly="0" labelOnly="1" outline="0" fieldPosition="0">
        <references count="1">
          <reference field="12" count="0"/>
        </references>
      </pivotArea>
    </format>
    <format dxfId="32284">
      <pivotArea dataOnly="0" labelOnly="1" grandRow="1" outline="0" fieldPosition="0"/>
    </format>
    <format dxfId="32283">
      <pivotArea dataOnly="0" labelOnly="1" outline="0" fieldPosition="0">
        <references count="1">
          <reference field="13" count="0"/>
        </references>
      </pivotArea>
    </format>
    <format dxfId="32282">
      <pivotArea dataOnly="0" labelOnly="1" grandCol="1" outline="0" fieldPosition="0"/>
    </format>
    <format dxfId="32281">
      <pivotArea dataOnly="0" labelOnly="1" outline="0" fieldPosition="0">
        <references count="1">
          <reference field="12" count="0"/>
        </references>
      </pivotArea>
    </format>
    <format dxfId="32280">
      <pivotArea grandRow="1" outline="0" collapsedLevelsAreSubtotals="1" fieldPosition="0"/>
    </format>
    <format dxfId="32279">
      <pivotArea dataOnly="0" labelOnly="1" grandRow="1" outline="0" fieldPosition="0"/>
    </format>
    <format dxfId="32278">
      <pivotArea field="12" type="button" dataOnly="0" labelOnly="1" outline="0" axis="axisRow" fieldPosition="0"/>
    </format>
    <format dxfId="32277">
      <pivotArea type="origin" dataOnly="0" labelOnly="1" outline="0" fieldPosition="0"/>
    </format>
    <format dxfId="32276">
      <pivotArea field="12" type="button" dataOnly="0" labelOnly="1" outline="0" axis="axisRow" fieldPosition="0"/>
    </format>
    <format dxfId="32275">
      <pivotArea dataOnly="0" labelOnly="1" outline="0" fieldPosition="0">
        <references count="1">
          <reference field="12" count="0"/>
        </references>
      </pivotArea>
    </format>
    <format dxfId="32274">
      <pivotArea dataOnly="0" labelOnly="1" grandRow="1" outline="0" fieldPosition="0"/>
    </format>
    <format dxfId="32273">
      <pivotArea type="origin" dataOnly="0" labelOnly="1" outline="0" fieldPosition="0"/>
    </format>
    <format dxfId="32272">
      <pivotArea field="12" type="button" dataOnly="0" labelOnly="1" outline="0" axis="axisRow" fieldPosition="0"/>
    </format>
    <format dxfId="32271">
      <pivotArea dataOnly="0" labelOnly="1" outline="0" fieldPosition="0">
        <references count="1">
          <reference field="12" count="0"/>
        </references>
      </pivotArea>
    </format>
    <format dxfId="32270">
      <pivotArea dataOnly="0" labelOnly="1" grandRow="1" outline="0" fieldPosition="0"/>
    </format>
    <format dxfId="32269">
      <pivotArea type="origin" dataOnly="0" labelOnly="1" outline="0" fieldPosition="0"/>
    </format>
    <format dxfId="32268">
      <pivotArea field="12" type="button" dataOnly="0" labelOnly="1" outline="0" axis="axisRow" fieldPosition="0"/>
    </format>
    <format dxfId="32267">
      <pivotArea dataOnly="0" labelOnly="1" outline="0" fieldPosition="0">
        <references count="1">
          <reference field="12" count="0"/>
        </references>
      </pivotArea>
    </format>
    <format dxfId="32266">
      <pivotArea dataOnly="0" labelOnly="1" grandRow="1" outline="0" fieldPosition="0"/>
    </format>
    <format dxfId="32265">
      <pivotArea type="origin" dataOnly="0" labelOnly="1" outline="0" fieldPosition="0"/>
    </format>
    <format dxfId="32264">
      <pivotArea field="12" type="button" dataOnly="0" labelOnly="1" outline="0" axis="axisRow" fieldPosition="0"/>
    </format>
    <format dxfId="32263">
      <pivotArea dataOnly="0" labelOnly="1" outline="0" fieldPosition="0">
        <references count="1">
          <reference field="12" count="0"/>
        </references>
      </pivotArea>
    </format>
    <format dxfId="32262">
      <pivotArea dataOnly="0" labelOnly="1" grandRow="1" outline="0" fieldPosition="0"/>
    </format>
    <format dxfId="32261">
      <pivotArea grandRow="1" outline="0" collapsedLevelsAreSubtotals="1" fieldPosition="0"/>
    </format>
    <format dxfId="32260">
      <pivotArea dataOnly="0" labelOnly="1" grandRow="1" outline="0" fieldPosition="0"/>
    </format>
    <format dxfId="32259">
      <pivotArea grandRow="1" outline="0" collapsedLevelsAreSubtotals="1" fieldPosition="0"/>
    </format>
    <format dxfId="32258">
      <pivotArea dataOnly="0" labelOnly="1" grandRow="1" outline="0" fieldPosition="0"/>
    </format>
    <format dxfId="32257">
      <pivotArea dataOnly="0" labelOnly="1" outline="0" fieldPosition="0">
        <references count="1">
          <reference field="12" count="0"/>
        </references>
      </pivotArea>
    </format>
    <format dxfId="32256">
      <pivotArea dataOnly="0" labelOnly="1" grandRow="1" outline="0" fieldPosition="0"/>
    </format>
    <format dxfId="32255">
      <pivotArea dataOnly="0" labelOnly="1" outline="0" fieldPosition="0">
        <references count="1">
          <reference field="12" count="0"/>
        </references>
      </pivotArea>
    </format>
    <format dxfId="32254">
      <pivotArea dataOnly="0" labelOnly="1" grandRow="1" outline="0" fieldPosition="0"/>
    </format>
    <format dxfId="32253">
      <pivotArea grandRow="1" outline="0" collapsedLevelsAreSubtotals="1" fieldPosition="0"/>
    </format>
    <format dxfId="32252">
      <pivotArea dataOnly="0" labelOnly="1" grandRow="1" outline="0" fieldPosition="0"/>
    </format>
    <format dxfId="32251">
      <pivotArea dataOnly="0" labelOnly="1" outline="0" fieldPosition="0">
        <references count="1">
          <reference field="12" count="0"/>
        </references>
      </pivotArea>
    </format>
    <format dxfId="32250">
      <pivotArea dataOnly="0" labelOnly="1" grandRow="1" outline="0" fieldPosition="0"/>
    </format>
    <format dxfId="32249">
      <pivotArea dataOnly="0" labelOnly="1" outline="0" fieldPosition="0">
        <references count="1">
          <reference field="12" count="0"/>
        </references>
      </pivotArea>
    </format>
    <format dxfId="32248">
      <pivotArea dataOnly="0" labelOnly="1" grandRow="1" outline="0" fieldPosition="0"/>
    </format>
    <format dxfId="32247">
      <pivotArea dataOnly="0" labelOnly="1" outline="0" fieldPosition="0">
        <references count="1">
          <reference field="12" count="0"/>
        </references>
      </pivotArea>
    </format>
    <format dxfId="32246">
      <pivotArea dataOnly="0" labelOnly="1" grandRow="1" outline="0" fieldPosition="0"/>
    </format>
    <format dxfId="32245">
      <pivotArea grandRow="1" outline="0" collapsedLevelsAreSubtotals="1" fieldPosition="0"/>
    </format>
    <format dxfId="32244">
      <pivotArea dataOnly="0" labelOnly="1" grandRow="1" outline="0" fieldPosition="0"/>
    </format>
    <format dxfId="32243">
      <pivotArea outline="0" fieldPosition="0">
        <references count="1">
          <reference field="12" count="0" selected="0"/>
        </references>
      </pivotArea>
    </format>
    <format dxfId="32242">
      <pivotArea dataOnly="0" labelOnly="1" outline="0" fieldPosition="0">
        <references count="1">
          <reference field="12" count="0"/>
        </references>
      </pivotArea>
    </format>
    <format dxfId="32241">
      <pivotArea outline="0" fieldPosition="0">
        <references count="1">
          <reference field="12" count="0" selected="0"/>
        </references>
      </pivotArea>
    </format>
    <format dxfId="32240">
      <pivotArea dataOnly="0" labelOnly="1" outline="0" fieldPosition="0">
        <references count="1">
          <reference field="12" count="0"/>
        </references>
      </pivotArea>
    </format>
    <format dxfId="32239">
      <pivotArea grandRow="1" outline="0" collapsedLevelsAreSubtotals="1" fieldPosition="0"/>
    </format>
    <format dxfId="32238">
      <pivotArea dataOnly="0" labelOnly="1" grandRow="1" outline="0" fieldPosition="0"/>
    </format>
    <format dxfId="32237">
      <pivotArea type="all" dataOnly="0" outline="0" fieldPosition="0"/>
    </format>
    <format dxfId="32236">
      <pivotArea type="origin" dataOnly="0" labelOnly="1" outline="0" fieldPosition="0"/>
    </format>
    <format dxfId="32235">
      <pivotArea field="13" type="button" dataOnly="0" labelOnly="1" outline="0" axis="axisCol" fieldPosition="0"/>
    </format>
    <format dxfId="32234">
      <pivotArea type="topRight" dataOnly="0" labelOnly="1" outline="0" fieldPosition="0"/>
    </format>
    <format dxfId="32233">
      <pivotArea outline="0" collapsedLevelsAreSubtotals="1" fieldPosition="0"/>
    </format>
    <format dxfId="32232">
      <pivotArea field="12" type="button" dataOnly="0" labelOnly="1" outline="0" axis="axisRow" fieldPosition="0"/>
    </format>
    <format dxfId="32231">
      <pivotArea dataOnly="0" labelOnly="1" outline="0" fieldPosition="0">
        <references count="1">
          <reference field="12" count="0"/>
        </references>
      </pivotArea>
    </format>
    <format dxfId="32230">
      <pivotArea dataOnly="0" labelOnly="1" grandRow="1" outline="0" fieldPosition="0"/>
    </format>
    <format dxfId="32229">
      <pivotArea dataOnly="0" labelOnly="1" outline="0" fieldPosition="0">
        <references count="1">
          <reference field="13" count="0"/>
        </references>
      </pivotArea>
    </format>
    <format dxfId="32228">
      <pivotArea dataOnly="0" labelOnly="1" grandCol="1" outline="0" fieldPosition="0"/>
    </format>
    <format dxfId="32227">
      <pivotArea field="12" type="button" dataOnly="0" labelOnly="1" outline="0" axis="axisRow" fieldPosition="0"/>
    </format>
    <format dxfId="32226">
      <pivotArea dataOnly="0" labelOnly="1" outline="0" fieldPosition="0">
        <references count="1">
          <reference field="13" count="0"/>
        </references>
      </pivotArea>
    </format>
    <format dxfId="32225">
      <pivotArea dataOnly="0" labelOnly="1" grandCol="1" outline="0" fieldPosition="0"/>
    </format>
    <format dxfId="32224">
      <pivotArea grandRow="1" outline="0" collapsedLevelsAreSubtotals="1" fieldPosition="0"/>
    </format>
    <format dxfId="3222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2651">
      <pivotArea type="all" dataOnly="0" outline="0" fieldPosition="0"/>
    </format>
    <format dxfId="32650">
      <pivotArea outline="0" collapsedLevelsAreSubtotals="1" fieldPosition="0"/>
    </format>
    <format dxfId="32649">
      <pivotArea dataOnly="0" labelOnly="1" grandRow="1" outline="0" fieldPosition="0"/>
    </format>
    <format dxfId="32648">
      <pivotArea type="all" dataOnly="0" outline="0" fieldPosition="0"/>
    </format>
    <format dxfId="32647">
      <pivotArea outline="0" collapsedLevelsAreSubtotals="1" fieldPosition="0"/>
    </format>
    <format dxfId="32646">
      <pivotArea dataOnly="0" labelOnly="1" grandRow="1" outline="0" fieldPosition="0"/>
    </format>
    <format dxfId="32645">
      <pivotArea type="all" dataOnly="0" outline="0" fieldPosition="0"/>
    </format>
    <format dxfId="32644">
      <pivotArea type="all" dataOnly="0" outline="0" fieldPosition="0"/>
    </format>
    <format dxfId="32643">
      <pivotArea outline="0" collapsedLevelsAreSubtotals="1" fieldPosition="0"/>
    </format>
    <format dxfId="32642">
      <pivotArea grandRow="1" outline="0" collapsedLevelsAreSubtotals="1" fieldPosition="0"/>
    </format>
    <format dxfId="32641">
      <pivotArea dataOnly="0" labelOnly="1" grandRow="1" outline="0" fieldPosition="0"/>
    </format>
    <format dxfId="32640">
      <pivotArea type="all" dataOnly="0" outline="0" fieldPosition="0"/>
    </format>
    <format dxfId="32639">
      <pivotArea outline="0" collapsedLevelsAreSubtotals="1" fieldPosition="0"/>
    </format>
    <format dxfId="32638">
      <pivotArea dataOnly="0" labelOnly="1" grandRow="1" outline="0" fieldPosition="0"/>
    </format>
    <format dxfId="32637">
      <pivotArea type="all" dataOnly="0" outline="0" fieldPosition="0"/>
    </format>
    <format dxfId="32636">
      <pivotArea outline="0" collapsedLevelsAreSubtotals="1" fieldPosition="0"/>
    </format>
    <format dxfId="32635">
      <pivotArea type="all" dataOnly="0" outline="0" fieldPosition="0"/>
    </format>
    <format dxfId="32634">
      <pivotArea outline="0" collapsedLevelsAreSubtotals="1" fieldPosition="0"/>
    </format>
    <format dxfId="32633">
      <pivotArea grandRow="1" outline="0" collapsedLevelsAreSubtotals="1" fieldPosition="0"/>
    </format>
    <format dxfId="32632">
      <pivotArea dataOnly="0" labelOnly="1" grandRow="1" outline="0" fieldPosition="0"/>
    </format>
    <format dxfId="32631">
      <pivotArea grandRow="1" outline="0" collapsedLevelsAreSubtotals="1" fieldPosition="0"/>
    </format>
    <format dxfId="32630">
      <pivotArea dataOnly="0" labelOnly="1" grandRow="1" outline="0" fieldPosition="0"/>
    </format>
    <format dxfId="32629">
      <pivotArea outline="0" collapsedLevelsAreSubtotals="1" fieldPosition="0"/>
    </format>
    <format dxfId="32628">
      <pivotArea dataOnly="0" labelOnly="1" grandRow="1" outline="0" fieldPosition="0"/>
    </format>
    <format dxfId="32627">
      <pivotArea type="all" dataOnly="0" outline="0" fieldPosition="0"/>
    </format>
    <format dxfId="32626">
      <pivotArea outline="0" collapsedLevelsAreSubtotals="1" fieldPosition="0"/>
    </format>
    <format dxfId="32625">
      <pivotArea dataOnly="0" labelOnly="1" grandRow="1" outline="0" fieldPosition="0"/>
    </format>
    <format dxfId="32624">
      <pivotArea type="all" dataOnly="0" outline="0" fieldPosition="0"/>
    </format>
    <format dxfId="32623">
      <pivotArea outline="0" collapsedLevelsAreSubtotals="1" fieldPosition="0"/>
    </format>
    <format dxfId="32622">
      <pivotArea dataOnly="0" labelOnly="1" grandRow="1" outline="0" fieldPosition="0"/>
    </format>
    <format dxfId="32621">
      <pivotArea grandRow="1" outline="0" collapsedLevelsAreSubtotals="1" fieldPosition="0"/>
    </format>
    <format dxfId="32620">
      <pivotArea dataOnly="0" labelOnly="1" grandRow="1" outline="0" fieldPosition="0"/>
    </format>
    <format dxfId="32619">
      <pivotArea type="all" dataOnly="0" outline="0" fieldPosition="0"/>
    </format>
    <format dxfId="32618">
      <pivotArea outline="0" collapsedLevelsAreSubtotals="1" fieldPosition="0"/>
    </format>
    <format dxfId="32617">
      <pivotArea dataOnly="0" labelOnly="1" grandRow="1" outline="0" fieldPosition="0"/>
    </format>
    <format dxfId="32616">
      <pivotArea type="all" dataOnly="0" outline="0" fieldPosition="0"/>
    </format>
    <format dxfId="32615">
      <pivotArea outline="0" collapsedLevelsAreSubtotals="1" fieldPosition="0"/>
    </format>
    <format dxfId="32614">
      <pivotArea dataOnly="0" labelOnly="1" grandRow="1" outline="0" fieldPosition="0"/>
    </format>
    <format dxfId="32613">
      <pivotArea grandRow="1" outline="0" collapsedLevelsAreSubtotals="1" fieldPosition="0"/>
    </format>
    <format dxfId="32612">
      <pivotArea dataOnly="0" labelOnly="1" grandRow="1" outline="0" fieldPosition="0"/>
    </format>
    <format dxfId="32611">
      <pivotArea grandRow="1" outline="0" collapsedLevelsAreSubtotals="1" fieldPosition="0"/>
    </format>
    <format dxfId="32610">
      <pivotArea dataOnly="0" labelOnly="1" grandRow="1" outline="0" fieldPosition="0"/>
    </format>
    <format dxfId="32609">
      <pivotArea type="all" dataOnly="0" outline="0" fieldPosition="0"/>
    </format>
    <format dxfId="32608">
      <pivotArea outline="0" collapsedLevelsAreSubtotals="1" fieldPosition="0"/>
    </format>
    <format dxfId="32607">
      <pivotArea dataOnly="0" labelOnly="1" grandRow="1" outline="0" fieldPosition="0"/>
    </format>
    <format dxfId="32606">
      <pivotArea type="all" dataOnly="0" outline="0" fieldPosition="0"/>
    </format>
    <format dxfId="32605">
      <pivotArea outline="0" collapsedLevelsAreSubtotals="1" fieldPosition="0"/>
    </format>
    <format dxfId="32604">
      <pivotArea dataOnly="0" labelOnly="1" grandRow="1" outline="0" fieldPosition="0"/>
    </format>
    <format dxfId="32603">
      <pivotArea grandRow="1" outline="0" collapsedLevelsAreSubtotals="1" fieldPosition="0"/>
    </format>
    <format dxfId="32602">
      <pivotArea dataOnly="0" labelOnly="1" grandRow="1" outline="0" fieldPosition="0"/>
    </format>
    <format dxfId="32601">
      <pivotArea type="all" dataOnly="0" outline="0" fieldPosition="0"/>
    </format>
    <format dxfId="32600">
      <pivotArea outline="0" collapsedLevelsAreSubtotals="1" fieldPosition="0"/>
    </format>
    <format dxfId="32599">
      <pivotArea dataOnly="0" labelOnly="1" grandRow="1" outline="0" fieldPosition="0"/>
    </format>
    <format dxfId="32598">
      <pivotArea type="all" dataOnly="0" outline="0" fieldPosition="0"/>
    </format>
    <format dxfId="32597">
      <pivotArea outline="0" collapsedLevelsAreSubtotals="1" fieldPosition="0"/>
    </format>
    <format dxfId="32596">
      <pivotArea dataOnly="0" labelOnly="1" grandRow="1" outline="0" fieldPosition="0"/>
    </format>
    <format dxfId="32595">
      <pivotArea type="all" dataOnly="0" outline="0" fieldPosition="0"/>
    </format>
    <format dxfId="32594">
      <pivotArea outline="0" collapsedLevelsAreSubtotals="1" fieldPosition="0"/>
    </format>
    <format dxfId="32593">
      <pivotArea dataOnly="0" labelOnly="1" grandRow="1" outline="0" fieldPosition="0"/>
    </format>
    <format dxfId="32592">
      <pivotArea grandRow="1" outline="0" collapsedLevelsAreSubtotals="1" fieldPosition="0"/>
    </format>
    <format dxfId="32591">
      <pivotArea dataOnly="0" labelOnly="1" grandRow="1" outline="0" fieldPosition="0"/>
    </format>
    <format dxfId="32590">
      <pivotArea type="all" dataOnly="0" outline="0" fieldPosition="0"/>
    </format>
    <format dxfId="32589">
      <pivotArea outline="0" collapsedLevelsAreSubtotals="1" fieldPosition="0"/>
    </format>
    <format dxfId="32588">
      <pivotArea dataOnly="0" labelOnly="1" grandRow="1" outline="0" fieldPosition="0"/>
    </format>
    <format dxfId="32587">
      <pivotArea grandRow="1" outline="0" collapsedLevelsAreSubtotals="1" fieldPosition="0"/>
    </format>
    <format dxfId="32586">
      <pivotArea dataOnly="0" labelOnly="1" grandRow="1" outline="0" fieldPosition="0"/>
    </format>
    <format dxfId="32585">
      <pivotArea type="all" dataOnly="0" outline="0" fieldPosition="0"/>
    </format>
    <format dxfId="32584">
      <pivotArea outline="0" collapsedLevelsAreSubtotals="1" fieldPosition="0"/>
    </format>
    <format dxfId="32583">
      <pivotArea dataOnly="0" labelOnly="1" grandRow="1" outline="0" fieldPosition="0"/>
    </format>
    <format dxfId="32582">
      <pivotArea grandRow="1" outline="0" collapsedLevelsAreSubtotals="1" fieldPosition="0"/>
    </format>
    <format dxfId="32581">
      <pivotArea dataOnly="0" labelOnly="1" grandRow="1" outline="0" fieldPosition="0"/>
    </format>
    <format dxfId="32580">
      <pivotArea type="all" dataOnly="0" outline="0" fieldPosition="0"/>
    </format>
    <format dxfId="32579">
      <pivotArea outline="0" collapsedLevelsAreSubtotals="1" fieldPosition="0"/>
    </format>
    <format dxfId="32578">
      <pivotArea dataOnly="0" labelOnly="1" grandRow="1" outline="0" fieldPosition="0"/>
    </format>
    <format dxfId="32577">
      <pivotArea type="all" dataOnly="0" outline="0" fieldPosition="0"/>
    </format>
    <format dxfId="32576">
      <pivotArea outline="0" collapsedLevelsAreSubtotals="1" fieldPosition="0"/>
    </format>
    <format dxfId="32575">
      <pivotArea dataOnly="0" labelOnly="1" grandRow="1" outline="0" fieldPosition="0"/>
    </format>
    <format dxfId="32574">
      <pivotArea type="all" dataOnly="0" outline="0" fieldPosition="0"/>
    </format>
    <format dxfId="32573">
      <pivotArea outline="0" collapsedLevelsAreSubtotals="1" fieldPosition="0"/>
    </format>
    <format dxfId="32572">
      <pivotArea dataOnly="0" labelOnly="1" grandRow="1" outline="0" fieldPosition="0"/>
    </format>
    <format dxfId="32571">
      <pivotArea type="all" dataOnly="0" outline="0" fieldPosition="0"/>
    </format>
    <format dxfId="32570">
      <pivotArea outline="0" collapsedLevelsAreSubtotals="1" fieldPosition="0"/>
    </format>
    <format dxfId="32569">
      <pivotArea dataOnly="0" labelOnly="1" grandRow="1" outline="0" fieldPosition="0"/>
    </format>
    <format dxfId="32568">
      <pivotArea type="all" dataOnly="0" outline="0" fieldPosition="0"/>
    </format>
    <format dxfId="32567">
      <pivotArea outline="0" collapsedLevelsAreSubtotals="1" fieldPosition="0"/>
    </format>
    <format dxfId="32566">
      <pivotArea dataOnly="0" labelOnly="1" grandRow="1" outline="0" fieldPosition="0"/>
    </format>
    <format dxfId="32565">
      <pivotArea type="all" dataOnly="0" outline="0" fieldPosition="0"/>
    </format>
    <format dxfId="32564">
      <pivotArea outline="0" collapsedLevelsAreSubtotals="1" fieldPosition="0"/>
    </format>
    <format dxfId="32563">
      <pivotArea dataOnly="0" labelOnly="1" grandRow="1" outline="0" fieldPosition="0"/>
    </format>
    <format dxfId="32562">
      <pivotArea type="all" dataOnly="0" outline="0" fieldPosition="0"/>
    </format>
    <format dxfId="32561">
      <pivotArea outline="0" collapsedLevelsAreSubtotals="1" fieldPosition="0"/>
    </format>
    <format dxfId="32560">
      <pivotArea dataOnly="0" labelOnly="1" grandRow="1" outline="0" fieldPosition="0"/>
    </format>
    <format dxfId="32559">
      <pivotArea type="all" dataOnly="0" outline="0" fieldPosition="0"/>
    </format>
    <format dxfId="32558">
      <pivotArea outline="0" collapsedLevelsAreSubtotals="1" fieldPosition="0"/>
    </format>
    <format dxfId="32557">
      <pivotArea dataOnly="0" labelOnly="1" grandRow="1" outline="0" fieldPosition="0"/>
    </format>
    <format dxfId="32556">
      <pivotArea type="all" dataOnly="0" outline="0" fieldPosition="0"/>
    </format>
    <format dxfId="32555">
      <pivotArea outline="0" collapsedLevelsAreSubtotals="1" fieldPosition="0"/>
    </format>
    <format dxfId="32554">
      <pivotArea dataOnly="0" labelOnly="1" grandRow="1" outline="0" fieldPosition="0"/>
    </format>
    <format dxfId="32553">
      <pivotArea grandRow="1" outline="0" collapsedLevelsAreSubtotals="1" fieldPosition="0"/>
    </format>
    <format dxfId="32552">
      <pivotArea dataOnly="0" labelOnly="1" grandRow="1" outline="0" fieldPosition="0"/>
    </format>
    <format dxfId="32551">
      <pivotArea type="all" dataOnly="0" outline="0" fieldPosition="0"/>
    </format>
    <format dxfId="32550">
      <pivotArea outline="0" collapsedLevelsAreSubtotals="1" fieldPosition="0"/>
    </format>
    <format dxfId="32549">
      <pivotArea dataOnly="0" labelOnly="1" grandRow="1" outline="0" fieldPosition="0"/>
    </format>
    <format dxfId="32548">
      <pivotArea type="all" dataOnly="0" outline="0" fieldPosition="0"/>
    </format>
    <format dxfId="32547">
      <pivotArea outline="0" collapsedLevelsAreSubtotals="1" fieldPosition="0"/>
    </format>
    <format dxfId="32546">
      <pivotArea dataOnly="0" labelOnly="1" grandRow="1" outline="0" fieldPosition="0"/>
    </format>
    <format dxfId="32545">
      <pivotArea type="all" dataOnly="0" outline="0" fieldPosition="0"/>
    </format>
    <format dxfId="32544">
      <pivotArea outline="0" collapsedLevelsAreSubtotals="1" fieldPosition="0"/>
    </format>
    <format dxfId="32543">
      <pivotArea dataOnly="0" labelOnly="1" grandRow="1" outline="0" fieldPosition="0"/>
    </format>
    <format dxfId="32542">
      <pivotArea type="all" dataOnly="0" outline="0" fieldPosition="0"/>
    </format>
    <format dxfId="32541">
      <pivotArea outline="0" collapsedLevelsAreSubtotals="1" fieldPosition="0"/>
    </format>
    <format dxfId="32540">
      <pivotArea dataOnly="0" labelOnly="1" grandRow="1" outline="0" fieldPosition="0"/>
    </format>
    <format dxfId="32539">
      <pivotArea type="all" dataOnly="0" outline="0" fieldPosition="0"/>
    </format>
    <format dxfId="32538">
      <pivotArea outline="0" collapsedLevelsAreSubtotals="1" fieldPosition="0"/>
    </format>
    <format dxfId="32537">
      <pivotArea dataOnly="0" labelOnly="1" grandRow="1" outline="0" fieldPosition="0"/>
    </format>
    <format dxfId="32536">
      <pivotArea outline="0" fieldPosition="0">
        <references count="1">
          <reference field="4294967294" count="1">
            <x v="1"/>
          </reference>
        </references>
      </pivotArea>
    </format>
    <format dxfId="32535">
      <pivotArea type="all" dataOnly="0" outline="0" fieldPosition="0"/>
    </format>
    <format dxfId="32534">
      <pivotArea outline="0" collapsedLevelsAreSubtotals="1" fieldPosition="0"/>
    </format>
    <format dxfId="32533">
      <pivotArea field="23" type="button" dataOnly="0" labelOnly="1" outline="0" axis="axisRow" fieldPosition="0"/>
    </format>
    <format dxfId="32532">
      <pivotArea dataOnly="0" labelOnly="1" grandRow="1" outline="0" fieldPosition="0"/>
    </format>
    <format dxfId="32531">
      <pivotArea dataOnly="0" labelOnly="1" outline="0" fieldPosition="0">
        <references count="1">
          <reference field="4294967294" count="2">
            <x v="0"/>
            <x v="1"/>
          </reference>
        </references>
      </pivotArea>
    </format>
    <format dxfId="32530">
      <pivotArea type="all" dataOnly="0" outline="0" fieldPosition="0"/>
    </format>
    <format dxfId="32529">
      <pivotArea outline="0" collapsedLevelsAreSubtotals="1" fieldPosition="0"/>
    </format>
    <format dxfId="32528">
      <pivotArea field="23" type="button" dataOnly="0" labelOnly="1" outline="0" axis="axisRow" fieldPosition="0"/>
    </format>
    <format dxfId="32527">
      <pivotArea dataOnly="0" labelOnly="1" grandRow="1" outline="0" fieldPosition="0"/>
    </format>
    <format dxfId="32526">
      <pivotArea dataOnly="0" labelOnly="1" outline="0" fieldPosition="0">
        <references count="1">
          <reference field="4294967294" count="2">
            <x v="0"/>
            <x v="1"/>
          </reference>
        </references>
      </pivotArea>
    </format>
    <format dxfId="32525">
      <pivotArea type="all" dataOnly="0" outline="0" fieldPosition="0"/>
    </format>
    <format dxfId="32524">
      <pivotArea outline="0" collapsedLevelsAreSubtotals="1" fieldPosition="0"/>
    </format>
    <format dxfId="32523">
      <pivotArea field="23" type="button" dataOnly="0" labelOnly="1" outline="0" axis="axisRow" fieldPosition="0"/>
    </format>
    <format dxfId="32522">
      <pivotArea dataOnly="0" labelOnly="1" grandRow="1" outline="0" fieldPosition="0"/>
    </format>
    <format dxfId="32521">
      <pivotArea dataOnly="0" labelOnly="1" outline="0" fieldPosition="0">
        <references count="1">
          <reference field="4294967294" count="2">
            <x v="0"/>
            <x v="1"/>
          </reference>
        </references>
      </pivotArea>
    </format>
    <format dxfId="32520">
      <pivotArea type="all" dataOnly="0" outline="0" fieldPosition="0"/>
    </format>
    <format dxfId="32519">
      <pivotArea outline="0" collapsedLevelsAreSubtotals="1" fieldPosition="0"/>
    </format>
    <format dxfId="32518">
      <pivotArea field="23" type="button" dataOnly="0" labelOnly="1" outline="0" axis="axisRow" fieldPosition="0"/>
    </format>
    <format dxfId="32517">
      <pivotArea dataOnly="0" labelOnly="1" grandRow="1" outline="0" fieldPosition="0"/>
    </format>
    <format dxfId="32516">
      <pivotArea dataOnly="0" labelOnly="1" outline="0" fieldPosition="0">
        <references count="1">
          <reference field="4294967294" count="2">
            <x v="0"/>
            <x v="1"/>
          </reference>
        </references>
      </pivotArea>
    </format>
    <format dxfId="32515">
      <pivotArea type="all" dataOnly="0" outline="0" fieldPosition="0"/>
    </format>
    <format dxfId="32514">
      <pivotArea outline="0" collapsedLevelsAreSubtotals="1" fieldPosition="0"/>
    </format>
    <format dxfId="32513">
      <pivotArea field="23" type="button" dataOnly="0" labelOnly="1" outline="0" axis="axisRow" fieldPosition="0"/>
    </format>
    <format dxfId="32512">
      <pivotArea dataOnly="0" labelOnly="1" grandRow="1" outline="0" fieldPosition="0"/>
    </format>
    <format dxfId="32511">
      <pivotArea dataOnly="0" labelOnly="1" outline="0" fieldPosition="0">
        <references count="1">
          <reference field="4294967294" count="2">
            <x v="0"/>
            <x v="1"/>
          </reference>
        </references>
      </pivotArea>
    </format>
    <format dxfId="32510">
      <pivotArea type="all" dataOnly="0" outline="0" fieldPosition="0"/>
    </format>
    <format dxfId="32509">
      <pivotArea outline="0" collapsedLevelsAreSubtotals="1" fieldPosition="0"/>
    </format>
    <format dxfId="32508">
      <pivotArea field="23" type="button" dataOnly="0" labelOnly="1" outline="0" axis="axisRow" fieldPosition="0"/>
    </format>
    <format dxfId="32507">
      <pivotArea dataOnly="0" labelOnly="1" grandRow="1" outline="0" fieldPosition="0"/>
    </format>
    <format dxfId="32506">
      <pivotArea dataOnly="0" labelOnly="1" outline="0" fieldPosition="0">
        <references count="1">
          <reference field="4294967294" count="2">
            <x v="0"/>
            <x v="1"/>
          </reference>
        </references>
      </pivotArea>
    </format>
    <format dxfId="32505">
      <pivotArea type="all" dataOnly="0" outline="0" fieldPosition="0"/>
    </format>
    <format dxfId="32504">
      <pivotArea outline="0" collapsedLevelsAreSubtotals="1" fieldPosition="0"/>
    </format>
    <format dxfId="32503">
      <pivotArea field="23" type="button" dataOnly="0" labelOnly="1" outline="0" axis="axisRow" fieldPosition="0"/>
    </format>
    <format dxfId="32502">
      <pivotArea dataOnly="0" labelOnly="1" grandRow="1" outline="0" fieldPosition="0"/>
    </format>
    <format dxfId="32501">
      <pivotArea dataOnly="0" labelOnly="1" outline="0" fieldPosition="0">
        <references count="1">
          <reference field="4294967294" count="2">
            <x v="0"/>
            <x v="1"/>
          </reference>
        </references>
      </pivotArea>
    </format>
    <format dxfId="32500">
      <pivotArea type="all" dataOnly="0" outline="0" fieldPosition="0"/>
    </format>
    <format dxfId="32499">
      <pivotArea outline="0" collapsedLevelsAreSubtotals="1" fieldPosition="0"/>
    </format>
    <format dxfId="32498">
      <pivotArea field="23" type="button" dataOnly="0" labelOnly="1" outline="0" axis="axisRow" fieldPosition="0"/>
    </format>
    <format dxfId="32497">
      <pivotArea dataOnly="0" labelOnly="1" grandRow="1" outline="0" fieldPosition="0"/>
    </format>
    <format dxfId="32496">
      <pivotArea dataOnly="0" labelOnly="1" outline="0" fieldPosition="0">
        <references count="1">
          <reference field="4294967294" count="2">
            <x v="0"/>
            <x v="1"/>
          </reference>
        </references>
      </pivotArea>
    </format>
    <format dxfId="32495">
      <pivotArea field="23" type="button" dataOnly="0" labelOnly="1" outline="0" axis="axisRow" fieldPosition="0"/>
    </format>
    <format dxfId="32494">
      <pivotArea dataOnly="0" labelOnly="1" outline="0" fieldPosition="0">
        <references count="1">
          <reference field="4294967294" count="2">
            <x v="0"/>
            <x v="1"/>
          </reference>
        </references>
      </pivotArea>
    </format>
    <format dxfId="32493">
      <pivotArea grandRow="1" outline="0" collapsedLevelsAreSubtotals="1" fieldPosition="0"/>
    </format>
    <format dxfId="32492">
      <pivotArea dataOnly="0" labelOnly="1" grandRow="1" outline="0" fieldPosition="0"/>
    </format>
    <format dxfId="32491">
      <pivotArea dataOnly="0" labelOnly="1" outline="0" fieldPosition="0">
        <references count="1">
          <reference field="4294967294" count="1">
            <x v="1"/>
          </reference>
        </references>
      </pivotArea>
    </format>
    <format dxfId="32490">
      <pivotArea type="all" dataOnly="0" outline="0" fieldPosition="0"/>
    </format>
    <format dxfId="32489">
      <pivotArea outline="0" collapsedLevelsAreSubtotals="1" fieldPosition="0"/>
    </format>
    <format dxfId="32488">
      <pivotArea field="23" type="button" dataOnly="0" labelOnly="1" outline="0" axis="axisRow" fieldPosition="0"/>
    </format>
    <format dxfId="32487">
      <pivotArea dataOnly="0" labelOnly="1" grandRow="1" outline="0" fieldPosition="0"/>
    </format>
    <format dxfId="32486">
      <pivotArea dataOnly="0" labelOnly="1" outline="0" fieldPosition="0">
        <references count="1">
          <reference field="4294967294" count="2">
            <x v="0"/>
            <x v="1"/>
          </reference>
        </references>
      </pivotArea>
    </format>
    <format dxfId="32485">
      <pivotArea type="all" dataOnly="0" outline="0" fieldPosition="0"/>
    </format>
    <format dxfId="32484">
      <pivotArea outline="0" collapsedLevelsAreSubtotals="1" fieldPosition="0"/>
    </format>
    <format dxfId="32483">
      <pivotArea field="23" type="button" dataOnly="0" labelOnly="1" outline="0" axis="axisRow" fieldPosition="0"/>
    </format>
    <format dxfId="32482">
      <pivotArea dataOnly="0" labelOnly="1" grandRow="1" outline="0" fieldPosition="0"/>
    </format>
    <format dxfId="32481">
      <pivotArea dataOnly="0" labelOnly="1" outline="0" fieldPosition="0">
        <references count="1">
          <reference field="4294967294" count="2">
            <x v="0"/>
            <x v="1"/>
          </reference>
        </references>
      </pivotArea>
    </format>
    <format dxfId="32480">
      <pivotArea type="all" dataOnly="0" outline="0" fieldPosition="0"/>
    </format>
    <format dxfId="32479">
      <pivotArea outline="0" collapsedLevelsAreSubtotals="1" fieldPosition="0"/>
    </format>
    <format dxfId="32478">
      <pivotArea field="23" type="button" dataOnly="0" labelOnly="1" outline="0" axis="axisRow" fieldPosition="0"/>
    </format>
    <format dxfId="32477">
      <pivotArea dataOnly="0" labelOnly="1" grandRow="1" outline="0" fieldPosition="0"/>
    </format>
    <format dxfId="32476">
      <pivotArea dataOnly="0" labelOnly="1" outline="0" fieldPosition="0">
        <references count="1">
          <reference field="4294967294" count="2">
            <x v="0"/>
            <x v="1"/>
          </reference>
        </references>
      </pivotArea>
    </format>
    <format dxfId="32475">
      <pivotArea type="all" dataOnly="0" outline="0" fieldPosition="0"/>
    </format>
    <format dxfId="32474">
      <pivotArea outline="0" collapsedLevelsAreSubtotals="1" fieldPosition="0"/>
    </format>
    <format dxfId="32473">
      <pivotArea field="23" type="button" dataOnly="0" labelOnly="1" outline="0" axis="axisRow" fieldPosition="0"/>
    </format>
    <format dxfId="32472">
      <pivotArea dataOnly="0" labelOnly="1" grandRow="1" outline="0" fieldPosition="0"/>
    </format>
    <format dxfId="32471">
      <pivotArea dataOnly="0" labelOnly="1" outline="0" fieldPosition="0">
        <references count="1">
          <reference field="4294967294" count="2">
            <x v="0"/>
            <x v="1"/>
          </reference>
        </references>
      </pivotArea>
    </format>
    <format dxfId="32470">
      <pivotArea type="all" dataOnly="0" outline="0" fieldPosition="0"/>
    </format>
    <format dxfId="32469">
      <pivotArea outline="0" collapsedLevelsAreSubtotals="1" fieldPosition="0"/>
    </format>
    <format dxfId="32468">
      <pivotArea field="23" type="button" dataOnly="0" labelOnly="1" outline="0" axis="axisRow" fieldPosition="0"/>
    </format>
    <format dxfId="32467">
      <pivotArea dataOnly="0" labelOnly="1" grandRow="1" outline="0" fieldPosition="0"/>
    </format>
    <format dxfId="32466">
      <pivotArea dataOnly="0" labelOnly="1" outline="0" fieldPosition="0">
        <references count="1">
          <reference field="4294967294" count="2">
            <x v="0"/>
            <x v="1"/>
          </reference>
        </references>
      </pivotArea>
    </format>
    <format dxfId="32465">
      <pivotArea type="all" dataOnly="0" outline="0" fieldPosition="0"/>
    </format>
    <format dxfId="32464">
      <pivotArea outline="0" collapsedLevelsAreSubtotals="1" fieldPosition="0"/>
    </format>
    <format dxfId="32463">
      <pivotArea field="23" type="button" dataOnly="0" labelOnly="1" outline="0" axis="axisRow" fieldPosition="0"/>
    </format>
    <format dxfId="32462">
      <pivotArea dataOnly="0" labelOnly="1" grandRow="1" outline="0" fieldPosition="0"/>
    </format>
    <format dxfId="32461">
      <pivotArea dataOnly="0" labelOnly="1" outline="0" fieldPosition="0">
        <references count="1">
          <reference field="4294967294" count="2">
            <x v="0"/>
            <x v="1"/>
          </reference>
        </references>
      </pivotArea>
    </format>
    <format dxfId="32460">
      <pivotArea type="all" dataOnly="0" outline="0" fieldPosition="0"/>
    </format>
    <format dxfId="32459">
      <pivotArea outline="0" collapsedLevelsAreSubtotals="1" fieldPosition="0"/>
    </format>
    <format dxfId="32458">
      <pivotArea field="23" type="button" dataOnly="0" labelOnly="1" outline="0" axis="axisRow" fieldPosition="0"/>
    </format>
    <format dxfId="32457">
      <pivotArea dataOnly="0" labelOnly="1" grandRow="1" outline="0" fieldPosition="0"/>
    </format>
    <format dxfId="32456">
      <pivotArea dataOnly="0" labelOnly="1" outline="0" fieldPosition="0">
        <references count="1">
          <reference field="4294967294" count="2">
            <x v="0"/>
            <x v="1"/>
          </reference>
        </references>
      </pivotArea>
    </format>
    <format dxfId="32455">
      <pivotArea type="all" dataOnly="0" outline="0" fieldPosition="0"/>
    </format>
    <format dxfId="32454">
      <pivotArea outline="0" collapsedLevelsAreSubtotals="1" fieldPosition="0"/>
    </format>
    <format dxfId="32453">
      <pivotArea field="23" type="button" dataOnly="0" labelOnly="1" outline="0" axis="axisRow" fieldPosition="0"/>
    </format>
    <format dxfId="32452">
      <pivotArea dataOnly="0" labelOnly="1" grandRow="1" outline="0" fieldPosition="0"/>
    </format>
    <format dxfId="32451">
      <pivotArea dataOnly="0" labelOnly="1" outline="0" fieldPosition="0">
        <references count="1">
          <reference field="4294967294" count="2">
            <x v="0"/>
            <x v="1"/>
          </reference>
        </references>
      </pivotArea>
    </format>
    <format dxfId="32450">
      <pivotArea field="23" type="button" dataOnly="0" labelOnly="1" outline="0" axis="axisRow" fieldPosition="0"/>
    </format>
    <format dxfId="32449">
      <pivotArea dataOnly="0" labelOnly="1" outline="0" fieldPosition="0">
        <references count="1">
          <reference field="4294967294" count="2">
            <x v="0"/>
            <x v="1"/>
          </reference>
        </references>
      </pivotArea>
    </format>
    <format dxfId="32448">
      <pivotArea type="all" dataOnly="0" outline="0" fieldPosition="0"/>
    </format>
    <format dxfId="32447">
      <pivotArea outline="0" collapsedLevelsAreSubtotals="1" fieldPosition="0"/>
    </format>
    <format dxfId="32446">
      <pivotArea field="23" type="button" dataOnly="0" labelOnly="1" outline="0" axis="axisRow" fieldPosition="0"/>
    </format>
    <format dxfId="32445">
      <pivotArea dataOnly="0" labelOnly="1" grandRow="1" outline="0" fieldPosition="0"/>
    </format>
    <format dxfId="32444">
      <pivotArea dataOnly="0" labelOnly="1" outline="0" fieldPosition="0">
        <references count="1">
          <reference field="4294967294" count="2">
            <x v="0"/>
            <x v="1"/>
          </reference>
        </references>
      </pivotArea>
    </format>
    <format dxfId="32443">
      <pivotArea type="all" dataOnly="0" outline="0" fieldPosition="0"/>
    </format>
    <format dxfId="32442">
      <pivotArea outline="0" collapsedLevelsAreSubtotals="1" fieldPosition="0"/>
    </format>
    <format dxfId="32441">
      <pivotArea field="23" type="button" dataOnly="0" labelOnly="1" outline="0" axis="axisRow" fieldPosition="0"/>
    </format>
    <format dxfId="32440">
      <pivotArea dataOnly="0" labelOnly="1" grandRow="1" outline="0" fieldPosition="0"/>
    </format>
    <format dxfId="32439">
      <pivotArea dataOnly="0" labelOnly="1" outline="0" fieldPosition="0">
        <references count="1">
          <reference field="4294967294" count="2">
            <x v="0"/>
            <x v="1"/>
          </reference>
        </references>
      </pivotArea>
    </format>
    <format dxfId="32438">
      <pivotArea type="all" dataOnly="0" outline="0" fieldPosition="0"/>
    </format>
    <format dxfId="32437">
      <pivotArea outline="0" collapsedLevelsAreSubtotals="1" fieldPosition="0"/>
    </format>
    <format dxfId="32436">
      <pivotArea field="23" type="button" dataOnly="0" labelOnly="1" outline="0" axis="axisRow" fieldPosition="0"/>
    </format>
    <format dxfId="32435">
      <pivotArea dataOnly="0" labelOnly="1" grandRow="1" outline="0" fieldPosition="0"/>
    </format>
    <format dxfId="32434">
      <pivotArea dataOnly="0" labelOnly="1" outline="0" fieldPosition="0">
        <references count="1">
          <reference field="4294967294" count="2">
            <x v="0"/>
            <x v="1"/>
          </reference>
        </references>
      </pivotArea>
    </format>
    <format dxfId="32433">
      <pivotArea grandRow="1" outline="0" collapsedLevelsAreSubtotals="1" fieldPosition="0"/>
    </format>
    <format dxfId="32432">
      <pivotArea dataOnly="0" labelOnly="1" grandRow="1" outline="0" fieldPosition="0"/>
    </format>
    <format dxfId="32431">
      <pivotArea grandRow="1" outline="0" collapsedLevelsAreSubtotals="1" fieldPosition="0"/>
    </format>
    <format dxfId="32430">
      <pivotArea dataOnly="0" labelOnly="1" grandRow="1" outline="0" fieldPosition="0"/>
    </format>
    <format dxfId="32429">
      <pivotArea type="all" dataOnly="0" outline="0" fieldPosition="0"/>
    </format>
    <format dxfId="32428">
      <pivotArea outline="0" collapsedLevelsAreSubtotals="1" fieldPosition="0"/>
    </format>
    <format dxfId="32427">
      <pivotArea field="23" type="button" dataOnly="0" labelOnly="1" outline="0" axis="axisRow" fieldPosition="0"/>
    </format>
    <format dxfId="32426">
      <pivotArea dataOnly="0" labelOnly="1" grandRow="1" outline="0" fieldPosition="0"/>
    </format>
    <format dxfId="32425">
      <pivotArea dataOnly="0" labelOnly="1" outline="0" fieldPosition="0">
        <references count="1">
          <reference field="4294967294" count="2">
            <x v="0"/>
            <x v="1"/>
          </reference>
        </references>
      </pivotArea>
    </format>
    <format dxfId="32424">
      <pivotArea type="all" dataOnly="0" outline="0" fieldPosition="0"/>
    </format>
    <format dxfId="32423">
      <pivotArea outline="0" collapsedLevelsAreSubtotals="1" fieldPosition="0"/>
    </format>
    <format dxfId="32422">
      <pivotArea field="23" type="button" dataOnly="0" labelOnly="1" outline="0" axis="axisRow" fieldPosition="0"/>
    </format>
    <format dxfId="32421">
      <pivotArea dataOnly="0" labelOnly="1" grandRow="1" outline="0" fieldPosition="0"/>
    </format>
    <format dxfId="32420">
      <pivotArea dataOnly="0" labelOnly="1" outline="0" fieldPosition="0">
        <references count="1">
          <reference field="4294967294" count="2">
            <x v="0"/>
            <x v="1"/>
          </reference>
        </references>
      </pivotArea>
    </format>
    <format dxfId="32419">
      <pivotArea type="all" dataOnly="0" outline="0" fieldPosition="0"/>
    </format>
    <format dxfId="32418">
      <pivotArea outline="0" collapsedLevelsAreSubtotals="1" fieldPosition="0"/>
    </format>
    <format dxfId="32417">
      <pivotArea field="23" type="button" dataOnly="0" labelOnly="1" outline="0" axis="axisRow" fieldPosition="0"/>
    </format>
    <format dxfId="32416">
      <pivotArea dataOnly="0" labelOnly="1" grandRow="1" outline="0" fieldPosition="0"/>
    </format>
    <format dxfId="32415">
      <pivotArea dataOnly="0" labelOnly="1" outline="0" fieldPosition="0">
        <references count="1">
          <reference field="4294967294" count="2">
            <x v="0"/>
            <x v="1"/>
          </reference>
        </references>
      </pivotArea>
    </format>
    <format dxfId="32414">
      <pivotArea type="all" dataOnly="0" outline="0" fieldPosition="0"/>
    </format>
    <format dxfId="32413">
      <pivotArea outline="0" collapsedLevelsAreSubtotals="1" fieldPosition="0"/>
    </format>
    <format dxfId="32412">
      <pivotArea field="23" type="button" dataOnly="0" labelOnly="1" outline="0" axis="axisRow" fieldPosition="0"/>
    </format>
    <format dxfId="32411">
      <pivotArea dataOnly="0" labelOnly="1" grandRow="1" outline="0" fieldPosition="0"/>
    </format>
    <format dxfId="32410">
      <pivotArea dataOnly="0" labelOnly="1" outline="0" fieldPosition="0">
        <references count="1">
          <reference field="4294967294" count="2">
            <x v="0"/>
            <x v="1"/>
          </reference>
        </references>
      </pivotArea>
    </format>
    <format dxfId="32409">
      <pivotArea type="all" dataOnly="0" outline="0" fieldPosition="0"/>
    </format>
    <format dxfId="32408">
      <pivotArea outline="0" collapsedLevelsAreSubtotals="1" fieldPosition="0"/>
    </format>
    <format dxfId="32407">
      <pivotArea field="23" type="button" dataOnly="0" labelOnly="1" outline="0" axis="axisRow" fieldPosition="0"/>
    </format>
    <format dxfId="32406">
      <pivotArea dataOnly="0" labelOnly="1" grandRow="1" outline="0" fieldPosition="0"/>
    </format>
    <format dxfId="32405">
      <pivotArea dataOnly="0" labelOnly="1" outline="0" fieldPosition="0">
        <references count="1">
          <reference field="4294967294" count="2">
            <x v="0"/>
            <x v="1"/>
          </reference>
        </references>
      </pivotArea>
    </format>
    <format dxfId="32404">
      <pivotArea type="all" dataOnly="0" outline="0" fieldPosition="0"/>
    </format>
    <format dxfId="32403">
      <pivotArea outline="0" collapsedLevelsAreSubtotals="1" fieldPosition="0"/>
    </format>
    <format dxfId="32402">
      <pivotArea field="23" type="button" dataOnly="0" labelOnly="1" outline="0" axis="axisRow" fieldPosition="0"/>
    </format>
    <format dxfId="32401">
      <pivotArea dataOnly="0" labelOnly="1" grandRow="1" outline="0" fieldPosition="0"/>
    </format>
    <format dxfId="32400">
      <pivotArea dataOnly="0" labelOnly="1" outline="0" fieldPosition="0">
        <references count="1">
          <reference field="4294967294" count="2">
            <x v="0"/>
            <x v="1"/>
          </reference>
        </references>
      </pivotArea>
    </format>
    <format dxfId="32399">
      <pivotArea type="all" dataOnly="0" outline="0" fieldPosition="0"/>
    </format>
    <format dxfId="32398">
      <pivotArea outline="0" collapsedLevelsAreSubtotals="1" fieldPosition="0"/>
    </format>
    <format dxfId="32397">
      <pivotArea field="23" type="button" dataOnly="0" labelOnly="1" outline="0" axis="axisRow" fieldPosition="0"/>
    </format>
    <format dxfId="32396">
      <pivotArea dataOnly="0" labelOnly="1" grandRow="1" outline="0" fieldPosition="0"/>
    </format>
    <format dxfId="32395">
      <pivotArea dataOnly="0" labelOnly="1" outline="0" fieldPosition="0">
        <references count="1">
          <reference field="4294967294" count="2">
            <x v="0"/>
            <x v="1"/>
          </reference>
        </references>
      </pivotArea>
    </format>
    <format dxfId="32394">
      <pivotArea type="all" dataOnly="0" outline="0" fieldPosition="0"/>
    </format>
    <format dxfId="32393">
      <pivotArea outline="0" collapsedLevelsAreSubtotals="1" fieldPosition="0"/>
    </format>
    <format dxfId="32392">
      <pivotArea field="23" type="button" dataOnly="0" labelOnly="1" outline="0" axis="axisRow" fieldPosition="0"/>
    </format>
    <format dxfId="32391">
      <pivotArea dataOnly="0" labelOnly="1" grandRow="1" outline="0" fieldPosition="0"/>
    </format>
    <format dxfId="32390">
      <pivotArea dataOnly="0" labelOnly="1" outline="0" fieldPosition="0">
        <references count="1">
          <reference field="4294967294" count="2">
            <x v="0"/>
            <x v="1"/>
          </reference>
        </references>
      </pivotArea>
    </format>
    <format dxfId="32389">
      <pivotArea type="all" dataOnly="0" outline="0" fieldPosition="0"/>
    </format>
    <format dxfId="32388">
      <pivotArea outline="0" collapsedLevelsAreSubtotals="1" fieldPosition="0"/>
    </format>
    <format dxfId="32387">
      <pivotArea field="23" type="button" dataOnly="0" labelOnly="1" outline="0" axis="axisRow" fieldPosition="0"/>
    </format>
    <format dxfId="32386">
      <pivotArea dataOnly="0" labelOnly="1" grandRow="1" outline="0" fieldPosition="0"/>
    </format>
    <format dxfId="32385">
      <pivotArea dataOnly="0" labelOnly="1" outline="0" fieldPosition="0">
        <references count="1">
          <reference field="4294967294" count="2">
            <x v="0"/>
            <x v="1"/>
          </reference>
        </references>
      </pivotArea>
    </format>
    <format dxfId="32384">
      <pivotArea type="all" dataOnly="0" outline="0" fieldPosition="0"/>
    </format>
    <format dxfId="32383">
      <pivotArea outline="0" collapsedLevelsAreSubtotals="1" fieldPosition="0"/>
    </format>
    <format dxfId="32382">
      <pivotArea field="23" type="button" dataOnly="0" labelOnly="1" outline="0" axis="axisRow" fieldPosition="0"/>
    </format>
    <format dxfId="32381">
      <pivotArea dataOnly="0" labelOnly="1" grandRow="1" outline="0" fieldPosition="0"/>
    </format>
    <format dxfId="32380">
      <pivotArea dataOnly="0" labelOnly="1" outline="0" fieldPosition="0">
        <references count="1">
          <reference field="4294967294" count="2">
            <x v="0"/>
            <x v="1"/>
          </reference>
        </references>
      </pivotArea>
    </format>
    <format dxfId="32379">
      <pivotArea type="all" dataOnly="0" outline="0" fieldPosition="0"/>
    </format>
    <format dxfId="32378">
      <pivotArea outline="0" collapsedLevelsAreSubtotals="1" fieldPosition="0"/>
    </format>
    <format dxfId="32377">
      <pivotArea field="23" type="button" dataOnly="0" labelOnly="1" outline="0" axis="axisRow" fieldPosition="0"/>
    </format>
    <format dxfId="32376">
      <pivotArea dataOnly="0" labelOnly="1" grandRow="1" outline="0" fieldPosition="0"/>
    </format>
    <format dxfId="32375">
      <pivotArea dataOnly="0" labelOnly="1" outline="0" fieldPosition="0">
        <references count="1">
          <reference field="4294967294" count="2">
            <x v="0"/>
            <x v="1"/>
          </reference>
        </references>
      </pivotArea>
    </format>
    <format dxfId="32374">
      <pivotArea type="all" dataOnly="0" outline="0" fieldPosition="0"/>
    </format>
    <format dxfId="32373">
      <pivotArea outline="0" collapsedLevelsAreSubtotals="1" fieldPosition="0"/>
    </format>
    <format dxfId="32372">
      <pivotArea field="23" type="button" dataOnly="0" labelOnly="1" outline="0" axis="axisRow" fieldPosition="0"/>
    </format>
    <format dxfId="32371">
      <pivotArea dataOnly="0" labelOnly="1" grandRow="1" outline="0" fieldPosition="0"/>
    </format>
    <format dxfId="32370">
      <pivotArea dataOnly="0" labelOnly="1" outline="0" fieldPosition="0">
        <references count="1">
          <reference field="4294967294" count="2">
            <x v="0"/>
            <x v="1"/>
          </reference>
        </references>
      </pivotArea>
    </format>
    <format dxfId="32369">
      <pivotArea type="all" dataOnly="0" outline="0" fieldPosition="0"/>
    </format>
    <format dxfId="32368">
      <pivotArea outline="0" collapsedLevelsAreSubtotals="1" fieldPosition="0"/>
    </format>
    <format dxfId="32367">
      <pivotArea field="23" type="button" dataOnly="0" labelOnly="1" outline="0" axis="axisRow" fieldPosition="0"/>
    </format>
    <format dxfId="32366">
      <pivotArea dataOnly="0" labelOnly="1" grandRow="1" outline="0" fieldPosition="0"/>
    </format>
    <format dxfId="32365">
      <pivotArea dataOnly="0" labelOnly="1" outline="0" fieldPosition="0">
        <references count="1">
          <reference field="4294967294" count="2">
            <x v="0"/>
            <x v="1"/>
          </reference>
        </references>
      </pivotArea>
    </format>
    <format dxfId="32364">
      <pivotArea type="all" dataOnly="0" outline="0" fieldPosition="0"/>
    </format>
    <format dxfId="32363">
      <pivotArea outline="0" collapsedLevelsAreSubtotals="1" fieldPosition="0"/>
    </format>
    <format dxfId="32362">
      <pivotArea field="23" type="button" dataOnly="0" labelOnly="1" outline="0" axis="axisRow" fieldPosition="0"/>
    </format>
    <format dxfId="32361">
      <pivotArea dataOnly="0" labelOnly="1" grandRow="1" outline="0" fieldPosition="0"/>
    </format>
    <format dxfId="32360">
      <pivotArea dataOnly="0" labelOnly="1" outline="0" fieldPosition="0">
        <references count="1">
          <reference field="4294967294" count="2">
            <x v="0"/>
            <x v="1"/>
          </reference>
        </references>
      </pivotArea>
    </format>
    <format dxfId="32359">
      <pivotArea type="all" dataOnly="0" outline="0" fieldPosition="0"/>
    </format>
    <format dxfId="32358">
      <pivotArea outline="0" collapsedLevelsAreSubtotals="1" fieldPosition="0"/>
    </format>
    <format dxfId="32357">
      <pivotArea field="23" type="button" dataOnly="0" labelOnly="1" outline="0" axis="axisRow" fieldPosition="0"/>
    </format>
    <format dxfId="32356">
      <pivotArea dataOnly="0" labelOnly="1" grandRow="1" outline="0" fieldPosition="0"/>
    </format>
    <format dxfId="32355">
      <pivotArea dataOnly="0" labelOnly="1" outline="0" fieldPosition="0">
        <references count="1">
          <reference field="4294967294" count="2">
            <x v="0"/>
            <x v="1"/>
          </reference>
        </references>
      </pivotArea>
    </format>
    <format dxfId="32354">
      <pivotArea type="all" dataOnly="0" outline="0" fieldPosition="0"/>
    </format>
    <format dxfId="32353">
      <pivotArea outline="0" collapsedLevelsAreSubtotals="1" fieldPosition="0"/>
    </format>
    <format dxfId="32352">
      <pivotArea field="23" type="button" dataOnly="0" labelOnly="1" outline="0" axis="axisRow" fieldPosition="0"/>
    </format>
    <format dxfId="32351">
      <pivotArea dataOnly="0" labelOnly="1" grandRow="1" outline="0" fieldPosition="0"/>
    </format>
    <format dxfId="32350">
      <pivotArea dataOnly="0" labelOnly="1" outline="0" fieldPosition="0">
        <references count="1">
          <reference field="4294967294" count="2">
            <x v="0"/>
            <x v="1"/>
          </reference>
        </references>
      </pivotArea>
    </format>
    <format dxfId="32349">
      <pivotArea type="all" dataOnly="0" outline="0" fieldPosition="0"/>
    </format>
    <format dxfId="32348">
      <pivotArea outline="0" collapsedLevelsAreSubtotals="1" fieldPosition="0"/>
    </format>
    <format dxfId="32347">
      <pivotArea field="23" type="button" dataOnly="0" labelOnly="1" outline="0" axis="axisRow" fieldPosition="0"/>
    </format>
    <format dxfId="32346">
      <pivotArea dataOnly="0" labelOnly="1" grandRow="1" outline="0" fieldPosition="0"/>
    </format>
    <format dxfId="32345">
      <pivotArea dataOnly="0" labelOnly="1" outline="0" fieldPosition="0">
        <references count="1">
          <reference field="4294967294" count="2">
            <x v="0"/>
            <x v="1"/>
          </reference>
        </references>
      </pivotArea>
    </format>
    <format dxfId="32344">
      <pivotArea type="all" dataOnly="0" outline="0" fieldPosition="0"/>
    </format>
    <format dxfId="32343">
      <pivotArea outline="0" collapsedLevelsAreSubtotals="1" fieldPosition="0"/>
    </format>
    <format dxfId="32342">
      <pivotArea field="23" type="button" dataOnly="0" labelOnly="1" outline="0" axis="axisRow" fieldPosition="0"/>
    </format>
    <format dxfId="32341">
      <pivotArea dataOnly="0" labelOnly="1" grandRow="1" outline="0" fieldPosition="0"/>
    </format>
    <format dxfId="32340">
      <pivotArea dataOnly="0" labelOnly="1" outline="0" fieldPosition="0">
        <references count="1">
          <reference field="4294967294" count="2">
            <x v="0"/>
            <x v="1"/>
          </reference>
        </references>
      </pivotArea>
    </format>
    <format dxfId="32339">
      <pivotArea type="all" dataOnly="0" outline="0" fieldPosition="0"/>
    </format>
    <format dxfId="32338">
      <pivotArea outline="0" collapsedLevelsAreSubtotals="1" fieldPosition="0"/>
    </format>
    <format dxfId="32337">
      <pivotArea field="23" type="button" dataOnly="0" labelOnly="1" outline="0" axis="axisRow" fieldPosition="0"/>
    </format>
    <format dxfId="32336">
      <pivotArea dataOnly="0" labelOnly="1" grandRow="1" outline="0" fieldPosition="0"/>
    </format>
    <format dxfId="32335">
      <pivotArea dataOnly="0" labelOnly="1" outline="0" fieldPosition="0">
        <references count="1">
          <reference field="4294967294" count="2">
            <x v="0"/>
            <x v="1"/>
          </reference>
        </references>
      </pivotArea>
    </format>
    <format dxfId="32334">
      <pivotArea type="all" dataOnly="0" outline="0" fieldPosition="0"/>
    </format>
    <format dxfId="32333">
      <pivotArea outline="0" collapsedLevelsAreSubtotals="1" fieldPosition="0"/>
    </format>
    <format dxfId="32332">
      <pivotArea field="23" type="button" dataOnly="0" labelOnly="1" outline="0" axis="axisRow" fieldPosition="0"/>
    </format>
    <format dxfId="32331">
      <pivotArea dataOnly="0" labelOnly="1" grandRow="1" outline="0" fieldPosition="0"/>
    </format>
    <format dxfId="32330">
      <pivotArea dataOnly="0" labelOnly="1" outline="0" fieldPosition="0">
        <references count="1">
          <reference field="4294967294" count="2">
            <x v="0"/>
            <x v="1"/>
          </reference>
        </references>
      </pivotArea>
    </format>
    <format dxfId="32329">
      <pivotArea type="all" dataOnly="0" outline="0" fieldPosition="0"/>
    </format>
    <format dxfId="32328">
      <pivotArea outline="0" collapsedLevelsAreSubtotals="1" fieldPosition="0"/>
    </format>
    <format dxfId="32327">
      <pivotArea field="23" type="button" dataOnly="0" labelOnly="1" outline="0" axis="axisRow" fieldPosition="0"/>
    </format>
    <format dxfId="32326">
      <pivotArea dataOnly="0" labelOnly="1" grandRow="1" outline="0" fieldPosition="0"/>
    </format>
    <format dxfId="32325">
      <pivotArea dataOnly="0" labelOnly="1" outline="0" fieldPosition="0">
        <references count="1">
          <reference field="4294967294" count="2">
            <x v="0"/>
            <x v="1"/>
          </reference>
        </references>
      </pivotArea>
    </format>
    <format dxfId="32324">
      <pivotArea type="all" dataOnly="0" outline="0" fieldPosition="0"/>
    </format>
    <format dxfId="32323">
      <pivotArea outline="0" collapsedLevelsAreSubtotals="1" fieldPosition="0"/>
    </format>
    <format dxfId="32322">
      <pivotArea field="23" type="button" dataOnly="0" labelOnly="1" outline="0" axis="axisRow" fieldPosition="0"/>
    </format>
    <format dxfId="32321">
      <pivotArea dataOnly="0" labelOnly="1" grandRow="1" outline="0" fieldPosition="0"/>
    </format>
    <format dxfId="32320">
      <pivotArea dataOnly="0" labelOnly="1" outline="0" fieldPosition="0">
        <references count="1">
          <reference field="4294967294" count="2">
            <x v="0"/>
            <x v="1"/>
          </reference>
        </references>
      </pivotArea>
    </format>
    <format dxfId="32319">
      <pivotArea type="all" dataOnly="0" outline="0" fieldPosition="0"/>
    </format>
    <format dxfId="32318">
      <pivotArea outline="0" collapsedLevelsAreSubtotals="1" fieldPosition="0"/>
    </format>
    <format dxfId="32317">
      <pivotArea field="23" type="button" dataOnly="0" labelOnly="1" outline="0" axis="axisRow" fieldPosition="0"/>
    </format>
    <format dxfId="32316">
      <pivotArea dataOnly="0" labelOnly="1" grandRow="1" outline="0" fieldPosition="0"/>
    </format>
    <format dxfId="32315">
      <pivotArea dataOnly="0" labelOnly="1" outline="0" fieldPosition="0">
        <references count="1">
          <reference field="4294967294" count="2">
            <x v="0"/>
            <x v="1"/>
          </reference>
        </references>
      </pivotArea>
    </format>
    <format dxfId="32314">
      <pivotArea grandRow="1" outline="0" collapsedLevelsAreSubtotals="1" fieldPosition="0"/>
    </format>
    <format dxfId="32313">
      <pivotArea dataOnly="0" labelOnly="1" grandRow="1" outline="0" fieldPosition="0"/>
    </format>
    <format dxfId="32312">
      <pivotArea type="all" dataOnly="0" outline="0" fieldPosition="0"/>
    </format>
    <format dxfId="32311">
      <pivotArea outline="0" collapsedLevelsAreSubtotals="1" fieldPosition="0"/>
    </format>
    <format dxfId="32310">
      <pivotArea field="23" type="button" dataOnly="0" labelOnly="1" outline="0" axis="axisRow" fieldPosition="0"/>
    </format>
    <format dxfId="32309">
      <pivotArea dataOnly="0" labelOnly="1" grandRow="1" outline="0" fieldPosition="0"/>
    </format>
    <format dxfId="32308">
      <pivotArea dataOnly="0" labelOnly="1" outline="0" fieldPosition="0">
        <references count="1">
          <reference field="4294967294" count="2">
            <x v="0"/>
            <x v="1"/>
          </reference>
        </references>
      </pivotArea>
    </format>
    <format dxfId="32307">
      <pivotArea grandRow="1" outline="0" collapsedLevelsAreSubtotals="1" fieldPosition="0"/>
    </format>
    <format dxfId="32306">
      <pivotArea dataOnly="0" labelOnly="1" grandRow="1" outline="0" fieldPosition="0"/>
    </format>
    <format dxfId="32305">
      <pivotArea type="all" dataOnly="0" outline="0" fieldPosition="0"/>
    </format>
    <format dxfId="32304">
      <pivotArea outline="0" collapsedLevelsAreSubtotals="1" fieldPosition="0"/>
    </format>
    <format dxfId="32303">
      <pivotArea field="23" type="button" dataOnly="0" labelOnly="1" outline="0" axis="axisRow" fieldPosition="0"/>
    </format>
    <format dxfId="32302">
      <pivotArea dataOnly="0" labelOnly="1" fieldPosition="0">
        <references count="1">
          <reference field="23" count="6">
            <x v="2"/>
            <x v="7"/>
            <x v="8"/>
            <x v="12"/>
            <x v="13"/>
            <x v="14"/>
          </reference>
        </references>
      </pivotArea>
    </format>
    <format dxfId="32301">
      <pivotArea dataOnly="0" labelOnly="1" grandRow="1" outline="0" fieldPosition="0"/>
    </format>
    <format dxfId="32300">
      <pivotArea dataOnly="0" labelOnly="1" outline="0" fieldPosition="0">
        <references count="1">
          <reference field="4294967294" count="2">
            <x v="0"/>
            <x v="1"/>
          </reference>
        </references>
      </pivotArea>
    </format>
    <format dxfId="32299">
      <pivotArea type="all" dataOnly="0" outline="0" fieldPosition="0"/>
    </format>
    <format dxfId="32298">
      <pivotArea outline="0" collapsedLevelsAreSubtotals="1" fieldPosition="0"/>
    </format>
    <format dxfId="32297">
      <pivotArea field="23" type="button" dataOnly="0" labelOnly="1" outline="0" axis="axisRow" fieldPosition="0"/>
    </format>
    <format dxfId="32296">
      <pivotArea dataOnly="0" labelOnly="1" fieldPosition="0">
        <references count="1">
          <reference field="23" count="9">
            <x v="0"/>
            <x v="2"/>
            <x v="6"/>
            <x v="7"/>
            <x v="8"/>
            <x v="9"/>
            <x v="12"/>
            <x v="13"/>
            <x v="14"/>
          </reference>
        </references>
      </pivotArea>
    </format>
    <format dxfId="32295">
      <pivotArea dataOnly="0" labelOnly="1" grandRow="1" outline="0" fieldPosition="0"/>
    </format>
    <format dxfId="3229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2962">
      <pivotArea outline="0" collapsedLevelsAreSubtotals="1" fieldPosition="0"/>
    </format>
    <format dxfId="32961">
      <pivotArea dataOnly="0" labelOnly="1" grandRow="1" outline="0" fieldPosition="0"/>
    </format>
    <format dxfId="32960">
      <pivotArea dataOnly="0" labelOnly="1" outline="0" fieldPosition="0">
        <references count="1">
          <reference field="13" count="0"/>
        </references>
      </pivotArea>
    </format>
    <format dxfId="32959">
      <pivotArea dataOnly="0" labelOnly="1" grandCol="1" outline="0" fieldPosition="0"/>
    </format>
    <format dxfId="32958">
      <pivotArea outline="0" collapsedLevelsAreSubtotals="1" fieldPosition="0"/>
    </format>
    <format dxfId="32957">
      <pivotArea dataOnly="0" labelOnly="1" grandRow="1" outline="0" fieldPosition="0"/>
    </format>
    <format dxfId="32956">
      <pivotArea dataOnly="0" labelOnly="1" outline="0" fieldPosition="0">
        <references count="1">
          <reference field="13" count="0"/>
        </references>
      </pivotArea>
    </format>
    <format dxfId="32955">
      <pivotArea dataOnly="0" labelOnly="1" grandCol="1" outline="0" fieldPosition="0"/>
    </format>
    <format dxfId="32954">
      <pivotArea type="all" dataOnly="0" outline="0" fieldPosition="0"/>
    </format>
    <format dxfId="32953">
      <pivotArea outline="0" collapsedLevelsAreSubtotals="1" fieldPosition="0"/>
    </format>
    <format dxfId="32952">
      <pivotArea outline="0" collapsedLevelsAreSubtotals="1" fieldPosition="0"/>
    </format>
    <format dxfId="32951">
      <pivotArea type="origin" dataOnly="0" labelOnly="1" outline="0" fieldPosition="0"/>
    </format>
    <format dxfId="32950">
      <pivotArea type="origin" dataOnly="0" labelOnly="1" outline="0" fieldPosition="0"/>
    </format>
    <format dxfId="32949">
      <pivotArea type="origin" dataOnly="0" labelOnly="1" outline="0" fieldPosition="0"/>
    </format>
    <format dxfId="32948">
      <pivotArea field="13" type="button" dataOnly="0" labelOnly="1" outline="0" axis="axisCol" fieldPosition="0"/>
    </format>
    <format dxfId="32947">
      <pivotArea type="topRight" dataOnly="0" labelOnly="1" outline="0" fieldPosition="0"/>
    </format>
    <format dxfId="32946">
      <pivotArea dataOnly="0" labelOnly="1" outline="0" fieldPosition="0">
        <references count="1">
          <reference field="13" count="0"/>
        </references>
      </pivotArea>
    </format>
    <format dxfId="32945">
      <pivotArea dataOnly="0" labelOnly="1" grandCol="1" outline="0" fieldPosition="0"/>
    </format>
    <format dxfId="32944">
      <pivotArea outline="0" collapsedLevelsAreSubtotals="1" fieldPosition="0"/>
    </format>
    <format dxfId="32943">
      <pivotArea dataOnly="0" labelOnly="1" outline="0" fieldPosition="0">
        <references count="1">
          <reference field="13" count="0"/>
        </references>
      </pivotArea>
    </format>
    <format dxfId="32942">
      <pivotArea dataOnly="0" labelOnly="1" grandCol="1" outline="0" fieldPosition="0"/>
    </format>
    <format dxfId="32941">
      <pivotArea outline="0" collapsedLevelsAreSubtotals="1" fieldPosition="0"/>
    </format>
    <format dxfId="32940">
      <pivotArea dataOnly="0" labelOnly="1" outline="0" fieldPosition="0">
        <references count="1">
          <reference field="13" count="0"/>
        </references>
      </pivotArea>
    </format>
    <format dxfId="32939">
      <pivotArea dataOnly="0" labelOnly="1" grandCol="1" outline="0" fieldPosition="0"/>
    </format>
    <format dxfId="32938">
      <pivotArea outline="0" collapsedLevelsAreSubtotals="1" fieldPosition="0"/>
    </format>
    <format dxfId="32937">
      <pivotArea dataOnly="0" labelOnly="1" grandRow="1" outline="0" fieldPosition="0"/>
    </format>
    <format dxfId="32936">
      <pivotArea dataOnly="0" labelOnly="1" outline="0" fieldPosition="0">
        <references count="1">
          <reference field="13" count="0"/>
        </references>
      </pivotArea>
    </format>
    <format dxfId="32935">
      <pivotArea dataOnly="0" labelOnly="1" grandCol="1" outline="0" fieldPosition="0"/>
    </format>
    <format dxfId="32934">
      <pivotArea dataOnly="0" labelOnly="1" outline="0" fieldPosition="0">
        <references count="1">
          <reference field="13" count="0"/>
        </references>
      </pivotArea>
    </format>
    <format dxfId="32933">
      <pivotArea dataOnly="0" labelOnly="1" grandCol="1" outline="0" fieldPosition="0"/>
    </format>
    <format dxfId="32932">
      <pivotArea dataOnly="0" labelOnly="1" outline="0" fieldPosition="0">
        <references count="1">
          <reference field="13" count="0"/>
        </references>
      </pivotArea>
    </format>
    <format dxfId="32931">
      <pivotArea dataOnly="0" labelOnly="1" grandCol="1" outline="0" fieldPosition="0"/>
    </format>
    <format dxfId="32930">
      <pivotArea outline="0" collapsedLevelsAreSubtotals="1" fieldPosition="0"/>
    </format>
    <format dxfId="32929">
      <pivotArea dataOnly="0" labelOnly="1" outline="0" fieldPosition="0">
        <references count="1">
          <reference field="13" count="0"/>
        </references>
      </pivotArea>
    </format>
    <format dxfId="32928">
      <pivotArea dataOnly="0" labelOnly="1" grandCol="1" outline="0" fieldPosition="0"/>
    </format>
    <format dxfId="32927">
      <pivotArea grandRow="1" outline="0" collapsedLevelsAreSubtotals="1" fieldPosition="0"/>
    </format>
    <format dxfId="32926">
      <pivotArea dataOnly="0" labelOnly="1" grandRow="1" outline="0" fieldPosition="0"/>
    </format>
    <format dxfId="32925">
      <pivotArea dataOnly="0" labelOnly="1" outline="0" fieldPosition="0">
        <references count="1">
          <reference field="13" count="0"/>
        </references>
      </pivotArea>
    </format>
    <format dxfId="32924">
      <pivotArea outline="0" collapsedLevelsAreSubtotals="1" fieldPosition="0"/>
    </format>
    <format dxfId="32923">
      <pivotArea dataOnly="0" labelOnly="1" grandRow="1" outline="0" fieldPosition="0"/>
    </format>
    <format dxfId="32922">
      <pivotArea dataOnly="0" labelOnly="1" outline="0" fieldPosition="0">
        <references count="1">
          <reference field="13" count="0"/>
        </references>
      </pivotArea>
    </format>
    <format dxfId="32921">
      <pivotArea dataOnly="0" labelOnly="1" grandCol="1" outline="0" fieldPosition="0"/>
    </format>
    <format dxfId="32920">
      <pivotArea outline="0" collapsedLevelsAreSubtotals="1" fieldPosition="0"/>
    </format>
    <format dxfId="32919">
      <pivotArea dataOnly="0" labelOnly="1" grandRow="1" outline="0" fieldPosition="0"/>
    </format>
    <format dxfId="32918">
      <pivotArea dataOnly="0" labelOnly="1" outline="0" fieldPosition="0">
        <references count="1">
          <reference field="13" count="0"/>
        </references>
      </pivotArea>
    </format>
    <format dxfId="32917">
      <pivotArea dataOnly="0" labelOnly="1" grandCol="1" outline="0" fieldPosition="0"/>
    </format>
    <format dxfId="32916">
      <pivotArea outline="0" collapsedLevelsAreSubtotals="1" fieldPosition="0"/>
    </format>
    <format dxfId="32915">
      <pivotArea dataOnly="0" labelOnly="1" grandRow="1" outline="0" fieldPosition="0"/>
    </format>
    <format dxfId="32914">
      <pivotArea dataOnly="0" labelOnly="1" outline="0" fieldPosition="0">
        <references count="1">
          <reference field="13" count="0"/>
        </references>
      </pivotArea>
    </format>
    <format dxfId="32913">
      <pivotArea dataOnly="0" labelOnly="1" grandCol="1" outline="0" fieldPosition="0"/>
    </format>
    <format dxfId="32912">
      <pivotArea dataOnly="0" labelOnly="1" outline="0" fieldPosition="0">
        <references count="1">
          <reference field="13" count="0"/>
        </references>
      </pivotArea>
    </format>
    <format dxfId="32911">
      <pivotArea dataOnly="0" labelOnly="1" grandCol="1" outline="0" fieldPosition="0"/>
    </format>
    <format dxfId="32910">
      <pivotArea grandRow="1" outline="0" collapsedLevelsAreSubtotals="1" fieldPosition="0"/>
    </format>
    <format dxfId="32909">
      <pivotArea dataOnly="0" labelOnly="1" grandRow="1" outline="0" fieldPosition="0"/>
    </format>
    <format dxfId="32908">
      <pivotArea outline="0" collapsedLevelsAreSubtotals="1" fieldPosition="0"/>
    </format>
    <format dxfId="32907">
      <pivotArea dataOnly="0" labelOnly="1" grandRow="1" outline="0" fieldPosition="0"/>
    </format>
    <format dxfId="32906">
      <pivotArea dataOnly="0" labelOnly="1" outline="0" fieldPosition="0">
        <references count="1">
          <reference field="13" count="0"/>
        </references>
      </pivotArea>
    </format>
    <format dxfId="32905">
      <pivotArea dataOnly="0" labelOnly="1" grandCol="1" outline="0" fieldPosition="0"/>
    </format>
    <format dxfId="32904">
      <pivotArea outline="0" fieldPosition="0">
        <references count="1">
          <reference field="13" count="1" selected="0">
            <x v="1"/>
          </reference>
        </references>
      </pivotArea>
    </format>
    <format dxfId="32903">
      <pivotArea grandCol="1" outline="0" collapsedLevelsAreSubtotals="1" fieldPosition="0"/>
    </format>
    <format dxfId="32902">
      <pivotArea type="topRight" dataOnly="0" labelOnly="1" outline="0" fieldPosition="0"/>
    </format>
    <format dxfId="32901">
      <pivotArea dataOnly="0" labelOnly="1" outline="0" fieldPosition="0">
        <references count="1">
          <reference field="13" count="1">
            <x v="1"/>
          </reference>
        </references>
      </pivotArea>
    </format>
    <format dxfId="32900">
      <pivotArea dataOnly="0" labelOnly="1" grandCol="1" outline="0" fieldPosition="0"/>
    </format>
    <format dxfId="32899">
      <pivotArea outline="0" fieldPosition="0">
        <references count="1">
          <reference field="13" count="1" selected="0">
            <x v="1"/>
          </reference>
        </references>
      </pivotArea>
    </format>
    <format dxfId="32898">
      <pivotArea grandCol="1" outline="0" collapsedLevelsAreSubtotals="1" fieldPosition="0"/>
    </format>
    <format dxfId="32897">
      <pivotArea type="topRight" dataOnly="0" labelOnly="1" outline="0" fieldPosition="0"/>
    </format>
    <format dxfId="32896">
      <pivotArea dataOnly="0" labelOnly="1" outline="0" fieldPosition="0">
        <references count="1">
          <reference field="13" count="1">
            <x v="1"/>
          </reference>
        </references>
      </pivotArea>
    </format>
    <format dxfId="32895">
      <pivotArea dataOnly="0" labelOnly="1" grandCol="1" outline="0" fieldPosition="0"/>
    </format>
    <format dxfId="32894">
      <pivotArea dataOnly="0" labelOnly="1" outline="0" fieldPosition="0">
        <references count="1">
          <reference field="13" count="0"/>
        </references>
      </pivotArea>
    </format>
    <format dxfId="32893">
      <pivotArea dataOnly="0" labelOnly="1" grandCol="1" outline="0" fieldPosition="0"/>
    </format>
    <format dxfId="32892">
      <pivotArea dataOnly="0" labelOnly="1" outline="0" fieldPosition="0">
        <references count="1">
          <reference field="13" count="0"/>
        </references>
      </pivotArea>
    </format>
    <format dxfId="32891">
      <pivotArea dataOnly="0" labelOnly="1" grandCol="1" outline="0" fieldPosition="0"/>
    </format>
    <format dxfId="32890">
      <pivotArea dataOnly="0" labelOnly="1" outline="0" fieldPosition="0">
        <references count="1">
          <reference field="13" count="0"/>
        </references>
      </pivotArea>
    </format>
    <format dxfId="32889">
      <pivotArea dataOnly="0" labelOnly="1" grandCol="1" outline="0" fieldPosition="0"/>
    </format>
    <format dxfId="32888">
      <pivotArea dataOnly="0" labelOnly="1" outline="0" fieldPosition="0">
        <references count="1">
          <reference field="13" count="0"/>
        </references>
      </pivotArea>
    </format>
    <format dxfId="32887">
      <pivotArea dataOnly="0" labelOnly="1" grandCol="1" outline="0" fieldPosition="0"/>
    </format>
    <format dxfId="32886">
      <pivotArea dataOnly="0" labelOnly="1" outline="0" fieldPosition="0">
        <references count="1">
          <reference field="13" count="0"/>
        </references>
      </pivotArea>
    </format>
    <format dxfId="32885">
      <pivotArea dataOnly="0" labelOnly="1" grandCol="1" outline="0" fieldPosition="0"/>
    </format>
    <format dxfId="32884">
      <pivotArea dataOnly="0" labelOnly="1" outline="0" fieldPosition="0">
        <references count="1">
          <reference field="13" count="0"/>
        </references>
      </pivotArea>
    </format>
    <format dxfId="32883">
      <pivotArea dataOnly="0" labelOnly="1" grandCol="1" outline="0" fieldPosition="0"/>
    </format>
    <format dxfId="32882">
      <pivotArea dataOnly="0" labelOnly="1" outline="0" fieldPosition="0">
        <references count="1">
          <reference field="13" count="0"/>
        </references>
      </pivotArea>
    </format>
    <format dxfId="32881">
      <pivotArea dataOnly="0" labelOnly="1" grandCol="1" outline="0" fieldPosition="0"/>
    </format>
    <format dxfId="32880">
      <pivotArea dataOnly="0" labelOnly="1" outline="0" fieldPosition="0">
        <references count="1">
          <reference field="13" count="0"/>
        </references>
      </pivotArea>
    </format>
    <format dxfId="32879">
      <pivotArea dataOnly="0" labelOnly="1" grandCol="1" outline="0" fieldPosition="0"/>
    </format>
    <format dxfId="32878">
      <pivotArea grandRow="1" outline="0" collapsedLevelsAreSubtotals="1" fieldPosition="0"/>
    </format>
    <format dxfId="32877">
      <pivotArea dataOnly="0" labelOnly="1" grandRow="1" outline="0" fieldPosition="0"/>
    </format>
    <format dxfId="32876">
      <pivotArea outline="0" collapsedLevelsAreSubtotals="1" fieldPosition="0"/>
    </format>
    <format dxfId="32875">
      <pivotArea dataOnly="0" labelOnly="1" grandRow="1" outline="0" fieldPosition="0"/>
    </format>
    <format dxfId="32874">
      <pivotArea dataOnly="0" labelOnly="1" outline="0" fieldPosition="0">
        <references count="1">
          <reference field="13" count="0"/>
        </references>
      </pivotArea>
    </format>
    <format dxfId="32873">
      <pivotArea dataOnly="0" labelOnly="1" grandCol="1" outline="0" fieldPosition="0"/>
    </format>
    <format dxfId="32872">
      <pivotArea outline="0" collapsedLevelsAreSubtotals="1" fieldPosition="0"/>
    </format>
    <format dxfId="32871">
      <pivotArea dataOnly="0" labelOnly="1" grandRow="1" outline="0" fieldPosition="0"/>
    </format>
    <format dxfId="32870">
      <pivotArea dataOnly="0" labelOnly="1" outline="0" fieldPosition="0">
        <references count="1">
          <reference field="13" count="0"/>
        </references>
      </pivotArea>
    </format>
    <format dxfId="32869">
      <pivotArea dataOnly="0" labelOnly="1" grandCol="1" outline="0" fieldPosition="0"/>
    </format>
    <format dxfId="32868">
      <pivotArea outline="0" collapsedLevelsAreSubtotals="1" fieldPosition="0"/>
    </format>
    <format dxfId="32867">
      <pivotArea dataOnly="0" labelOnly="1" grandRow="1" outline="0" fieldPosition="0"/>
    </format>
    <format dxfId="32866">
      <pivotArea dataOnly="0" labelOnly="1" outline="0" fieldPosition="0">
        <references count="1">
          <reference field="13" count="0"/>
        </references>
      </pivotArea>
    </format>
    <format dxfId="32865">
      <pivotArea dataOnly="0" labelOnly="1" grandCol="1" outline="0" fieldPosition="0"/>
    </format>
    <format dxfId="32864">
      <pivotArea dataOnly="0" labelOnly="1" outline="0" fieldPosition="0">
        <references count="1">
          <reference field="13" count="0"/>
        </references>
      </pivotArea>
    </format>
    <format dxfId="32863">
      <pivotArea dataOnly="0" labelOnly="1" grandCol="1" outline="0" fieldPosition="0"/>
    </format>
    <format dxfId="32862">
      <pivotArea dataOnly="0" labelOnly="1" outline="0" fieldPosition="0">
        <references count="1">
          <reference field="13" count="0"/>
        </references>
      </pivotArea>
    </format>
    <format dxfId="32861">
      <pivotArea dataOnly="0" labelOnly="1" grandCol="1" outline="0" fieldPosition="0"/>
    </format>
    <format dxfId="32860">
      <pivotArea outline="0" collapsedLevelsAreSubtotals="1" fieldPosition="0"/>
    </format>
    <format dxfId="32859">
      <pivotArea dataOnly="0" labelOnly="1" grandRow="1" outline="0" fieldPosition="0"/>
    </format>
    <format dxfId="32858">
      <pivotArea dataOnly="0" labelOnly="1" outline="0" fieldPosition="0">
        <references count="1">
          <reference field="13" count="0"/>
        </references>
      </pivotArea>
    </format>
    <format dxfId="32857">
      <pivotArea dataOnly="0" labelOnly="1" grandCol="1" outline="0" fieldPosition="0"/>
    </format>
    <format dxfId="32856">
      <pivotArea outline="0" collapsedLevelsAreSubtotals="1" fieldPosition="0"/>
    </format>
    <format dxfId="32855">
      <pivotArea dataOnly="0" labelOnly="1" grandRow="1" outline="0" fieldPosition="0"/>
    </format>
    <format dxfId="32854">
      <pivotArea dataOnly="0" labelOnly="1" outline="0" fieldPosition="0">
        <references count="1">
          <reference field="13" count="0"/>
        </references>
      </pivotArea>
    </format>
    <format dxfId="32853">
      <pivotArea dataOnly="0" labelOnly="1" grandCol="1" outline="0" fieldPosition="0"/>
    </format>
    <format dxfId="32852">
      <pivotArea outline="0" collapsedLevelsAreSubtotals="1" fieldPosition="0"/>
    </format>
    <format dxfId="32851">
      <pivotArea dataOnly="0" labelOnly="1" grandRow="1" outline="0" fieldPosition="0"/>
    </format>
    <format dxfId="32850">
      <pivotArea dataOnly="0" labelOnly="1" outline="0" fieldPosition="0">
        <references count="1">
          <reference field="13" count="0"/>
        </references>
      </pivotArea>
    </format>
    <format dxfId="32849">
      <pivotArea dataOnly="0" labelOnly="1" grandCol="1" outline="0" fieldPosition="0"/>
    </format>
    <format dxfId="32848">
      <pivotArea type="topRight" dataOnly="0" labelOnly="1" outline="0" fieldPosition="0"/>
    </format>
    <format dxfId="32847">
      <pivotArea type="topRight" dataOnly="0" labelOnly="1" outline="0" fieldPosition="0"/>
    </format>
    <format dxfId="32846">
      <pivotArea dataOnly="0" labelOnly="1" outline="0" fieldPosition="0">
        <references count="1">
          <reference field="13" count="0"/>
        </references>
      </pivotArea>
    </format>
    <format dxfId="32845">
      <pivotArea dataOnly="0" labelOnly="1" grandCol="1" outline="0" fieldPosition="0"/>
    </format>
    <format dxfId="32844">
      <pivotArea outline="0" collapsedLevelsAreSubtotals="1" fieldPosition="0"/>
    </format>
    <format dxfId="32843">
      <pivotArea dataOnly="0" labelOnly="1" grandRow="1" outline="0" fieldPosition="0"/>
    </format>
    <format dxfId="32842">
      <pivotArea dataOnly="0" labelOnly="1" outline="0" fieldPosition="0">
        <references count="1">
          <reference field="13" count="0"/>
        </references>
      </pivotArea>
    </format>
    <format dxfId="32841">
      <pivotArea dataOnly="0" labelOnly="1" grandCol="1" outline="0" fieldPosition="0"/>
    </format>
    <format dxfId="32840">
      <pivotArea outline="0" collapsedLevelsAreSubtotals="1" fieldPosition="0"/>
    </format>
    <format dxfId="32839">
      <pivotArea dataOnly="0" labelOnly="1" grandRow="1" outline="0" fieldPosition="0"/>
    </format>
    <format dxfId="32838">
      <pivotArea dataOnly="0" labelOnly="1" outline="0" fieldPosition="0">
        <references count="1">
          <reference field="13" count="0"/>
        </references>
      </pivotArea>
    </format>
    <format dxfId="32837">
      <pivotArea dataOnly="0" labelOnly="1" grandCol="1" outline="0" fieldPosition="0"/>
    </format>
    <format dxfId="32836">
      <pivotArea outline="0" collapsedLevelsAreSubtotals="1" fieldPosition="0"/>
    </format>
    <format dxfId="32835">
      <pivotArea dataOnly="0" labelOnly="1" grandRow="1" outline="0" fieldPosition="0"/>
    </format>
    <format dxfId="32834">
      <pivotArea dataOnly="0" labelOnly="1" outline="0" fieldPosition="0">
        <references count="1">
          <reference field="13" count="0"/>
        </references>
      </pivotArea>
    </format>
    <format dxfId="32833">
      <pivotArea dataOnly="0" labelOnly="1" grandCol="1" outline="0" fieldPosition="0"/>
    </format>
    <format dxfId="32832">
      <pivotArea dataOnly="0" labelOnly="1" outline="0" fieldPosition="0">
        <references count="1">
          <reference field="13" count="0"/>
        </references>
      </pivotArea>
    </format>
    <format dxfId="32831">
      <pivotArea dataOnly="0" labelOnly="1" grandCol="1" outline="0" fieldPosition="0"/>
    </format>
    <format dxfId="32830">
      <pivotArea grandRow="1" outline="0" collapsedLevelsAreSubtotals="1" fieldPosition="0"/>
    </format>
    <format dxfId="32829">
      <pivotArea dataOnly="0" labelOnly="1" grandRow="1" outline="0" fieldPosition="0"/>
    </format>
    <format dxfId="32828">
      <pivotArea outline="0" collapsedLevelsAreSubtotals="1" fieldPosition="0"/>
    </format>
    <format dxfId="32827">
      <pivotArea dataOnly="0" labelOnly="1" grandRow="1" outline="0" fieldPosition="0"/>
    </format>
    <format dxfId="32826">
      <pivotArea dataOnly="0" labelOnly="1" outline="0" fieldPosition="0">
        <references count="1">
          <reference field="13" count="0"/>
        </references>
      </pivotArea>
    </format>
    <format dxfId="32825">
      <pivotArea dataOnly="0" labelOnly="1" grandCol="1" outline="0" fieldPosition="0"/>
    </format>
    <format dxfId="32824">
      <pivotArea outline="0" collapsedLevelsAreSubtotals="1" fieldPosition="0"/>
    </format>
    <format dxfId="32823">
      <pivotArea dataOnly="0" labelOnly="1" grandRow="1" outline="0" fieldPosition="0"/>
    </format>
    <format dxfId="32822">
      <pivotArea dataOnly="0" labelOnly="1" outline="0" fieldPosition="0">
        <references count="1">
          <reference field="13" count="0"/>
        </references>
      </pivotArea>
    </format>
    <format dxfId="32821">
      <pivotArea dataOnly="0" labelOnly="1" grandCol="1" outline="0" fieldPosition="0"/>
    </format>
    <format dxfId="32820">
      <pivotArea dataOnly="0" labelOnly="1" outline="0" fieldPosition="0">
        <references count="1">
          <reference field="13" count="0"/>
        </references>
      </pivotArea>
    </format>
    <format dxfId="32819">
      <pivotArea dataOnly="0" labelOnly="1" grandCol="1" outline="0" fieldPosition="0"/>
    </format>
    <format dxfId="32818">
      <pivotArea grandRow="1" outline="0" collapsedLevelsAreSubtotals="1" fieldPosition="0"/>
    </format>
    <format dxfId="32817">
      <pivotArea dataOnly="0" labelOnly="1" grandRow="1" outline="0" fieldPosition="0"/>
    </format>
    <format dxfId="32816">
      <pivotArea outline="0" collapsedLevelsAreSubtotals="1" fieldPosition="0"/>
    </format>
    <format dxfId="32815">
      <pivotArea dataOnly="0" labelOnly="1" grandRow="1" outline="0" fieldPosition="0"/>
    </format>
    <format dxfId="32814">
      <pivotArea dataOnly="0" labelOnly="1" outline="0" fieldPosition="0">
        <references count="1">
          <reference field="13" count="0"/>
        </references>
      </pivotArea>
    </format>
    <format dxfId="32813">
      <pivotArea dataOnly="0" labelOnly="1" grandCol="1" outline="0" fieldPosition="0"/>
    </format>
    <format dxfId="32812">
      <pivotArea outline="0" collapsedLevelsAreSubtotals="1" fieldPosition="0"/>
    </format>
    <format dxfId="32811">
      <pivotArea dataOnly="0" labelOnly="1" grandRow="1" outline="0" fieldPosition="0"/>
    </format>
    <format dxfId="32810">
      <pivotArea dataOnly="0" labelOnly="1" outline="0" fieldPosition="0">
        <references count="1">
          <reference field="13" count="0"/>
        </references>
      </pivotArea>
    </format>
    <format dxfId="32809">
      <pivotArea dataOnly="0" labelOnly="1" grandCol="1" outline="0" fieldPosition="0"/>
    </format>
    <format dxfId="32808">
      <pivotArea dataOnly="0" labelOnly="1" outline="0" fieldPosition="0">
        <references count="1">
          <reference field="13" count="0"/>
        </references>
      </pivotArea>
    </format>
    <format dxfId="32807">
      <pivotArea dataOnly="0" labelOnly="1" grandCol="1" outline="0" fieldPosition="0"/>
    </format>
    <format dxfId="32806">
      <pivotArea outline="0" collapsedLevelsAreSubtotals="1" fieldPosition="0"/>
    </format>
    <format dxfId="32805">
      <pivotArea dataOnly="0" labelOnly="1" grandRow="1" outline="0" fieldPosition="0"/>
    </format>
    <format dxfId="32804">
      <pivotArea outline="0" collapsedLevelsAreSubtotals="1" fieldPosition="0"/>
    </format>
    <format dxfId="32803">
      <pivotArea dataOnly="0" labelOnly="1" grandRow="1" outline="0" fieldPosition="0"/>
    </format>
    <format dxfId="32802">
      <pivotArea grandRow="1" outline="0" collapsedLevelsAreSubtotals="1" fieldPosition="0"/>
    </format>
    <format dxfId="32801">
      <pivotArea dataOnly="0" labelOnly="1" grandRow="1" outline="0" fieldPosition="0"/>
    </format>
    <format dxfId="32800">
      <pivotArea outline="0" collapsedLevelsAreSubtotals="1" fieldPosition="0"/>
    </format>
    <format dxfId="32799">
      <pivotArea dataOnly="0" labelOnly="1" grandRow="1" outline="0" fieldPosition="0"/>
    </format>
    <format dxfId="32798">
      <pivotArea dataOnly="0" labelOnly="1" outline="0" fieldPosition="0">
        <references count="1">
          <reference field="13" count="0"/>
        </references>
      </pivotArea>
    </format>
    <format dxfId="32797">
      <pivotArea dataOnly="0" labelOnly="1" grandCol="1" outline="0" fieldPosition="0"/>
    </format>
    <format dxfId="32796">
      <pivotArea outline="0" collapsedLevelsAreSubtotals="1" fieldPosition="0"/>
    </format>
    <format dxfId="32795">
      <pivotArea dataOnly="0" labelOnly="1" grandRow="1" outline="0" fieldPosition="0"/>
    </format>
    <format dxfId="32794">
      <pivotArea dataOnly="0" labelOnly="1" outline="0" fieldPosition="0">
        <references count="1">
          <reference field="13" count="0"/>
        </references>
      </pivotArea>
    </format>
    <format dxfId="32793">
      <pivotArea dataOnly="0" labelOnly="1" grandCol="1" outline="0" fieldPosition="0"/>
    </format>
    <format dxfId="32792">
      <pivotArea grandRow="1" outline="0" collapsedLevelsAreSubtotals="1" fieldPosition="0"/>
    </format>
    <format dxfId="32791">
      <pivotArea dataOnly="0" labelOnly="1" grandRow="1" outline="0" fieldPosition="0"/>
    </format>
    <format dxfId="32790">
      <pivotArea outline="0" collapsedLevelsAreSubtotals="1" fieldPosition="0"/>
    </format>
    <format dxfId="32789">
      <pivotArea dataOnly="0" labelOnly="1" grandRow="1" outline="0" fieldPosition="0"/>
    </format>
    <format dxfId="32788">
      <pivotArea dataOnly="0" labelOnly="1" outline="0" fieldPosition="0">
        <references count="1">
          <reference field="13" count="0"/>
        </references>
      </pivotArea>
    </format>
    <format dxfId="32787">
      <pivotArea dataOnly="0" labelOnly="1" grandCol="1" outline="0" fieldPosition="0"/>
    </format>
    <format dxfId="32786">
      <pivotArea outline="0" collapsedLevelsAreSubtotals="1" fieldPosition="0"/>
    </format>
    <format dxfId="32785">
      <pivotArea dataOnly="0" labelOnly="1" grandRow="1" outline="0" fieldPosition="0"/>
    </format>
    <format dxfId="32784">
      <pivotArea dataOnly="0" labelOnly="1" outline="0" fieldPosition="0">
        <references count="1">
          <reference field="13" count="0"/>
        </references>
      </pivotArea>
    </format>
    <format dxfId="32783">
      <pivotArea dataOnly="0" labelOnly="1" grandCol="1" outline="0" fieldPosition="0"/>
    </format>
    <format dxfId="32782">
      <pivotArea grandRow="1" outline="0" collapsedLevelsAreSubtotals="1" fieldPosition="0"/>
    </format>
    <format dxfId="32781">
      <pivotArea dataOnly="0" labelOnly="1" grandRow="1" outline="0" fieldPosition="0"/>
    </format>
    <format dxfId="32780">
      <pivotArea dataOnly="0" labelOnly="1" grandRow="1" outline="0" fieldPosition="0"/>
    </format>
    <format dxfId="32779">
      <pivotArea dataOnly="0" labelOnly="1" outline="0" fieldPosition="0">
        <references count="1">
          <reference field="13" count="0"/>
        </references>
      </pivotArea>
    </format>
    <format dxfId="32778">
      <pivotArea dataOnly="0" labelOnly="1" grandCol="1" outline="0" fieldPosition="0"/>
    </format>
    <format dxfId="32777">
      <pivotArea dataOnly="0" labelOnly="1" outline="0" fieldPosition="0">
        <references count="1">
          <reference field="13" count="0"/>
        </references>
      </pivotArea>
    </format>
    <format dxfId="32776">
      <pivotArea dataOnly="0" labelOnly="1" grandCol="1" outline="0" fieldPosition="0"/>
    </format>
    <format dxfId="32775">
      <pivotArea grandRow="1" outline="0" collapsedLevelsAreSubtotals="1" fieldPosition="0"/>
    </format>
    <format dxfId="32774">
      <pivotArea dataOnly="0" labelOnly="1" grandRow="1" outline="0" fieldPosition="0"/>
    </format>
    <format dxfId="32773">
      <pivotArea outline="0" collapsedLevelsAreSubtotals="1" fieldPosition="0"/>
    </format>
    <format dxfId="32772">
      <pivotArea dataOnly="0" labelOnly="1" grandRow="1" outline="0" fieldPosition="0"/>
    </format>
    <format dxfId="32771">
      <pivotArea dataOnly="0" labelOnly="1" grandRow="1" outline="0" fieldPosition="0"/>
    </format>
    <format dxfId="32770">
      <pivotArea outline="0" collapsedLevelsAreSubtotals="1" fieldPosition="0"/>
    </format>
    <format dxfId="32769">
      <pivotArea dataOnly="0" labelOnly="1" grandRow="1" outline="0" fieldPosition="0"/>
    </format>
    <format dxfId="32768">
      <pivotArea dataOnly="0" labelOnly="1" outline="0" fieldPosition="0">
        <references count="1">
          <reference field="13" count="0"/>
        </references>
      </pivotArea>
    </format>
    <format dxfId="32767">
      <pivotArea dataOnly="0" labelOnly="1" grandCol="1" outline="0" fieldPosition="0"/>
    </format>
    <format dxfId="32766">
      <pivotArea outline="0" collapsedLevelsAreSubtotals="1" fieldPosition="0"/>
    </format>
    <format dxfId="32765">
      <pivotArea dataOnly="0" labelOnly="1" grandRow="1" outline="0" fieldPosition="0"/>
    </format>
    <format dxfId="32764">
      <pivotArea dataOnly="0" labelOnly="1" outline="0" fieldPosition="0">
        <references count="1">
          <reference field="13" count="0"/>
        </references>
      </pivotArea>
    </format>
    <format dxfId="32763">
      <pivotArea dataOnly="0" labelOnly="1" grandCol="1" outline="0" fieldPosition="0"/>
    </format>
    <format dxfId="32762">
      <pivotArea outline="0" collapsedLevelsAreSubtotals="1" fieldPosition="0"/>
    </format>
    <format dxfId="32761">
      <pivotArea dataOnly="0" labelOnly="1" grandRow="1" outline="0" fieldPosition="0"/>
    </format>
    <format dxfId="32760">
      <pivotArea dataOnly="0" labelOnly="1" outline="0" fieldPosition="0">
        <references count="1">
          <reference field="13" count="0"/>
        </references>
      </pivotArea>
    </format>
    <format dxfId="32759">
      <pivotArea dataOnly="0" labelOnly="1" grandCol="1" outline="0" fieldPosition="0"/>
    </format>
    <format dxfId="32758">
      <pivotArea dataOnly="0" labelOnly="1" outline="0" fieldPosition="0">
        <references count="1">
          <reference field="13" count="0"/>
        </references>
      </pivotArea>
    </format>
    <format dxfId="32757">
      <pivotArea dataOnly="0" labelOnly="1" grandCol="1" outline="0" fieldPosition="0"/>
    </format>
    <format dxfId="32756">
      <pivotArea dataOnly="0" labelOnly="1" outline="0" fieldPosition="0">
        <references count="1">
          <reference field="13" count="0"/>
        </references>
      </pivotArea>
    </format>
    <format dxfId="32755">
      <pivotArea dataOnly="0" labelOnly="1" grandCol="1" outline="0" fieldPosition="0"/>
    </format>
    <format dxfId="32754">
      <pivotArea dataOnly="0" labelOnly="1" outline="0" fieldPosition="0">
        <references count="1">
          <reference field="13" count="0"/>
        </references>
      </pivotArea>
    </format>
    <format dxfId="32753">
      <pivotArea dataOnly="0" labelOnly="1" grandCol="1" outline="0" fieldPosition="0"/>
    </format>
    <format dxfId="32752">
      <pivotArea outline="0" collapsedLevelsAreSubtotals="1" fieldPosition="0"/>
    </format>
    <format dxfId="32751">
      <pivotArea dataOnly="0" labelOnly="1" grandRow="1" outline="0" fieldPosition="0"/>
    </format>
    <format dxfId="32750">
      <pivotArea dataOnly="0" labelOnly="1" outline="0" fieldPosition="0">
        <references count="1">
          <reference field="13" count="0"/>
        </references>
      </pivotArea>
    </format>
    <format dxfId="32749">
      <pivotArea dataOnly="0" labelOnly="1" grandCol="1" outline="0" fieldPosition="0"/>
    </format>
    <format dxfId="32748">
      <pivotArea outline="0" collapsedLevelsAreSubtotals="1" fieldPosition="0"/>
    </format>
    <format dxfId="32747">
      <pivotArea dataOnly="0" labelOnly="1" grandRow="1" outline="0" fieldPosition="0"/>
    </format>
    <format dxfId="32746">
      <pivotArea dataOnly="0" labelOnly="1" outline="0" fieldPosition="0">
        <references count="1">
          <reference field="13" count="0"/>
        </references>
      </pivotArea>
    </format>
    <format dxfId="32745">
      <pivotArea dataOnly="0" labelOnly="1" grandCol="1" outline="0" fieldPosition="0"/>
    </format>
    <format dxfId="32744">
      <pivotArea dataOnly="0" labelOnly="1" outline="0" fieldPosition="0">
        <references count="1">
          <reference field="13" count="0"/>
        </references>
      </pivotArea>
    </format>
    <format dxfId="32743">
      <pivotArea dataOnly="0" labelOnly="1" grandCol="1" outline="0" fieldPosition="0"/>
    </format>
    <format dxfId="32742">
      <pivotArea dataOnly="0" labelOnly="1" grandRow="1" outline="0" fieldPosition="0"/>
    </format>
    <format dxfId="32741">
      <pivotArea outline="0" collapsedLevelsAreSubtotals="1" fieldPosition="0"/>
    </format>
    <format dxfId="32740">
      <pivotArea dataOnly="0" labelOnly="1" grandRow="1" outline="0" fieldPosition="0"/>
    </format>
    <format dxfId="32739">
      <pivotArea dataOnly="0" labelOnly="1" outline="0" fieldPosition="0">
        <references count="1">
          <reference field="13" count="0"/>
        </references>
      </pivotArea>
    </format>
    <format dxfId="32738">
      <pivotArea dataOnly="0" labelOnly="1" grandCol="1" outline="0" fieldPosition="0"/>
    </format>
    <format dxfId="32737">
      <pivotArea outline="0" collapsedLevelsAreSubtotals="1" fieldPosition="0"/>
    </format>
    <format dxfId="32736">
      <pivotArea field="13" type="button" dataOnly="0" labelOnly="1" outline="0" axis="axisCol" fieldPosition="0"/>
    </format>
    <format dxfId="32735">
      <pivotArea type="topRight" dataOnly="0" labelOnly="1" outline="0" fieldPosition="0"/>
    </format>
    <format dxfId="32734">
      <pivotArea dataOnly="0" labelOnly="1" outline="0" fieldPosition="0">
        <references count="1">
          <reference field="13" count="0"/>
        </references>
      </pivotArea>
    </format>
    <format dxfId="32733">
      <pivotArea dataOnly="0" labelOnly="1" grandCol="1" outline="0" fieldPosition="0"/>
    </format>
    <format dxfId="32732">
      <pivotArea outline="0" collapsedLevelsAreSubtotals="1" fieldPosition="0"/>
    </format>
    <format dxfId="32731">
      <pivotArea dataOnly="0" labelOnly="1" grandRow="1" outline="0" fieldPosition="0"/>
    </format>
    <format dxfId="32730">
      <pivotArea dataOnly="0" labelOnly="1" outline="0" fieldPosition="0">
        <references count="1">
          <reference field="13" count="0"/>
        </references>
      </pivotArea>
    </format>
    <format dxfId="32729">
      <pivotArea dataOnly="0" labelOnly="1" grandCol="1" outline="0" fieldPosition="0"/>
    </format>
    <format dxfId="32728">
      <pivotArea outline="0" collapsedLevelsAreSubtotals="1" fieldPosition="0"/>
    </format>
    <format dxfId="32727">
      <pivotArea dataOnly="0" labelOnly="1" grandRow="1" outline="0" fieldPosition="0"/>
    </format>
    <format dxfId="32726">
      <pivotArea dataOnly="0" labelOnly="1" outline="0" fieldPosition="0">
        <references count="1">
          <reference field="13" count="0"/>
        </references>
      </pivotArea>
    </format>
    <format dxfId="32725">
      <pivotArea dataOnly="0" labelOnly="1" grandCol="1" outline="0" fieldPosition="0"/>
    </format>
    <format dxfId="32724">
      <pivotArea dataOnly="0" labelOnly="1" outline="0" fieldPosition="0">
        <references count="1">
          <reference field="13" count="0"/>
        </references>
      </pivotArea>
    </format>
    <format dxfId="32723">
      <pivotArea dataOnly="0" labelOnly="1" grandCol="1" outline="0" fieldPosition="0"/>
    </format>
    <format dxfId="32722">
      <pivotArea dataOnly="0" labelOnly="1" grandRow="1" outline="0" fieldPosition="0"/>
    </format>
    <format dxfId="32721">
      <pivotArea outline="0" collapsedLevelsAreSubtotals="1" fieldPosition="0"/>
    </format>
    <format dxfId="32720">
      <pivotArea dataOnly="0" labelOnly="1" grandRow="1" outline="0" fieldPosition="0"/>
    </format>
    <format dxfId="32719">
      <pivotArea dataOnly="0" labelOnly="1" outline="0" fieldPosition="0">
        <references count="1">
          <reference field="13" count="0"/>
        </references>
      </pivotArea>
    </format>
    <format dxfId="32718">
      <pivotArea dataOnly="0" labelOnly="1" grandCol="1" outline="0" fieldPosition="0"/>
    </format>
    <format dxfId="32717">
      <pivotArea outline="0" collapsedLevelsAreSubtotals="1" fieldPosition="0"/>
    </format>
    <format dxfId="32716">
      <pivotArea dataOnly="0" labelOnly="1" grandRow="1" outline="0" fieldPosition="0"/>
    </format>
    <format dxfId="32715">
      <pivotArea dataOnly="0" labelOnly="1" outline="0" fieldPosition="0">
        <references count="1">
          <reference field="13" count="0"/>
        </references>
      </pivotArea>
    </format>
    <format dxfId="32714">
      <pivotArea dataOnly="0" labelOnly="1" grandCol="1" outline="0" fieldPosition="0"/>
    </format>
    <format dxfId="32713">
      <pivotArea outline="0" collapsedLevelsAreSubtotals="1" fieldPosition="0"/>
    </format>
    <format dxfId="32712">
      <pivotArea dataOnly="0" labelOnly="1" grandRow="1" outline="0" fieldPosition="0"/>
    </format>
    <format dxfId="32711">
      <pivotArea dataOnly="0" labelOnly="1" outline="0" fieldPosition="0">
        <references count="1">
          <reference field="13" count="0"/>
        </references>
      </pivotArea>
    </format>
    <format dxfId="32710">
      <pivotArea dataOnly="0" labelOnly="1" grandCol="1" outline="0" fieldPosition="0"/>
    </format>
    <format dxfId="32709">
      <pivotArea dataOnly="0" labelOnly="1" grandRow="1" outline="0" fieldPosition="0"/>
    </format>
    <format dxfId="32708">
      <pivotArea outline="0" collapsedLevelsAreSubtotals="1" fieldPosition="0"/>
    </format>
    <format dxfId="32707">
      <pivotArea field="15" type="button" dataOnly="0" labelOnly="1" outline="0" axis="axisRow" fieldPosition="0"/>
    </format>
    <format dxfId="32706">
      <pivotArea dataOnly="0" labelOnly="1" outline="0" fieldPosition="0">
        <references count="1">
          <reference field="15" count="0"/>
        </references>
      </pivotArea>
    </format>
    <format dxfId="32705">
      <pivotArea dataOnly="0" labelOnly="1" grandRow="1" outline="0" fieldPosition="0"/>
    </format>
    <format dxfId="32704">
      <pivotArea dataOnly="0" labelOnly="1" outline="0" fieldPosition="0">
        <references count="1">
          <reference field="13" count="0"/>
        </references>
      </pivotArea>
    </format>
    <format dxfId="32703">
      <pivotArea dataOnly="0" labelOnly="1" grandCol="1" outline="0" fieldPosition="0"/>
    </format>
    <format dxfId="32702">
      <pivotArea outline="0" collapsedLevelsAreSubtotals="1" fieldPosition="0"/>
    </format>
    <format dxfId="32701">
      <pivotArea field="15" type="button" dataOnly="0" labelOnly="1" outline="0" axis="axisRow" fieldPosition="0"/>
    </format>
    <format dxfId="32700">
      <pivotArea dataOnly="0" labelOnly="1" outline="0" fieldPosition="0">
        <references count="1">
          <reference field="15" count="0"/>
        </references>
      </pivotArea>
    </format>
    <format dxfId="32699">
      <pivotArea dataOnly="0" labelOnly="1" grandRow="1" outline="0" fieldPosition="0"/>
    </format>
    <format dxfId="32698">
      <pivotArea dataOnly="0" labelOnly="1" outline="0" fieldPosition="0">
        <references count="1">
          <reference field="13" count="0"/>
        </references>
      </pivotArea>
    </format>
    <format dxfId="32697">
      <pivotArea dataOnly="0" labelOnly="1" grandCol="1" outline="0" fieldPosition="0"/>
    </format>
    <format dxfId="32696">
      <pivotArea outline="0" collapsedLevelsAreSubtotals="1" fieldPosition="0"/>
    </format>
    <format dxfId="32695">
      <pivotArea field="15" type="button" dataOnly="0" labelOnly="1" outline="0" axis="axisRow" fieldPosition="0"/>
    </format>
    <format dxfId="32694">
      <pivotArea dataOnly="0" labelOnly="1" outline="0" fieldPosition="0">
        <references count="1">
          <reference field="15" count="0"/>
        </references>
      </pivotArea>
    </format>
    <format dxfId="32693">
      <pivotArea dataOnly="0" labelOnly="1" grandRow="1" outline="0" fieldPosition="0"/>
    </format>
    <format dxfId="32692">
      <pivotArea dataOnly="0" labelOnly="1" outline="0" fieldPosition="0">
        <references count="1">
          <reference field="13" count="0"/>
        </references>
      </pivotArea>
    </format>
    <format dxfId="32691">
      <pivotArea dataOnly="0" labelOnly="1" grandCol="1" outline="0" fieldPosition="0"/>
    </format>
    <format dxfId="32690">
      <pivotArea field="15" type="button" dataOnly="0" labelOnly="1" outline="0" axis="axisRow" fieldPosition="0"/>
    </format>
    <format dxfId="32689">
      <pivotArea dataOnly="0" labelOnly="1" outline="0" fieldPosition="0">
        <references count="1">
          <reference field="13" count="0"/>
        </references>
      </pivotArea>
    </format>
    <format dxfId="32688">
      <pivotArea dataOnly="0" labelOnly="1" grandCol="1" outline="0" fieldPosition="0"/>
    </format>
    <format dxfId="32687">
      <pivotArea dataOnly="0" labelOnly="1" grandRow="1" outline="0" fieldPosition="0"/>
    </format>
    <format dxfId="32686">
      <pivotArea type="all" dataOnly="0" outline="0" fieldPosition="0"/>
    </format>
    <format dxfId="32685">
      <pivotArea outline="0" collapsedLevelsAreSubtotals="1" fieldPosition="0"/>
    </format>
    <format dxfId="32684">
      <pivotArea field="15" type="button" dataOnly="0" labelOnly="1" outline="0" axis="axisRow" fieldPosition="0"/>
    </format>
    <format dxfId="32683">
      <pivotArea dataOnly="0" labelOnly="1" outline="0" fieldPosition="0">
        <references count="1">
          <reference field="15" count="0"/>
        </references>
      </pivotArea>
    </format>
    <format dxfId="32682">
      <pivotArea dataOnly="0" labelOnly="1" grandRow="1" outline="0" fieldPosition="0"/>
    </format>
    <format dxfId="32681">
      <pivotArea dataOnly="0" labelOnly="1" outline="0" fieldPosition="0">
        <references count="1">
          <reference field="13" count="0"/>
        </references>
      </pivotArea>
    </format>
    <format dxfId="32680">
      <pivotArea dataOnly="0" labelOnly="1" grandCol="1" outline="0" fieldPosition="0"/>
    </format>
    <format dxfId="32679">
      <pivotArea type="all" dataOnly="0" outline="0" fieldPosition="0"/>
    </format>
    <format dxfId="32678">
      <pivotArea outline="0" collapsedLevelsAreSubtotals="1" fieldPosition="0"/>
    </format>
    <format dxfId="32677">
      <pivotArea field="15" type="button" dataOnly="0" labelOnly="1" outline="0" axis="axisRow" fieldPosition="0"/>
    </format>
    <format dxfId="32676">
      <pivotArea dataOnly="0" labelOnly="1" outline="0" fieldPosition="0">
        <references count="1">
          <reference field="15" count="0"/>
        </references>
      </pivotArea>
    </format>
    <format dxfId="32675">
      <pivotArea dataOnly="0" labelOnly="1" grandRow="1" outline="0" fieldPosition="0"/>
    </format>
    <format dxfId="32674">
      <pivotArea dataOnly="0" labelOnly="1" outline="0" fieldPosition="0">
        <references count="1">
          <reference field="13" count="0"/>
        </references>
      </pivotArea>
    </format>
    <format dxfId="32673">
      <pivotArea dataOnly="0" labelOnly="1" grandCol="1" outline="0" fieldPosition="0"/>
    </format>
    <format dxfId="32672">
      <pivotArea outline="0" collapsedLevelsAreSubtotals="1" fieldPosition="0"/>
    </format>
    <format dxfId="32671">
      <pivotArea field="15" type="button" dataOnly="0" labelOnly="1" outline="0" axis="axisRow" fieldPosition="0"/>
    </format>
    <format dxfId="32670">
      <pivotArea dataOnly="0" labelOnly="1" outline="0" fieldPosition="0">
        <references count="1">
          <reference field="15" count="0"/>
        </references>
      </pivotArea>
    </format>
    <format dxfId="32669">
      <pivotArea dataOnly="0" labelOnly="1" grandRow="1" outline="0" fieldPosition="0"/>
    </format>
    <format dxfId="32668">
      <pivotArea dataOnly="0" labelOnly="1" outline="0" fieldPosition="0">
        <references count="1">
          <reference field="13" count="0"/>
        </references>
      </pivotArea>
    </format>
    <format dxfId="32667">
      <pivotArea dataOnly="0" labelOnly="1" grandCol="1" outline="0" fieldPosition="0"/>
    </format>
    <format dxfId="32666">
      <pivotArea field="15" type="button" dataOnly="0" labelOnly="1" outline="0" axis="axisRow" fieldPosition="0"/>
    </format>
    <format dxfId="32665">
      <pivotArea dataOnly="0" labelOnly="1" outline="0" fieldPosition="0">
        <references count="1">
          <reference field="13" count="0"/>
        </references>
      </pivotArea>
    </format>
    <format dxfId="32664">
      <pivotArea dataOnly="0" labelOnly="1" grandCol="1" outline="0" fieldPosition="0"/>
    </format>
    <format dxfId="32663">
      <pivotArea grandRow="1" outline="0" collapsedLevelsAreSubtotals="1" fieldPosition="0"/>
    </format>
    <format dxfId="32662">
      <pivotArea dataOnly="0" labelOnly="1" grandRow="1" outline="0" fieldPosition="0"/>
    </format>
    <format dxfId="32661">
      <pivotArea type="all" dataOnly="0" outline="0" fieldPosition="0"/>
    </format>
    <format dxfId="32660">
      <pivotArea outline="0" collapsedLevelsAreSubtotals="1" fieldPosition="0"/>
    </format>
    <format dxfId="32659">
      <pivotArea type="origin" dataOnly="0" labelOnly="1" outline="0" fieldPosition="0"/>
    </format>
    <format dxfId="32658">
      <pivotArea field="13" type="button" dataOnly="0" labelOnly="1" outline="0" axis="axisCol" fieldPosition="0"/>
    </format>
    <format dxfId="32657">
      <pivotArea type="topRight" dataOnly="0" labelOnly="1" outline="0" fieldPosition="0"/>
    </format>
    <format dxfId="32656">
      <pivotArea field="15" type="button" dataOnly="0" labelOnly="1" outline="0" axis="axisRow" fieldPosition="0"/>
    </format>
    <format dxfId="32655">
      <pivotArea dataOnly="0" labelOnly="1" outline="0" fieldPosition="0">
        <references count="1">
          <reference field="15" count="0"/>
        </references>
      </pivotArea>
    </format>
    <format dxfId="32654">
      <pivotArea dataOnly="0" labelOnly="1" grandRow="1" outline="0" fieldPosition="0"/>
    </format>
    <format dxfId="32653">
      <pivotArea dataOnly="0" labelOnly="1" outline="0" fieldPosition="0">
        <references count="1">
          <reference field="13" count="0"/>
        </references>
      </pivotArea>
    </format>
    <format dxfId="3265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3320">
      <pivotArea type="all" dataOnly="0" outline="0" fieldPosition="0"/>
    </format>
    <format dxfId="33319">
      <pivotArea outline="0" collapsedLevelsAreSubtotals="1" fieldPosition="0"/>
    </format>
    <format dxfId="33318">
      <pivotArea dataOnly="0" labelOnly="1" grandRow="1" outline="0" fieldPosition="0"/>
    </format>
    <format dxfId="33317">
      <pivotArea type="all" dataOnly="0" outline="0" fieldPosition="0"/>
    </format>
    <format dxfId="33316">
      <pivotArea outline="0" collapsedLevelsAreSubtotals="1" fieldPosition="0"/>
    </format>
    <format dxfId="33315">
      <pivotArea dataOnly="0" labelOnly="1" grandRow="1" outline="0" fieldPosition="0"/>
    </format>
    <format dxfId="33314">
      <pivotArea type="all" dataOnly="0" outline="0" fieldPosition="0"/>
    </format>
    <format dxfId="33313">
      <pivotArea type="all" dataOnly="0" outline="0" fieldPosition="0"/>
    </format>
    <format dxfId="33312">
      <pivotArea outline="0" collapsedLevelsAreSubtotals="1" fieldPosition="0"/>
    </format>
    <format dxfId="33311">
      <pivotArea grandRow="1" outline="0" collapsedLevelsAreSubtotals="1" fieldPosition="0"/>
    </format>
    <format dxfId="33310">
      <pivotArea dataOnly="0" labelOnly="1" grandRow="1" outline="0" fieldPosition="0"/>
    </format>
    <format dxfId="33309">
      <pivotArea type="all" dataOnly="0" outline="0" fieldPosition="0"/>
    </format>
    <format dxfId="33308">
      <pivotArea outline="0" collapsedLevelsAreSubtotals="1" fieldPosition="0"/>
    </format>
    <format dxfId="33307">
      <pivotArea dataOnly="0" labelOnly="1" grandRow="1" outline="0" fieldPosition="0"/>
    </format>
    <format dxfId="33306">
      <pivotArea type="all" dataOnly="0" outline="0" fieldPosition="0"/>
    </format>
    <format dxfId="33305">
      <pivotArea outline="0" collapsedLevelsAreSubtotals="1" fieldPosition="0"/>
    </format>
    <format dxfId="33304">
      <pivotArea type="all" dataOnly="0" outline="0" fieldPosition="0"/>
    </format>
    <format dxfId="33303">
      <pivotArea outline="0" collapsedLevelsAreSubtotals="1" fieldPosition="0"/>
    </format>
    <format dxfId="33302">
      <pivotArea grandRow="1" outline="0" collapsedLevelsAreSubtotals="1" fieldPosition="0"/>
    </format>
    <format dxfId="33301">
      <pivotArea dataOnly="0" labelOnly="1" grandRow="1" outline="0" fieldPosition="0"/>
    </format>
    <format dxfId="33300">
      <pivotArea grandRow="1" outline="0" collapsedLevelsAreSubtotals="1" fieldPosition="0"/>
    </format>
    <format dxfId="33299">
      <pivotArea dataOnly="0" labelOnly="1" grandRow="1" outline="0" fieldPosition="0"/>
    </format>
    <format dxfId="33298">
      <pivotArea outline="0" collapsedLevelsAreSubtotals="1" fieldPosition="0"/>
    </format>
    <format dxfId="33297">
      <pivotArea dataOnly="0" labelOnly="1" grandRow="1" outline="0" fieldPosition="0"/>
    </format>
    <format dxfId="33296">
      <pivotArea type="all" dataOnly="0" outline="0" fieldPosition="0"/>
    </format>
    <format dxfId="33295">
      <pivotArea outline="0" collapsedLevelsAreSubtotals="1" fieldPosition="0"/>
    </format>
    <format dxfId="33294">
      <pivotArea dataOnly="0" labelOnly="1" grandRow="1" outline="0" fieldPosition="0"/>
    </format>
    <format dxfId="33293">
      <pivotArea type="all" dataOnly="0" outline="0" fieldPosition="0"/>
    </format>
    <format dxfId="33292">
      <pivotArea outline="0" collapsedLevelsAreSubtotals="1" fieldPosition="0"/>
    </format>
    <format dxfId="33291">
      <pivotArea dataOnly="0" labelOnly="1" grandRow="1" outline="0" fieldPosition="0"/>
    </format>
    <format dxfId="33290">
      <pivotArea grandRow="1" outline="0" collapsedLevelsAreSubtotals="1" fieldPosition="0"/>
    </format>
    <format dxfId="33289">
      <pivotArea dataOnly="0" labelOnly="1" grandRow="1" outline="0" fieldPosition="0"/>
    </format>
    <format dxfId="33288">
      <pivotArea type="all" dataOnly="0" outline="0" fieldPosition="0"/>
    </format>
    <format dxfId="33287">
      <pivotArea outline="0" collapsedLevelsAreSubtotals="1" fieldPosition="0"/>
    </format>
    <format dxfId="33286">
      <pivotArea dataOnly="0" labelOnly="1" grandRow="1" outline="0" fieldPosition="0"/>
    </format>
    <format dxfId="33285">
      <pivotArea type="all" dataOnly="0" outline="0" fieldPosition="0"/>
    </format>
    <format dxfId="33284">
      <pivotArea outline="0" collapsedLevelsAreSubtotals="1" fieldPosition="0"/>
    </format>
    <format dxfId="33283">
      <pivotArea dataOnly="0" labelOnly="1" grandRow="1" outline="0" fieldPosition="0"/>
    </format>
    <format dxfId="33282">
      <pivotArea grandRow="1" outline="0" collapsedLevelsAreSubtotals="1" fieldPosition="0"/>
    </format>
    <format dxfId="33281">
      <pivotArea dataOnly="0" labelOnly="1" grandRow="1" outline="0" fieldPosition="0"/>
    </format>
    <format dxfId="33280">
      <pivotArea grandRow="1" outline="0" collapsedLevelsAreSubtotals="1" fieldPosition="0"/>
    </format>
    <format dxfId="33279">
      <pivotArea dataOnly="0" labelOnly="1" grandRow="1" outline="0" fieldPosition="0"/>
    </format>
    <format dxfId="33278">
      <pivotArea type="all" dataOnly="0" outline="0" fieldPosition="0"/>
    </format>
    <format dxfId="33277">
      <pivotArea outline="0" collapsedLevelsAreSubtotals="1" fieldPosition="0"/>
    </format>
    <format dxfId="33276">
      <pivotArea dataOnly="0" labelOnly="1" grandRow="1" outline="0" fieldPosition="0"/>
    </format>
    <format dxfId="33275">
      <pivotArea type="all" dataOnly="0" outline="0" fieldPosition="0"/>
    </format>
    <format dxfId="33274">
      <pivotArea outline="0" collapsedLevelsAreSubtotals="1" fieldPosition="0"/>
    </format>
    <format dxfId="33273">
      <pivotArea dataOnly="0" labelOnly="1" grandRow="1" outline="0" fieldPosition="0"/>
    </format>
    <format dxfId="33272">
      <pivotArea grandRow="1" outline="0" collapsedLevelsAreSubtotals="1" fieldPosition="0"/>
    </format>
    <format dxfId="33271">
      <pivotArea dataOnly="0" labelOnly="1" grandRow="1" outline="0" fieldPosition="0"/>
    </format>
    <format dxfId="33270">
      <pivotArea type="all" dataOnly="0" outline="0" fieldPosition="0"/>
    </format>
    <format dxfId="33269">
      <pivotArea outline="0" collapsedLevelsAreSubtotals="1" fieldPosition="0"/>
    </format>
    <format dxfId="33268">
      <pivotArea dataOnly="0" labelOnly="1" grandRow="1" outline="0" fieldPosition="0"/>
    </format>
    <format dxfId="33267">
      <pivotArea type="all" dataOnly="0" outline="0" fieldPosition="0"/>
    </format>
    <format dxfId="33266">
      <pivotArea outline="0" collapsedLevelsAreSubtotals="1" fieldPosition="0"/>
    </format>
    <format dxfId="33265">
      <pivotArea dataOnly="0" labelOnly="1" grandRow="1" outline="0" fieldPosition="0"/>
    </format>
    <format dxfId="33264">
      <pivotArea type="all" dataOnly="0" outline="0" fieldPosition="0"/>
    </format>
    <format dxfId="33263">
      <pivotArea outline="0" collapsedLevelsAreSubtotals="1" fieldPosition="0"/>
    </format>
    <format dxfId="33262">
      <pivotArea dataOnly="0" labelOnly="1" grandRow="1" outline="0" fieldPosition="0"/>
    </format>
    <format dxfId="33261">
      <pivotArea grandRow="1" outline="0" collapsedLevelsAreSubtotals="1" fieldPosition="0"/>
    </format>
    <format dxfId="33260">
      <pivotArea dataOnly="0" labelOnly="1" grandRow="1" outline="0" fieldPosition="0"/>
    </format>
    <format dxfId="33259">
      <pivotArea type="all" dataOnly="0" outline="0" fieldPosition="0"/>
    </format>
    <format dxfId="33258">
      <pivotArea outline="0" collapsedLevelsAreSubtotals="1" fieldPosition="0"/>
    </format>
    <format dxfId="33257">
      <pivotArea dataOnly="0" labelOnly="1" grandRow="1" outline="0" fieldPosition="0"/>
    </format>
    <format dxfId="33256">
      <pivotArea grandRow="1" outline="0" collapsedLevelsAreSubtotals="1" fieldPosition="0"/>
    </format>
    <format dxfId="33255">
      <pivotArea dataOnly="0" labelOnly="1" grandRow="1" outline="0" fieldPosition="0"/>
    </format>
    <format dxfId="33254">
      <pivotArea type="all" dataOnly="0" outline="0" fieldPosition="0"/>
    </format>
    <format dxfId="33253">
      <pivotArea outline="0" collapsedLevelsAreSubtotals="1" fieldPosition="0"/>
    </format>
    <format dxfId="33252">
      <pivotArea dataOnly="0" labelOnly="1" grandRow="1" outline="0" fieldPosition="0"/>
    </format>
    <format dxfId="33251">
      <pivotArea grandRow="1" outline="0" collapsedLevelsAreSubtotals="1" fieldPosition="0"/>
    </format>
    <format dxfId="33250">
      <pivotArea dataOnly="0" labelOnly="1" grandRow="1" outline="0" fieldPosition="0"/>
    </format>
    <format dxfId="33249">
      <pivotArea type="all" dataOnly="0" outline="0" fieldPosition="0"/>
    </format>
    <format dxfId="33248">
      <pivotArea outline="0" collapsedLevelsAreSubtotals="1" fieldPosition="0"/>
    </format>
    <format dxfId="33247">
      <pivotArea dataOnly="0" labelOnly="1" grandRow="1" outline="0" fieldPosition="0"/>
    </format>
    <format dxfId="33246">
      <pivotArea type="all" dataOnly="0" outline="0" fieldPosition="0"/>
    </format>
    <format dxfId="33245">
      <pivotArea outline="0" collapsedLevelsAreSubtotals="1" fieldPosition="0"/>
    </format>
    <format dxfId="33244">
      <pivotArea dataOnly="0" labelOnly="1" grandRow="1" outline="0" fieldPosition="0"/>
    </format>
    <format dxfId="33243">
      <pivotArea type="all" dataOnly="0" outline="0" fieldPosition="0"/>
    </format>
    <format dxfId="33242">
      <pivotArea outline="0" collapsedLevelsAreSubtotals="1" fieldPosition="0"/>
    </format>
    <format dxfId="33241">
      <pivotArea dataOnly="0" labelOnly="1" grandRow="1" outline="0" fieldPosition="0"/>
    </format>
    <format dxfId="33240">
      <pivotArea type="all" dataOnly="0" outline="0" fieldPosition="0"/>
    </format>
    <format dxfId="33239">
      <pivotArea outline="0" collapsedLevelsAreSubtotals="1" fieldPosition="0"/>
    </format>
    <format dxfId="33238">
      <pivotArea dataOnly="0" labelOnly="1" grandRow="1" outline="0" fieldPosition="0"/>
    </format>
    <format dxfId="33237">
      <pivotArea type="all" dataOnly="0" outline="0" fieldPosition="0"/>
    </format>
    <format dxfId="33236">
      <pivotArea outline="0" collapsedLevelsAreSubtotals="1" fieldPosition="0"/>
    </format>
    <format dxfId="33235">
      <pivotArea dataOnly="0" labelOnly="1" grandRow="1" outline="0" fieldPosition="0"/>
    </format>
    <format dxfId="33234">
      <pivotArea type="all" dataOnly="0" outline="0" fieldPosition="0"/>
    </format>
    <format dxfId="33233">
      <pivotArea outline="0" collapsedLevelsAreSubtotals="1" fieldPosition="0"/>
    </format>
    <format dxfId="33232">
      <pivotArea dataOnly="0" labelOnly="1" grandRow="1" outline="0" fieldPosition="0"/>
    </format>
    <format dxfId="33231">
      <pivotArea type="all" dataOnly="0" outline="0" fieldPosition="0"/>
    </format>
    <format dxfId="33230">
      <pivotArea outline="0" collapsedLevelsAreSubtotals="1" fieldPosition="0"/>
    </format>
    <format dxfId="33229">
      <pivotArea dataOnly="0" labelOnly="1" grandRow="1" outline="0" fieldPosition="0"/>
    </format>
    <format dxfId="33228">
      <pivotArea type="all" dataOnly="0" outline="0" fieldPosition="0"/>
    </format>
    <format dxfId="33227">
      <pivotArea outline="0" collapsedLevelsAreSubtotals="1" fieldPosition="0"/>
    </format>
    <format dxfId="33226">
      <pivotArea dataOnly="0" labelOnly="1" grandRow="1" outline="0" fieldPosition="0"/>
    </format>
    <format dxfId="33225">
      <pivotArea type="all" dataOnly="0" outline="0" fieldPosition="0"/>
    </format>
    <format dxfId="33224">
      <pivotArea outline="0" collapsedLevelsAreSubtotals="1" fieldPosition="0"/>
    </format>
    <format dxfId="33223">
      <pivotArea dataOnly="0" labelOnly="1" grandRow="1" outline="0" fieldPosition="0"/>
    </format>
    <format dxfId="33222">
      <pivotArea grandRow="1" outline="0" collapsedLevelsAreSubtotals="1" fieldPosition="0"/>
    </format>
    <format dxfId="33221">
      <pivotArea dataOnly="0" labelOnly="1" grandRow="1" outline="0" fieldPosition="0"/>
    </format>
    <format dxfId="33220">
      <pivotArea type="all" dataOnly="0" outline="0" fieldPosition="0"/>
    </format>
    <format dxfId="33219">
      <pivotArea outline="0" collapsedLevelsAreSubtotals="1" fieldPosition="0"/>
    </format>
    <format dxfId="33218">
      <pivotArea dataOnly="0" labelOnly="1" grandRow="1" outline="0" fieldPosition="0"/>
    </format>
    <format dxfId="33217">
      <pivotArea type="all" dataOnly="0" outline="0" fieldPosition="0"/>
    </format>
    <format dxfId="33216">
      <pivotArea outline="0" collapsedLevelsAreSubtotals="1" fieldPosition="0"/>
    </format>
    <format dxfId="33215">
      <pivotArea dataOnly="0" labelOnly="1" grandRow="1" outline="0" fieldPosition="0"/>
    </format>
    <format dxfId="33214">
      <pivotArea type="all" dataOnly="0" outline="0" fieldPosition="0"/>
    </format>
    <format dxfId="33213">
      <pivotArea outline="0" collapsedLevelsAreSubtotals="1" fieldPosition="0"/>
    </format>
    <format dxfId="33212">
      <pivotArea dataOnly="0" labelOnly="1" grandRow="1" outline="0" fieldPosition="0"/>
    </format>
    <format dxfId="33211">
      <pivotArea type="all" dataOnly="0" outline="0" fieldPosition="0"/>
    </format>
    <format dxfId="33210">
      <pivotArea outline="0" collapsedLevelsAreSubtotals="1" fieldPosition="0"/>
    </format>
    <format dxfId="33209">
      <pivotArea dataOnly="0" labelOnly="1" grandRow="1" outline="0" fieldPosition="0"/>
    </format>
    <format dxfId="33208">
      <pivotArea type="all" dataOnly="0" outline="0" fieldPosition="0"/>
    </format>
    <format dxfId="33207">
      <pivotArea outline="0" collapsedLevelsAreSubtotals="1" fieldPosition="0"/>
    </format>
    <format dxfId="33206">
      <pivotArea dataOnly="0" labelOnly="1" grandRow="1" outline="0" fieldPosition="0"/>
    </format>
    <format dxfId="33205">
      <pivotArea outline="0" fieldPosition="0">
        <references count="1">
          <reference field="4294967294" count="1">
            <x v="1"/>
          </reference>
        </references>
      </pivotArea>
    </format>
    <format dxfId="33204">
      <pivotArea type="all" dataOnly="0" outline="0" fieldPosition="0"/>
    </format>
    <format dxfId="33203">
      <pivotArea outline="0" collapsedLevelsAreSubtotals="1" fieldPosition="0"/>
    </format>
    <format dxfId="33202">
      <pivotArea field="24" type="button" dataOnly="0" labelOnly="1" outline="0" axis="axisRow" fieldPosition="0"/>
    </format>
    <format dxfId="33201">
      <pivotArea dataOnly="0" labelOnly="1" grandRow="1" outline="0" fieldPosition="0"/>
    </format>
    <format dxfId="33200">
      <pivotArea dataOnly="0" labelOnly="1" outline="0" fieldPosition="0">
        <references count="1">
          <reference field="4294967294" count="2">
            <x v="0"/>
            <x v="1"/>
          </reference>
        </references>
      </pivotArea>
    </format>
    <format dxfId="33199">
      <pivotArea type="all" dataOnly="0" outline="0" fieldPosition="0"/>
    </format>
    <format dxfId="33198">
      <pivotArea outline="0" collapsedLevelsAreSubtotals="1" fieldPosition="0"/>
    </format>
    <format dxfId="33197">
      <pivotArea field="24" type="button" dataOnly="0" labelOnly="1" outline="0" axis="axisRow" fieldPosition="0"/>
    </format>
    <format dxfId="33196">
      <pivotArea dataOnly="0" labelOnly="1" grandRow="1" outline="0" fieldPosition="0"/>
    </format>
    <format dxfId="33195">
      <pivotArea dataOnly="0" labelOnly="1" outline="0" fieldPosition="0">
        <references count="1">
          <reference field="4294967294" count="2">
            <x v="0"/>
            <x v="1"/>
          </reference>
        </references>
      </pivotArea>
    </format>
    <format dxfId="33194">
      <pivotArea type="all" dataOnly="0" outline="0" fieldPosition="0"/>
    </format>
    <format dxfId="33193">
      <pivotArea outline="0" collapsedLevelsAreSubtotals="1" fieldPosition="0"/>
    </format>
    <format dxfId="33192">
      <pivotArea field="24" type="button" dataOnly="0" labelOnly="1" outline="0" axis="axisRow" fieldPosition="0"/>
    </format>
    <format dxfId="33191">
      <pivotArea dataOnly="0" labelOnly="1" grandRow="1" outline="0" fieldPosition="0"/>
    </format>
    <format dxfId="33190">
      <pivotArea dataOnly="0" labelOnly="1" outline="0" fieldPosition="0">
        <references count="1">
          <reference field="4294967294" count="2">
            <x v="0"/>
            <x v="1"/>
          </reference>
        </references>
      </pivotArea>
    </format>
    <format dxfId="33189">
      <pivotArea type="all" dataOnly="0" outline="0" fieldPosition="0"/>
    </format>
    <format dxfId="33188">
      <pivotArea outline="0" collapsedLevelsAreSubtotals="1" fieldPosition="0"/>
    </format>
    <format dxfId="33187">
      <pivotArea field="24" type="button" dataOnly="0" labelOnly="1" outline="0" axis="axisRow" fieldPosition="0"/>
    </format>
    <format dxfId="33186">
      <pivotArea dataOnly="0" labelOnly="1" grandRow="1" outline="0" fieldPosition="0"/>
    </format>
    <format dxfId="33185">
      <pivotArea dataOnly="0" labelOnly="1" outline="0" fieldPosition="0">
        <references count="1">
          <reference field="4294967294" count="2">
            <x v="0"/>
            <x v="1"/>
          </reference>
        </references>
      </pivotArea>
    </format>
    <format dxfId="33184">
      <pivotArea type="all" dataOnly="0" outline="0" fieldPosition="0"/>
    </format>
    <format dxfId="33183">
      <pivotArea outline="0" collapsedLevelsAreSubtotals="1" fieldPosition="0"/>
    </format>
    <format dxfId="33182">
      <pivotArea field="24" type="button" dataOnly="0" labelOnly="1" outline="0" axis="axisRow" fieldPosition="0"/>
    </format>
    <format dxfId="33181">
      <pivotArea dataOnly="0" labelOnly="1" grandRow="1" outline="0" fieldPosition="0"/>
    </format>
    <format dxfId="33180">
      <pivotArea dataOnly="0" labelOnly="1" outline="0" fieldPosition="0">
        <references count="1">
          <reference field="4294967294" count="2">
            <x v="0"/>
            <x v="1"/>
          </reference>
        </references>
      </pivotArea>
    </format>
    <format dxfId="33179">
      <pivotArea type="all" dataOnly="0" outline="0" fieldPosition="0"/>
    </format>
    <format dxfId="33178">
      <pivotArea outline="0" collapsedLevelsAreSubtotals="1" fieldPosition="0"/>
    </format>
    <format dxfId="33177">
      <pivotArea field="24" type="button" dataOnly="0" labelOnly="1" outline="0" axis="axisRow" fieldPosition="0"/>
    </format>
    <format dxfId="33176">
      <pivotArea dataOnly="0" labelOnly="1" grandRow="1" outline="0" fieldPosition="0"/>
    </format>
    <format dxfId="33175">
      <pivotArea dataOnly="0" labelOnly="1" outline="0" fieldPosition="0">
        <references count="1">
          <reference field="4294967294" count="2">
            <x v="0"/>
            <x v="1"/>
          </reference>
        </references>
      </pivotArea>
    </format>
    <format dxfId="33174">
      <pivotArea type="all" dataOnly="0" outline="0" fieldPosition="0"/>
    </format>
    <format dxfId="33173">
      <pivotArea outline="0" collapsedLevelsAreSubtotals="1" fieldPosition="0"/>
    </format>
    <format dxfId="33172">
      <pivotArea field="24" type="button" dataOnly="0" labelOnly="1" outline="0" axis="axisRow" fieldPosition="0"/>
    </format>
    <format dxfId="33171">
      <pivotArea dataOnly="0" labelOnly="1" grandRow="1" outline="0" fieldPosition="0"/>
    </format>
    <format dxfId="33170">
      <pivotArea dataOnly="0" labelOnly="1" outline="0" fieldPosition="0">
        <references count="1">
          <reference field="4294967294" count="2">
            <x v="0"/>
            <x v="1"/>
          </reference>
        </references>
      </pivotArea>
    </format>
    <format dxfId="33169">
      <pivotArea type="all" dataOnly="0" outline="0" fieldPosition="0"/>
    </format>
    <format dxfId="33168">
      <pivotArea outline="0" collapsedLevelsAreSubtotals="1" fieldPosition="0"/>
    </format>
    <format dxfId="33167">
      <pivotArea field="24" type="button" dataOnly="0" labelOnly="1" outline="0" axis="axisRow" fieldPosition="0"/>
    </format>
    <format dxfId="33166">
      <pivotArea dataOnly="0" labelOnly="1" grandRow="1" outline="0" fieldPosition="0"/>
    </format>
    <format dxfId="33165">
      <pivotArea dataOnly="0" labelOnly="1" outline="0" fieldPosition="0">
        <references count="1">
          <reference field="4294967294" count="2">
            <x v="0"/>
            <x v="1"/>
          </reference>
        </references>
      </pivotArea>
    </format>
    <format dxfId="33164">
      <pivotArea field="24" type="button" dataOnly="0" labelOnly="1" outline="0" axis="axisRow" fieldPosition="0"/>
    </format>
    <format dxfId="33163">
      <pivotArea dataOnly="0" labelOnly="1" outline="0" fieldPosition="0">
        <references count="1">
          <reference field="4294967294" count="2">
            <x v="0"/>
            <x v="1"/>
          </reference>
        </references>
      </pivotArea>
    </format>
    <format dxfId="33162">
      <pivotArea grandRow="1" outline="0" collapsedLevelsAreSubtotals="1" fieldPosition="0"/>
    </format>
    <format dxfId="33161">
      <pivotArea dataOnly="0" labelOnly="1" grandRow="1" outline="0" fieldPosition="0"/>
    </format>
    <format dxfId="33160">
      <pivotArea dataOnly="0" labelOnly="1" outline="0" fieldPosition="0">
        <references count="1">
          <reference field="4294967294" count="1">
            <x v="1"/>
          </reference>
        </references>
      </pivotArea>
    </format>
    <format dxfId="33159">
      <pivotArea type="all" dataOnly="0" outline="0" fieldPosition="0"/>
    </format>
    <format dxfId="33158">
      <pivotArea outline="0" collapsedLevelsAreSubtotals="1" fieldPosition="0"/>
    </format>
    <format dxfId="33157">
      <pivotArea field="24" type="button" dataOnly="0" labelOnly="1" outline="0" axis="axisRow" fieldPosition="0"/>
    </format>
    <format dxfId="33156">
      <pivotArea dataOnly="0" labelOnly="1" grandRow="1" outline="0" fieldPosition="0"/>
    </format>
    <format dxfId="33155">
      <pivotArea dataOnly="0" labelOnly="1" outline="0" fieldPosition="0">
        <references count="1">
          <reference field="4294967294" count="2">
            <x v="0"/>
            <x v="1"/>
          </reference>
        </references>
      </pivotArea>
    </format>
    <format dxfId="33154">
      <pivotArea type="all" dataOnly="0" outline="0" fieldPosition="0"/>
    </format>
    <format dxfId="33153">
      <pivotArea outline="0" collapsedLevelsAreSubtotals="1" fieldPosition="0"/>
    </format>
    <format dxfId="33152">
      <pivotArea field="24" type="button" dataOnly="0" labelOnly="1" outline="0" axis="axisRow" fieldPosition="0"/>
    </format>
    <format dxfId="33151">
      <pivotArea dataOnly="0" labelOnly="1" grandRow="1" outline="0" fieldPosition="0"/>
    </format>
    <format dxfId="33150">
      <pivotArea dataOnly="0" labelOnly="1" outline="0" fieldPosition="0">
        <references count="1">
          <reference field="4294967294" count="2">
            <x v="0"/>
            <x v="1"/>
          </reference>
        </references>
      </pivotArea>
    </format>
    <format dxfId="33149">
      <pivotArea type="all" dataOnly="0" outline="0" fieldPosition="0"/>
    </format>
    <format dxfId="33148">
      <pivotArea outline="0" collapsedLevelsAreSubtotals="1" fieldPosition="0"/>
    </format>
    <format dxfId="33147">
      <pivotArea field="24" type="button" dataOnly="0" labelOnly="1" outline="0" axis="axisRow" fieldPosition="0"/>
    </format>
    <format dxfId="33146">
      <pivotArea dataOnly="0" labelOnly="1" grandRow="1" outline="0" fieldPosition="0"/>
    </format>
    <format dxfId="33145">
      <pivotArea dataOnly="0" labelOnly="1" outline="0" fieldPosition="0">
        <references count="1">
          <reference field="4294967294" count="2">
            <x v="0"/>
            <x v="1"/>
          </reference>
        </references>
      </pivotArea>
    </format>
    <format dxfId="33144">
      <pivotArea type="all" dataOnly="0" outline="0" fieldPosition="0"/>
    </format>
    <format dxfId="33143">
      <pivotArea outline="0" collapsedLevelsAreSubtotals="1" fieldPosition="0"/>
    </format>
    <format dxfId="33142">
      <pivotArea field="24" type="button" dataOnly="0" labelOnly="1" outline="0" axis="axisRow" fieldPosition="0"/>
    </format>
    <format dxfId="33141">
      <pivotArea dataOnly="0" labelOnly="1" grandRow="1" outline="0" fieldPosition="0"/>
    </format>
    <format dxfId="33140">
      <pivotArea dataOnly="0" labelOnly="1" outline="0" fieldPosition="0">
        <references count="1">
          <reference field="4294967294" count="2">
            <x v="0"/>
            <x v="1"/>
          </reference>
        </references>
      </pivotArea>
    </format>
    <format dxfId="33139">
      <pivotArea type="all" dataOnly="0" outline="0" fieldPosition="0"/>
    </format>
    <format dxfId="33138">
      <pivotArea outline="0" collapsedLevelsAreSubtotals="1" fieldPosition="0"/>
    </format>
    <format dxfId="33137">
      <pivotArea field="24" type="button" dataOnly="0" labelOnly="1" outline="0" axis="axisRow" fieldPosition="0"/>
    </format>
    <format dxfId="33136">
      <pivotArea dataOnly="0" labelOnly="1" grandRow="1" outline="0" fieldPosition="0"/>
    </format>
    <format dxfId="33135">
      <pivotArea dataOnly="0" labelOnly="1" outline="0" fieldPosition="0">
        <references count="1">
          <reference field="4294967294" count="2">
            <x v="0"/>
            <x v="1"/>
          </reference>
        </references>
      </pivotArea>
    </format>
    <format dxfId="33134">
      <pivotArea type="all" dataOnly="0" outline="0" fieldPosition="0"/>
    </format>
    <format dxfId="33133">
      <pivotArea outline="0" collapsedLevelsAreSubtotals="1" fieldPosition="0"/>
    </format>
    <format dxfId="33132">
      <pivotArea field="24" type="button" dataOnly="0" labelOnly="1" outline="0" axis="axisRow" fieldPosition="0"/>
    </format>
    <format dxfId="33131">
      <pivotArea dataOnly="0" labelOnly="1" grandRow="1" outline="0" fieldPosition="0"/>
    </format>
    <format dxfId="33130">
      <pivotArea dataOnly="0" labelOnly="1" outline="0" fieldPosition="0">
        <references count="1">
          <reference field="4294967294" count="2">
            <x v="0"/>
            <x v="1"/>
          </reference>
        </references>
      </pivotArea>
    </format>
    <format dxfId="33129">
      <pivotArea type="all" dataOnly="0" outline="0" fieldPosition="0"/>
    </format>
    <format dxfId="33128">
      <pivotArea outline="0" collapsedLevelsAreSubtotals="1" fieldPosition="0"/>
    </format>
    <format dxfId="33127">
      <pivotArea field="24" type="button" dataOnly="0" labelOnly="1" outline="0" axis="axisRow" fieldPosition="0"/>
    </format>
    <format dxfId="33126">
      <pivotArea dataOnly="0" labelOnly="1" grandRow="1" outline="0" fieldPosition="0"/>
    </format>
    <format dxfId="33125">
      <pivotArea dataOnly="0" labelOnly="1" outline="0" fieldPosition="0">
        <references count="1">
          <reference field="4294967294" count="2">
            <x v="0"/>
            <x v="1"/>
          </reference>
        </references>
      </pivotArea>
    </format>
    <format dxfId="33124">
      <pivotArea type="all" dataOnly="0" outline="0" fieldPosition="0"/>
    </format>
    <format dxfId="33123">
      <pivotArea outline="0" collapsedLevelsAreSubtotals="1" fieldPosition="0"/>
    </format>
    <format dxfId="33122">
      <pivotArea field="24" type="button" dataOnly="0" labelOnly="1" outline="0" axis="axisRow" fieldPosition="0"/>
    </format>
    <format dxfId="33121">
      <pivotArea dataOnly="0" labelOnly="1" grandRow="1" outline="0" fieldPosition="0"/>
    </format>
    <format dxfId="33120">
      <pivotArea dataOnly="0" labelOnly="1" outline="0" fieldPosition="0">
        <references count="1">
          <reference field="4294967294" count="2">
            <x v="0"/>
            <x v="1"/>
          </reference>
        </references>
      </pivotArea>
    </format>
    <format dxfId="33119">
      <pivotArea field="24" type="button" dataOnly="0" labelOnly="1" outline="0" axis="axisRow" fieldPosition="0"/>
    </format>
    <format dxfId="33118">
      <pivotArea dataOnly="0" labelOnly="1" outline="0" fieldPosition="0">
        <references count="1">
          <reference field="4294967294" count="2">
            <x v="0"/>
            <x v="1"/>
          </reference>
        </references>
      </pivotArea>
    </format>
    <format dxfId="33117">
      <pivotArea type="all" dataOnly="0" outline="0" fieldPosition="0"/>
    </format>
    <format dxfId="33116">
      <pivotArea outline="0" collapsedLevelsAreSubtotals="1" fieldPosition="0"/>
    </format>
    <format dxfId="33115">
      <pivotArea field="24" type="button" dataOnly="0" labelOnly="1" outline="0" axis="axisRow" fieldPosition="0"/>
    </format>
    <format dxfId="33114">
      <pivotArea dataOnly="0" labelOnly="1" grandRow="1" outline="0" fieldPosition="0"/>
    </format>
    <format dxfId="33113">
      <pivotArea dataOnly="0" labelOnly="1" outline="0" fieldPosition="0">
        <references count="1">
          <reference field="4294967294" count="2">
            <x v="0"/>
            <x v="1"/>
          </reference>
        </references>
      </pivotArea>
    </format>
    <format dxfId="33112">
      <pivotArea type="all" dataOnly="0" outline="0" fieldPosition="0"/>
    </format>
    <format dxfId="33111">
      <pivotArea outline="0" collapsedLevelsAreSubtotals="1" fieldPosition="0"/>
    </format>
    <format dxfId="33110">
      <pivotArea field="24" type="button" dataOnly="0" labelOnly="1" outline="0" axis="axisRow" fieldPosition="0"/>
    </format>
    <format dxfId="33109">
      <pivotArea dataOnly="0" labelOnly="1" grandRow="1" outline="0" fieldPosition="0"/>
    </format>
    <format dxfId="33108">
      <pivotArea dataOnly="0" labelOnly="1" outline="0" fieldPosition="0">
        <references count="1">
          <reference field="4294967294" count="2">
            <x v="0"/>
            <x v="1"/>
          </reference>
        </references>
      </pivotArea>
    </format>
    <format dxfId="33107">
      <pivotArea type="all" dataOnly="0" outline="0" fieldPosition="0"/>
    </format>
    <format dxfId="33106">
      <pivotArea outline="0" collapsedLevelsAreSubtotals="1" fieldPosition="0"/>
    </format>
    <format dxfId="33105">
      <pivotArea field="24" type="button" dataOnly="0" labelOnly="1" outline="0" axis="axisRow" fieldPosition="0"/>
    </format>
    <format dxfId="33104">
      <pivotArea dataOnly="0" labelOnly="1" grandRow="1" outline="0" fieldPosition="0"/>
    </format>
    <format dxfId="33103">
      <pivotArea dataOnly="0" labelOnly="1" outline="0" fieldPosition="0">
        <references count="1">
          <reference field="4294967294" count="2">
            <x v="0"/>
            <x v="1"/>
          </reference>
        </references>
      </pivotArea>
    </format>
    <format dxfId="33102">
      <pivotArea grandRow="1" outline="0" collapsedLevelsAreSubtotals="1" fieldPosition="0"/>
    </format>
    <format dxfId="33101">
      <pivotArea dataOnly="0" labelOnly="1" grandRow="1" outline="0" fieldPosition="0"/>
    </format>
    <format dxfId="33100">
      <pivotArea grandRow="1" outline="0" collapsedLevelsAreSubtotals="1" fieldPosition="0"/>
    </format>
    <format dxfId="33099">
      <pivotArea dataOnly="0" labelOnly="1" grandRow="1" outline="0" fieldPosition="0"/>
    </format>
    <format dxfId="33098">
      <pivotArea type="all" dataOnly="0" outline="0" fieldPosition="0"/>
    </format>
    <format dxfId="33097">
      <pivotArea outline="0" collapsedLevelsAreSubtotals="1" fieldPosition="0"/>
    </format>
    <format dxfId="33096">
      <pivotArea field="24" type="button" dataOnly="0" labelOnly="1" outline="0" axis="axisRow" fieldPosition="0"/>
    </format>
    <format dxfId="33095">
      <pivotArea dataOnly="0" labelOnly="1" grandRow="1" outline="0" fieldPosition="0"/>
    </format>
    <format dxfId="33094">
      <pivotArea dataOnly="0" labelOnly="1" outline="0" fieldPosition="0">
        <references count="1">
          <reference field="4294967294" count="2">
            <x v="0"/>
            <x v="1"/>
          </reference>
        </references>
      </pivotArea>
    </format>
    <format dxfId="33093">
      <pivotArea type="all" dataOnly="0" outline="0" fieldPosition="0"/>
    </format>
    <format dxfId="33092">
      <pivotArea outline="0" collapsedLevelsAreSubtotals="1" fieldPosition="0"/>
    </format>
    <format dxfId="33091">
      <pivotArea field="24" type="button" dataOnly="0" labelOnly="1" outline="0" axis="axisRow" fieldPosition="0"/>
    </format>
    <format dxfId="33090">
      <pivotArea dataOnly="0" labelOnly="1" grandRow="1" outline="0" fieldPosition="0"/>
    </format>
    <format dxfId="33089">
      <pivotArea dataOnly="0" labelOnly="1" outline="0" fieldPosition="0">
        <references count="1">
          <reference field="4294967294" count="2">
            <x v="0"/>
            <x v="1"/>
          </reference>
        </references>
      </pivotArea>
    </format>
    <format dxfId="33088">
      <pivotArea type="all" dataOnly="0" outline="0" fieldPosition="0"/>
    </format>
    <format dxfId="33087">
      <pivotArea outline="0" collapsedLevelsAreSubtotals="1" fieldPosition="0"/>
    </format>
    <format dxfId="33086">
      <pivotArea field="24" type="button" dataOnly="0" labelOnly="1" outline="0" axis="axisRow" fieldPosition="0"/>
    </format>
    <format dxfId="33085">
      <pivotArea dataOnly="0" labelOnly="1" grandRow="1" outline="0" fieldPosition="0"/>
    </format>
    <format dxfId="33084">
      <pivotArea dataOnly="0" labelOnly="1" outline="0" fieldPosition="0">
        <references count="1">
          <reference field="4294967294" count="2">
            <x v="0"/>
            <x v="1"/>
          </reference>
        </references>
      </pivotArea>
    </format>
    <format dxfId="33083">
      <pivotArea type="all" dataOnly="0" outline="0" fieldPosition="0"/>
    </format>
    <format dxfId="33082">
      <pivotArea outline="0" collapsedLevelsAreSubtotals="1" fieldPosition="0"/>
    </format>
    <format dxfId="33081">
      <pivotArea field="24" type="button" dataOnly="0" labelOnly="1" outline="0" axis="axisRow" fieldPosition="0"/>
    </format>
    <format dxfId="33080">
      <pivotArea dataOnly="0" labelOnly="1" grandRow="1" outline="0" fieldPosition="0"/>
    </format>
    <format dxfId="33079">
      <pivotArea dataOnly="0" labelOnly="1" outline="0" fieldPosition="0">
        <references count="1">
          <reference field="4294967294" count="2">
            <x v="0"/>
            <x v="1"/>
          </reference>
        </references>
      </pivotArea>
    </format>
    <format dxfId="33078">
      <pivotArea type="all" dataOnly="0" outline="0" fieldPosition="0"/>
    </format>
    <format dxfId="33077">
      <pivotArea outline="0" collapsedLevelsAreSubtotals="1" fieldPosition="0"/>
    </format>
    <format dxfId="33076">
      <pivotArea field="24" type="button" dataOnly="0" labelOnly="1" outline="0" axis="axisRow" fieldPosition="0"/>
    </format>
    <format dxfId="33075">
      <pivotArea dataOnly="0" labelOnly="1" grandRow="1" outline="0" fieldPosition="0"/>
    </format>
    <format dxfId="33074">
      <pivotArea dataOnly="0" labelOnly="1" outline="0" fieldPosition="0">
        <references count="1">
          <reference field="4294967294" count="2">
            <x v="0"/>
            <x v="1"/>
          </reference>
        </references>
      </pivotArea>
    </format>
    <format dxfId="33073">
      <pivotArea type="all" dataOnly="0" outline="0" fieldPosition="0"/>
    </format>
    <format dxfId="33072">
      <pivotArea outline="0" collapsedLevelsAreSubtotals="1" fieldPosition="0"/>
    </format>
    <format dxfId="33071">
      <pivotArea field="24" type="button" dataOnly="0" labelOnly="1" outline="0" axis="axisRow" fieldPosition="0"/>
    </format>
    <format dxfId="33070">
      <pivotArea dataOnly="0" labelOnly="1" grandRow="1" outline="0" fieldPosition="0"/>
    </format>
    <format dxfId="33069">
      <pivotArea dataOnly="0" labelOnly="1" outline="0" fieldPosition="0">
        <references count="1">
          <reference field="4294967294" count="2">
            <x v="0"/>
            <x v="1"/>
          </reference>
        </references>
      </pivotArea>
    </format>
    <format dxfId="33068">
      <pivotArea type="all" dataOnly="0" outline="0" fieldPosition="0"/>
    </format>
    <format dxfId="33067">
      <pivotArea outline="0" collapsedLevelsAreSubtotals="1" fieldPosition="0"/>
    </format>
    <format dxfId="33066">
      <pivotArea field="24" type="button" dataOnly="0" labelOnly="1" outline="0" axis="axisRow" fieldPosition="0"/>
    </format>
    <format dxfId="33065">
      <pivotArea dataOnly="0" labelOnly="1" grandRow="1" outline="0" fieldPosition="0"/>
    </format>
    <format dxfId="33064">
      <pivotArea dataOnly="0" labelOnly="1" outline="0" fieldPosition="0">
        <references count="1">
          <reference field="4294967294" count="2">
            <x v="0"/>
            <x v="1"/>
          </reference>
        </references>
      </pivotArea>
    </format>
    <format dxfId="33063">
      <pivotArea type="all" dataOnly="0" outline="0" fieldPosition="0"/>
    </format>
    <format dxfId="33062">
      <pivotArea outline="0" collapsedLevelsAreSubtotals="1" fieldPosition="0"/>
    </format>
    <format dxfId="33061">
      <pivotArea field="24" type="button" dataOnly="0" labelOnly="1" outline="0" axis="axisRow" fieldPosition="0"/>
    </format>
    <format dxfId="33060">
      <pivotArea dataOnly="0" labelOnly="1" grandRow="1" outline="0" fieldPosition="0"/>
    </format>
    <format dxfId="33059">
      <pivotArea dataOnly="0" labelOnly="1" outline="0" fieldPosition="0">
        <references count="1">
          <reference field="4294967294" count="2">
            <x v="0"/>
            <x v="1"/>
          </reference>
        </references>
      </pivotArea>
    </format>
    <format dxfId="33058">
      <pivotArea type="all" dataOnly="0" outline="0" fieldPosition="0"/>
    </format>
    <format dxfId="33057">
      <pivotArea outline="0" collapsedLevelsAreSubtotals="1" fieldPosition="0"/>
    </format>
    <format dxfId="33056">
      <pivotArea field="24" type="button" dataOnly="0" labelOnly="1" outline="0" axis="axisRow" fieldPosition="0"/>
    </format>
    <format dxfId="33055">
      <pivotArea dataOnly="0" labelOnly="1" grandRow="1" outline="0" fieldPosition="0"/>
    </format>
    <format dxfId="33054">
      <pivotArea dataOnly="0" labelOnly="1" outline="0" fieldPosition="0">
        <references count="1">
          <reference field="4294967294" count="2">
            <x v="0"/>
            <x v="1"/>
          </reference>
        </references>
      </pivotArea>
    </format>
    <format dxfId="33053">
      <pivotArea type="all" dataOnly="0" outline="0" fieldPosition="0"/>
    </format>
    <format dxfId="33052">
      <pivotArea outline="0" collapsedLevelsAreSubtotals="1" fieldPosition="0"/>
    </format>
    <format dxfId="33051">
      <pivotArea field="24" type="button" dataOnly="0" labelOnly="1" outline="0" axis="axisRow" fieldPosition="0"/>
    </format>
    <format dxfId="33050">
      <pivotArea dataOnly="0" labelOnly="1" grandRow="1" outline="0" fieldPosition="0"/>
    </format>
    <format dxfId="33049">
      <pivotArea dataOnly="0" labelOnly="1" outline="0" fieldPosition="0">
        <references count="1">
          <reference field="4294967294" count="2">
            <x v="0"/>
            <x v="1"/>
          </reference>
        </references>
      </pivotArea>
    </format>
    <format dxfId="33048">
      <pivotArea type="all" dataOnly="0" outline="0" fieldPosition="0"/>
    </format>
    <format dxfId="33047">
      <pivotArea outline="0" collapsedLevelsAreSubtotals="1" fieldPosition="0"/>
    </format>
    <format dxfId="33046">
      <pivotArea field="24" type="button" dataOnly="0" labelOnly="1" outline="0" axis="axisRow" fieldPosition="0"/>
    </format>
    <format dxfId="33045">
      <pivotArea dataOnly="0" labelOnly="1" grandRow="1" outline="0" fieldPosition="0"/>
    </format>
    <format dxfId="33044">
      <pivotArea dataOnly="0" labelOnly="1" outline="0" fieldPosition="0">
        <references count="1">
          <reference field="4294967294" count="2">
            <x v="0"/>
            <x v="1"/>
          </reference>
        </references>
      </pivotArea>
    </format>
    <format dxfId="33043">
      <pivotArea type="all" dataOnly="0" outline="0" fieldPosition="0"/>
    </format>
    <format dxfId="33042">
      <pivotArea outline="0" collapsedLevelsAreSubtotals="1" fieldPosition="0"/>
    </format>
    <format dxfId="33041">
      <pivotArea field="24" type="button" dataOnly="0" labelOnly="1" outline="0" axis="axisRow" fieldPosition="0"/>
    </format>
    <format dxfId="33040">
      <pivotArea dataOnly="0" labelOnly="1" grandRow="1" outline="0" fieldPosition="0"/>
    </format>
    <format dxfId="33039">
      <pivotArea dataOnly="0" labelOnly="1" outline="0" fieldPosition="0">
        <references count="1">
          <reference field="4294967294" count="2">
            <x v="0"/>
            <x v="1"/>
          </reference>
        </references>
      </pivotArea>
    </format>
    <format dxfId="33038">
      <pivotArea type="all" dataOnly="0" outline="0" fieldPosition="0"/>
    </format>
    <format dxfId="33037">
      <pivotArea outline="0" collapsedLevelsAreSubtotals="1" fieldPosition="0"/>
    </format>
    <format dxfId="33036">
      <pivotArea field="24" type="button" dataOnly="0" labelOnly="1" outline="0" axis="axisRow" fieldPosition="0"/>
    </format>
    <format dxfId="33035">
      <pivotArea dataOnly="0" labelOnly="1" grandRow="1" outline="0" fieldPosition="0"/>
    </format>
    <format dxfId="33034">
      <pivotArea dataOnly="0" labelOnly="1" outline="0" fieldPosition="0">
        <references count="1">
          <reference field="4294967294" count="2">
            <x v="0"/>
            <x v="1"/>
          </reference>
        </references>
      </pivotArea>
    </format>
    <format dxfId="33033">
      <pivotArea type="all" dataOnly="0" outline="0" fieldPosition="0"/>
    </format>
    <format dxfId="33032">
      <pivotArea outline="0" collapsedLevelsAreSubtotals="1" fieldPosition="0"/>
    </format>
    <format dxfId="33031">
      <pivotArea field="24" type="button" dataOnly="0" labelOnly="1" outline="0" axis="axisRow" fieldPosition="0"/>
    </format>
    <format dxfId="33030">
      <pivotArea dataOnly="0" labelOnly="1" grandRow="1" outline="0" fieldPosition="0"/>
    </format>
    <format dxfId="33029">
      <pivotArea dataOnly="0" labelOnly="1" outline="0" fieldPosition="0">
        <references count="1">
          <reference field="4294967294" count="2">
            <x v="0"/>
            <x v="1"/>
          </reference>
        </references>
      </pivotArea>
    </format>
    <format dxfId="33028">
      <pivotArea type="all" dataOnly="0" outline="0" fieldPosition="0"/>
    </format>
    <format dxfId="33027">
      <pivotArea outline="0" collapsedLevelsAreSubtotals="1" fieldPosition="0"/>
    </format>
    <format dxfId="33026">
      <pivotArea field="24" type="button" dataOnly="0" labelOnly="1" outline="0" axis="axisRow" fieldPosition="0"/>
    </format>
    <format dxfId="33025">
      <pivotArea dataOnly="0" labelOnly="1" grandRow="1" outline="0" fieldPosition="0"/>
    </format>
    <format dxfId="33024">
      <pivotArea dataOnly="0" labelOnly="1" outline="0" fieldPosition="0">
        <references count="1">
          <reference field="4294967294" count="2">
            <x v="0"/>
            <x v="1"/>
          </reference>
        </references>
      </pivotArea>
    </format>
    <format dxfId="33023">
      <pivotArea type="all" dataOnly="0" outline="0" fieldPosition="0"/>
    </format>
    <format dxfId="33022">
      <pivotArea outline="0" collapsedLevelsAreSubtotals="1" fieldPosition="0"/>
    </format>
    <format dxfId="33021">
      <pivotArea field="24" type="button" dataOnly="0" labelOnly="1" outline="0" axis="axisRow" fieldPosition="0"/>
    </format>
    <format dxfId="33020">
      <pivotArea dataOnly="0" labelOnly="1" grandRow="1" outline="0" fieldPosition="0"/>
    </format>
    <format dxfId="33019">
      <pivotArea dataOnly="0" labelOnly="1" outline="0" fieldPosition="0">
        <references count="1">
          <reference field="4294967294" count="2">
            <x v="0"/>
            <x v="1"/>
          </reference>
        </references>
      </pivotArea>
    </format>
    <format dxfId="33018">
      <pivotArea type="all" dataOnly="0" outline="0" fieldPosition="0"/>
    </format>
    <format dxfId="33017">
      <pivotArea outline="0" collapsedLevelsAreSubtotals="1" fieldPosition="0"/>
    </format>
    <format dxfId="33016">
      <pivotArea field="24" type="button" dataOnly="0" labelOnly="1" outline="0" axis="axisRow" fieldPosition="0"/>
    </format>
    <format dxfId="33015">
      <pivotArea dataOnly="0" labelOnly="1" grandRow="1" outline="0" fieldPosition="0"/>
    </format>
    <format dxfId="33014">
      <pivotArea dataOnly="0" labelOnly="1" outline="0" fieldPosition="0">
        <references count="1">
          <reference field="4294967294" count="2">
            <x v="0"/>
            <x v="1"/>
          </reference>
        </references>
      </pivotArea>
    </format>
    <format dxfId="33013">
      <pivotArea type="all" dataOnly="0" outline="0" fieldPosition="0"/>
    </format>
    <format dxfId="33012">
      <pivotArea outline="0" collapsedLevelsAreSubtotals="1" fieldPosition="0"/>
    </format>
    <format dxfId="33011">
      <pivotArea field="24" type="button" dataOnly="0" labelOnly="1" outline="0" axis="axisRow" fieldPosition="0"/>
    </format>
    <format dxfId="33010">
      <pivotArea dataOnly="0" labelOnly="1" grandRow="1" outline="0" fieldPosition="0"/>
    </format>
    <format dxfId="33009">
      <pivotArea dataOnly="0" labelOnly="1" outline="0" fieldPosition="0">
        <references count="1">
          <reference field="4294967294" count="2">
            <x v="0"/>
            <x v="1"/>
          </reference>
        </references>
      </pivotArea>
    </format>
    <format dxfId="33008">
      <pivotArea type="all" dataOnly="0" outline="0" fieldPosition="0"/>
    </format>
    <format dxfId="33007">
      <pivotArea outline="0" collapsedLevelsAreSubtotals="1" fieldPosition="0"/>
    </format>
    <format dxfId="33006">
      <pivotArea field="24" type="button" dataOnly="0" labelOnly="1" outline="0" axis="axisRow" fieldPosition="0"/>
    </format>
    <format dxfId="33005">
      <pivotArea dataOnly="0" labelOnly="1" grandRow="1" outline="0" fieldPosition="0"/>
    </format>
    <format dxfId="33004">
      <pivotArea dataOnly="0" labelOnly="1" outline="0" fieldPosition="0">
        <references count="1">
          <reference field="4294967294" count="2">
            <x v="0"/>
            <x v="1"/>
          </reference>
        </references>
      </pivotArea>
    </format>
    <format dxfId="33003">
      <pivotArea type="all" dataOnly="0" outline="0" fieldPosition="0"/>
    </format>
    <format dxfId="33002">
      <pivotArea outline="0" collapsedLevelsAreSubtotals="1" fieldPosition="0"/>
    </format>
    <format dxfId="33001">
      <pivotArea field="24" type="button" dataOnly="0" labelOnly="1" outline="0" axis="axisRow" fieldPosition="0"/>
    </format>
    <format dxfId="33000">
      <pivotArea dataOnly="0" labelOnly="1" grandRow="1" outline="0" fieldPosition="0"/>
    </format>
    <format dxfId="32999">
      <pivotArea dataOnly="0" labelOnly="1" outline="0" fieldPosition="0">
        <references count="1">
          <reference field="4294967294" count="2">
            <x v="0"/>
            <x v="1"/>
          </reference>
        </references>
      </pivotArea>
    </format>
    <format dxfId="32998">
      <pivotArea type="all" dataOnly="0" outline="0" fieldPosition="0"/>
    </format>
    <format dxfId="32997">
      <pivotArea outline="0" collapsedLevelsAreSubtotals="1" fieldPosition="0"/>
    </format>
    <format dxfId="32996">
      <pivotArea field="24" type="button" dataOnly="0" labelOnly="1" outline="0" axis="axisRow" fieldPosition="0"/>
    </format>
    <format dxfId="32995">
      <pivotArea dataOnly="0" labelOnly="1" grandRow="1" outline="0" fieldPosition="0"/>
    </format>
    <format dxfId="32994">
      <pivotArea dataOnly="0" labelOnly="1" outline="0" fieldPosition="0">
        <references count="1">
          <reference field="4294967294" count="2">
            <x v="0"/>
            <x v="1"/>
          </reference>
        </references>
      </pivotArea>
    </format>
    <format dxfId="32993">
      <pivotArea type="all" dataOnly="0" outline="0" fieldPosition="0"/>
    </format>
    <format dxfId="32992">
      <pivotArea outline="0" collapsedLevelsAreSubtotals="1" fieldPosition="0"/>
    </format>
    <format dxfId="32991">
      <pivotArea field="24" type="button" dataOnly="0" labelOnly="1" outline="0" axis="axisRow" fieldPosition="0"/>
    </format>
    <format dxfId="32990">
      <pivotArea dataOnly="0" labelOnly="1" grandRow="1" outline="0" fieldPosition="0"/>
    </format>
    <format dxfId="32989">
      <pivotArea dataOnly="0" labelOnly="1" outline="0" fieldPosition="0">
        <references count="1">
          <reference field="4294967294" count="2">
            <x v="0"/>
            <x v="1"/>
          </reference>
        </references>
      </pivotArea>
    </format>
    <format dxfId="32988">
      <pivotArea type="all" dataOnly="0" outline="0" fieldPosition="0"/>
    </format>
    <format dxfId="32987">
      <pivotArea outline="0" collapsedLevelsAreSubtotals="1" fieldPosition="0"/>
    </format>
    <format dxfId="32986">
      <pivotArea field="24" type="button" dataOnly="0" labelOnly="1" outline="0" axis="axisRow" fieldPosition="0"/>
    </format>
    <format dxfId="32985">
      <pivotArea dataOnly="0" labelOnly="1" grandRow="1" outline="0" fieldPosition="0"/>
    </format>
    <format dxfId="32984">
      <pivotArea dataOnly="0" labelOnly="1" outline="0" fieldPosition="0">
        <references count="1">
          <reference field="4294967294" count="2">
            <x v="0"/>
            <x v="1"/>
          </reference>
        </references>
      </pivotArea>
    </format>
    <format dxfId="32983">
      <pivotArea grandRow="1" outline="0" collapsedLevelsAreSubtotals="1" fieldPosition="0"/>
    </format>
    <format dxfId="32982">
      <pivotArea dataOnly="0" labelOnly="1" grandRow="1" outline="0" fieldPosition="0"/>
    </format>
    <format dxfId="32981">
      <pivotArea type="all" dataOnly="0" outline="0" fieldPosition="0"/>
    </format>
    <format dxfId="32980">
      <pivotArea outline="0" collapsedLevelsAreSubtotals="1" fieldPosition="0"/>
    </format>
    <format dxfId="32979">
      <pivotArea field="24" type="button" dataOnly="0" labelOnly="1" outline="0" axis="axisRow" fieldPosition="0"/>
    </format>
    <format dxfId="32978">
      <pivotArea dataOnly="0" labelOnly="1" grandRow="1" outline="0" fieldPosition="0"/>
    </format>
    <format dxfId="32977">
      <pivotArea dataOnly="0" labelOnly="1" outline="0" fieldPosition="0">
        <references count="1">
          <reference field="4294967294" count="2">
            <x v="0"/>
            <x v="1"/>
          </reference>
        </references>
      </pivotArea>
    </format>
    <format dxfId="32976">
      <pivotArea grandRow="1" outline="0" collapsedLevelsAreSubtotals="1" fieldPosition="0"/>
    </format>
    <format dxfId="32975">
      <pivotArea dataOnly="0" labelOnly="1" grandRow="1" outline="0" fieldPosition="0"/>
    </format>
    <format dxfId="32974">
      <pivotArea type="all" dataOnly="0" outline="0" fieldPosition="0"/>
    </format>
    <format dxfId="32973">
      <pivotArea outline="0" collapsedLevelsAreSubtotals="1" fieldPosition="0"/>
    </format>
    <format dxfId="32972">
      <pivotArea field="24" type="button" dataOnly="0" labelOnly="1" outline="0" axis="axisRow" fieldPosition="0"/>
    </format>
    <format dxfId="32971">
      <pivotArea dataOnly="0" labelOnly="1" fieldPosition="0">
        <references count="1">
          <reference field="24" count="6">
            <x v="1"/>
            <x v="4"/>
            <x v="5"/>
            <x v="9"/>
            <x v="10"/>
            <x v="11"/>
          </reference>
        </references>
      </pivotArea>
    </format>
    <format dxfId="32970">
      <pivotArea dataOnly="0" labelOnly="1" grandRow="1" outline="0" fieldPosition="0"/>
    </format>
    <format dxfId="32969">
      <pivotArea dataOnly="0" labelOnly="1" outline="0" fieldPosition="0">
        <references count="1">
          <reference field="4294967294" count="2">
            <x v="0"/>
            <x v="1"/>
          </reference>
        </references>
      </pivotArea>
    </format>
    <format dxfId="32968">
      <pivotArea type="all" dataOnly="0" outline="0" fieldPosition="0"/>
    </format>
    <format dxfId="32967">
      <pivotArea outline="0" collapsedLevelsAreSubtotals="1" fieldPosition="0"/>
    </format>
    <format dxfId="32966">
      <pivotArea field="24" type="button" dataOnly="0" labelOnly="1" outline="0" axis="axisRow" fieldPosition="0"/>
    </format>
    <format dxfId="32965">
      <pivotArea dataOnly="0" labelOnly="1" fieldPosition="0">
        <references count="1">
          <reference field="24" count="8">
            <x v="0"/>
            <x v="1"/>
            <x v="3"/>
            <x v="4"/>
            <x v="5"/>
            <x v="9"/>
            <x v="10"/>
            <x v="11"/>
          </reference>
        </references>
      </pivotArea>
    </format>
    <format dxfId="32964">
      <pivotArea dataOnly="0" labelOnly="1" grandRow="1" outline="0" fieldPosition="0"/>
    </format>
    <format dxfId="329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3429">
      <pivotArea outline="0" collapsedLevelsAreSubtotals="1" fieldPosition="0"/>
    </format>
    <format dxfId="33428">
      <pivotArea dataOnly="0" labelOnly="1" grandRow="1" outline="0" fieldPosition="0"/>
    </format>
    <format dxfId="33427">
      <pivotArea dataOnly="0" labelOnly="1" outline="0" fieldPosition="0">
        <references count="1">
          <reference field="13" count="0"/>
        </references>
      </pivotArea>
    </format>
    <format dxfId="33426">
      <pivotArea dataOnly="0" labelOnly="1" grandCol="1" outline="0" fieldPosition="0"/>
    </format>
    <format dxfId="33425">
      <pivotArea outline="0" collapsedLevelsAreSubtotals="1" fieldPosition="0"/>
    </format>
    <format dxfId="33424">
      <pivotArea dataOnly="0" labelOnly="1" grandRow="1" outline="0" fieldPosition="0"/>
    </format>
    <format dxfId="33423">
      <pivotArea dataOnly="0" labelOnly="1" outline="0" fieldPosition="0">
        <references count="1">
          <reference field="13" count="0"/>
        </references>
      </pivotArea>
    </format>
    <format dxfId="33422">
      <pivotArea dataOnly="0" labelOnly="1" grandCol="1" outline="0" fieldPosition="0"/>
    </format>
    <format dxfId="33421">
      <pivotArea type="all" dataOnly="0" outline="0" fieldPosition="0"/>
    </format>
    <format dxfId="33420">
      <pivotArea outline="0" collapsedLevelsAreSubtotals="1" fieldPosition="0"/>
    </format>
    <format dxfId="33419">
      <pivotArea outline="0" collapsedLevelsAreSubtotals="1" fieldPosition="0"/>
    </format>
    <format dxfId="33418">
      <pivotArea type="origin" dataOnly="0" labelOnly="1" outline="0" fieldPosition="0"/>
    </format>
    <format dxfId="33417">
      <pivotArea type="origin" dataOnly="0" labelOnly="1" outline="0" fieldPosition="0"/>
    </format>
    <format dxfId="33416">
      <pivotArea type="origin" dataOnly="0" labelOnly="1" outline="0" fieldPosition="0"/>
    </format>
    <format dxfId="33415">
      <pivotArea field="13" type="button" dataOnly="0" labelOnly="1" outline="0" axis="axisCol" fieldPosition="0"/>
    </format>
    <format dxfId="33414">
      <pivotArea type="topRight" dataOnly="0" labelOnly="1" outline="0" fieldPosition="0"/>
    </format>
    <format dxfId="33413">
      <pivotArea dataOnly="0" labelOnly="1" outline="0" fieldPosition="0">
        <references count="1">
          <reference field="13" count="0"/>
        </references>
      </pivotArea>
    </format>
    <format dxfId="33412">
      <pivotArea dataOnly="0" labelOnly="1" grandCol="1" outline="0" fieldPosition="0"/>
    </format>
    <format dxfId="33411">
      <pivotArea outline="0" collapsedLevelsAreSubtotals="1" fieldPosition="0"/>
    </format>
    <format dxfId="33410">
      <pivotArea dataOnly="0" labelOnly="1" outline="0" fieldPosition="0">
        <references count="1">
          <reference field="13" count="0"/>
        </references>
      </pivotArea>
    </format>
    <format dxfId="33409">
      <pivotArea dataOnly="0" labelOnly="1" grandCol="1" outline="0" fieldPosition="0"/>
    </format>
    <format dxfId="33408">
      <pivotArea outline="0" collapsedLevelsAreSubtotals="1" fieldPosition="0"/>
    </format>
    <format dxfId="33407">
      <pivotArea dataOnly="0" labelOnly="1" outline="0" fieldPosition="0">
        <references count="1">
          <reference field="13" count="0"/>
        </references>
      </pivotArea>
    </format>
    <format dxfId="33406">
      <pivotArea dataOnly="0" labelOnly="1" grandCol="1" outline="0" fieldPosition="0"/>
    </format>
    <format dxfId="33405">
      <pivotArea outline="0" collapsedLevelsAreSubtotals="1" fieldPosition="0"/>
    </format>
    <format dxfId="33404">
      <pivotArea dataOnly="0" labelOnly="1" grandRow="1" outline="0" fieldPosition="0"/>
    </format>
    <format dxfId="33403">
      <pivotArea dataOnly="0" labelOnly="1" outline="0" fieldPosition="0">
        <references count="1">
          <reference field="13" count="0"/>
        </references>
      </pivotArea>
    </format>
    <format dxfId="33402">
      <pivotArea dataOnly="0" labelOnly="1" grandCol="1" outline="0" fieldPosition="0"/>
    </format>
    <format dxfId="33401">
      <pivotArea dataOnly="0" labelOnly="1" outline="0" fieldPosition="0">
        <references count="1">
          <reference field="13" count="0"/>
        </references>
      </pivotArea>
    </format>
    <format dxfId="33400">
      <pivotArea dataOnly="0" labelOnly="1" grandCol="1" outline="0" fieldPosition="0"/>
    </format>
    <format dxfId="33399">
      <pivotArea dataOnly="0" labelOnly="1" outline="0" fieldPosition="0">
        <references count="1">
          <reference field="13" count="0"/>
        </references>
      </pivotArea>
    </format>
    <format dxfId="33398">
      <pivotArea dataOnly="0" labelOnly="1" grandCol="1" outline="0" fieldPosition="0"/>
    </format>
    <format dxfId="33397">
      <pivotArea outline="0" collapsedLevelsAreSubtotals="1" fieldPosition="0"/>
    </format>
    <format dxfId="33396">
      <pivotArea dataOnly="0" labelOnly="1" outline="0" fieldPosition="0">
        <references count="1">
          <reference field="13" count="0"/>
        </references>
      </pivotArea>
    </format>
    <format dxfId="33395">
      <pivotArea dataOnly="0" labelOnly="1" grandCol="1" outline="0" fieldPosition="0"/>
    </format>
    <format dxfId="33394">
      <pivotArea grandRow="1" outline="0" collapsedLevelsAreSubtotals="1" fieldPosition="0"/>
    </format>
    <format dxfId="33393">
      <pivotArea dataOnly="0" labelOnly="1" grandRow="1" outline="0" fieldPosition="0"/>
    </format>
    <format dxfId="33392">
      <pivotArea dataOnly="0" labelOnly="1" outline="0" fieldPosition="0">
        <references count="1">
          <reference field="13" count="0"/>
        </references>
      </pivotArea>
    </format>
    <format dxfId="33391">
      <pivotArea outline="0" collapsedLevelsAreSubtotals="1" fieldPosition="0"/>
    </format>
    <format dxfId="33390">
      <pivotArea dataOnly="0" labelOnly="1" grandRow="1" outline="0" fieldPosition="0"/>
    </format>
    <format dxfId="33389">
      <pivotArea dataOnly="0" labelOnly="1" outline="0" fieldPosition="0">
        <references count="1">
          <reference field="13" count="0"/>
        </references>
      </pivotArea>
    </format>
    <format dxfId="33388">
      <pivotArea dataOnly="0" labelOnly="1" grandCol="1" outline="0" fieldPosition="0"/>
    </format>
    <format dxfId="33387">
      <pivotArea outline="0" collapsedLevelsAreSubtotals="1" fieldPosition="0"/>
    </format>
    <format dxfId="33386">
      <pivotArea dataOnly="0" labelOnly="1" grandRow="1" outline="0" fieldPosition="0"/>
    </format>
    <format dxfId="33385">
      <pivotArea dataOnly="0" labelOnly="1" outline="0" fieldPosition="0">
        <references count="1">
          <reference field="13" count="0"/>
        </references>
      </pivotArea>
    </format>
    <format dxfId="33384">
      <pivotArea dataOnly="0" labelOnly="1" grandCol="1" outline="0" fieldPosition="0"/>
    </format>
    <format dxfId="33383">
      <pivotArea outline="0" collapsedLevelsAreSubtotals="1" fieldPosition="0"/>
    </format>
    <format dxfId="33382">
      <pivotArea dataOnly="0" labelOnly="1" grandRow="1" outline="0" fieldPosition="0"/>
    </format>
    <format dxfId="33381">
      <pivotArea dataOnly="0" labelOnly="1" outline="0" fieldPosition="0">
        <references count="1">
          <reference field="13" count="0"/>
        </references>
      </pivotArea>
    </format>
    <format dxfId="33380">
      <pivotArea dataOnly="0" labelOnly="1" grandCol="1" outline="0" fieldPosition="0"/>
    </format>
    <format dxfId="33379">
      <pivotArea dataOnly="0" labelOnly="1" outline="0" fieldPosition="0">
        <references count="1">
          <reference field="13" count="0"/>
        </references>
      </pivotArea>
    </format>
    <format dxfId="33378">
      <pivotArea dataOnly="0" labelOnly="1" grandCol="1" outline="0" fieldPosition="0"/>
    </format>
    <format dxfId="33377">
      <pivotArea grandRow="1" outline="0" collapsedLevelsAreSubtotals="1" fieldPosition="0"/>
    </format>
    <format dxfId="33376">
      <pivotArea dataOnly="0" labelOnly="1" grandRow="1" outline="0" fieldPosition="0"/>
    </format>
    <format dxfId="33375">
      <pivotArea outline="0" collapsedLevelsAreSubtotals="1" fieldPosition="0"/>
    </format>
    <format dxfId="33374">
      <pivotArea dataOnly="0" labelOnly="1" grandRow="1" outline="0" fieldPosition="0"/>
    </format>
    <format dxfId="33373">
      <pivotArea dataOnly="0" labelOnly="1" outline="0" fieldPosition="0">
        <references count="1">
          <reference field="13" count="0"/>
        </references>
      </pivotArea>
    </format>
    <format dxfId="33372">
      <pivotArea dataOnly="0" labelOnly="1" grandCol="1" outline="0" fieldPosition="0"/>
    </format>
    <format dxfId="33371">
      <pivotArea dataOnly="0" labelOnly="1" grandRow="1" outline="0" fieldPosition="0"/>
    </format>
    <format dxfId="33370">
      <pivotArea dataOnly="0" labelOnly="1" grandRow="1" outline="0" fieldPosition="0"/>
    </format>
    <format dxfId="33369">
      <pivotArea type="origin" dataOnly="0" labelOnly="1" outline="0" fieldPosition="0"/>
    </format>
    <format dxfId="33368">
      <pivotArea dataOnly="0" labelOnly="1" grandRow="1" outline="0" fieldPosition="0"/>
    </format>
    <format dxfId="33367">
      <pivotArea type="origin" dataOnly="0" labelOnly="1" outline="0" fieldPosition="0"/>
    </format>
    <format dxfId="33366">
      <pivotArea dataOnly="0" labelOnly="1" grandRow="1" outline="0" fieldPosition="0"/>
    </format>
    <format dxfId="33365">
      <pivotArea field="15" type="button" dataOnly="0" labelOnly="1" outline="0" axis="axisRow" fieldPosition="0"/>
    </format>
    <format dxfId="33364">
      <pivotArea dataOnly="0" labelOnly="1" outline="0" fieldPosition="0">
        <references count="1">
          <reference field="13" count="0"/>
        </references>
      </pivotArea>
    </format>
    <format dxfId="33363">
      <pivotArea dataOnly="0" labelOnly="1" grandCol="1" outline="0" fieldPosition="0"/>
    </format>
    <format dxfId="33362">
      <pivotArea field="15" type="button" dataOnly="0" labelOnly="1" outline="0" axis="axisRow" fieldPosition="0"/>
    </format>
    <format dxfId="33361">
      <pivotArea dataOnly="0" labelOnly="1" outline="0" fieldPosition="0">
        <references count="1">
          <reference field="13" count="0"/>
        </references>
      </pivotArea>
    </format>
    <format dxfId="33360">
      <pivotArea dataOnly="0" labelOnly="1" grandCol="1" outline="0" fieldPosition="0"/>
    </format>
    <format dxfId="33359">
      <pivotArea field="15" type="button" dataOnly="0" labelOnly="1" outline="0" axis="axisRow" fieldPosition="0"/>
    </format>
    <format dxfId="33358">
      <pivotArea dataOnly="0" labelOnly="1" outline="0" fieldPosition="0">
        <references count="1">
          <reference field="13" count="0"/>
        </references>
      </pivotArea>
    </format>
    <format dxfId="33357">
      <pivotArea dataOnly="0" labelOnly="1" grandCol="1" outline="0" fieldPosition="0"/>
    </format>
    <format dxfId="33356">
      <pivotArea field="15" type="button" dataOnly="0" labelOnly="1" outline="0" axis="axisRow" fieldPosition="0"/>
    </format>
    <format dxfId="33355">
      <pivotArea dataOnly="0" labelOnly="1" outline="0" fieldPosition="0">
        <references count="1">
          <reference field="13" count="0"/>
        </references>
      </pivotArea>
    </format>
    <format dxfId="33354">
      <pivotArea dataOnly="0" labelOnly="1" grandCol="1" outline="0" fieldPosition="0"/>
    </format>
    <format dxfId="33353">
      <pivotArea field="15" type="button" dataOnly="0" labelOnly="1" outline="0" axis="axisRow" fieldPosition="0"/>
    </format>
    <format dxfId="33352">
      <pivotArea dataOnly="0" labelOnly="1" outline="0" fieldPosition="0">
        <references count="1">
          <reference field="13" count="0"/>
        </references>
      </pivotArea>
    </format>
    <format dxfId="33351">
      <pivotArea dataOnly="0" labelOnly="1" grandCol="1" outline="0" fieldPosition="0"/>
    </format>
    <format dxfId="33350">
      <pivotArea field="15" type="button" dataOnly="0" labelOnly="1" outline="0" axis="axisRow" fieldPosition="0"/>
    </format>
    <format dxfId="33349">
      <pivotArea dataOnly="0" labelOnly="1" outline="0" fieldPosition="0">
        <references count="1">
          <reference field="13" count="0"/>
        </references>
      </pivotArea>
    </format>
    <format dxfId="33348">
      <pivotArea dataOnly="0" labelOnly="1" grandCol="1" outline="0" fieldPosition="0"/>
    </format>
    <format dxfId="33347">
      <pivotArea grandCol="1" outline="0" collapsedLevelsAreSubtotals="1" fieldPosition="0"/>
    </format>
    <format dxfId="33346">
      <pivotArea dataOnly="0" labelOnly="1" grandCol="1" outline="0" fieldPosition="0"/>
    </format>
    <format dxfId="33345">
      <pivotArea outline="0" fieldPosition="0">
        <references count="1">
          <reference field="13" count="1" selected="0">
            <x v="0"/>
          </reference>
        </references>
      </pivotArea>
    </format>
    <format dxfId="33344">
      <pivotArea type="origin" dataOnly="0" labelOnly="1" outline="0" fieldPosition="0"/>
    </format>
    <format dxfId="33343">
      <pivotArea field="13" type="button" dataOnly="0" labelOnly="1" outline="0" axis="axisCol" fieldPosition="0"/>
    </format>
    <format dxfId="33342">
      <pivotArea field="15" type="button" dataOnly="0" labelOnly="1" outline="0" axis="axisRow" fieldPosition="0"/>
    </format>
    <format dxfId="33341">
      <pivotArea dataOnly="0" labelOnly="1" outline="0" fieldPosition="0">
        <references count="1">
          <reference field="15" count="15">
            <x v="0"/>
            <x v="1"/>
            <x v="3"/>
            <x v="4"/>
            <x v="5"/>
            <x v="8"/>
            <x v="9"/>
            <x v="10"/>
            <x v="11"/>
            <x v="12"/>
            <x v="13"/>
            <x v="14"/>
            <x v="15"/>
            <x v="16"/>
            <x v="17"/>
          </reference>
        </references>
      </pivotArea>
    </format>
    <format dxfId="33340">
      <pivotArea dataOnly="0" labelOnly="1" grandRow="1" outline="0" fieldPosition="0"/>
    </format>
    <format dxfId="33339">
      <pivotArea dataOnly="0" labelOnly="1" outline="0" fieldPosition="0">
        <references count="1">
          <reference field="13" count="1">
            <x v="0"/>
          </reference>
        </references>
      </pivotArea>
    </format>
    <format dxfId="33338">
      <pivotArea outline="0" collapsedLevelsAreSubtotals="1" fieldPosition="0"/>
    </format>
    <format dxfId="33337">
      <pivotArea field="15" type="button" dataOnly="0" labelOnly="1" outline="0" axis="axisRow" fieldPosition="0"/>
    </format>
    <format dxfId="33336">
      <pivotArea dataOnly="0" labelOnly="1" outline="0" fieldPosition="0">
        <references count="1">
          <reference field="15" count="15">
            <x v="0"/>
            <x v="1"/>
            <x v="3"/>
            <x v="4"/>
            <x v="5"/>
            <x v="8"/>
            <x v="9"/>
            <x v="10"/>
            <x v="11"/>
            <x v="12"/>
            <x v="13"/>
            <x v="14"/>
            <x v="15"/>
            <x v="16"/>
            <x v="17"/>
          </reference>
        </references>
      </pivotArea>
    </format>
    <format dxfId="33335">
      <pivotArea dataOnly="0" labelOnly="1" grandRow="1" outline="0" fieldPosition="0"/>
    </format>
    <format dxfId="33334">
      <pivotArea dataOnly="0" labelOnly="1" outline="0" fieldPosition="0">
        <references count="1">
          <reference field="13" count="0"/>
        </references>
      </pivotArea>
    </format>
    <format dxfId="33333">
      <pivotArea dataOnly="0" labelOnly="1" grandCol="1" outline="0" fieldPosition="0"/>
    </format>
    <format dxfId="33332">
      <pivotArea outline="0" collapsedLevelsAreSubtotals="1" fieldPosition="0"/>
    </format>
    <format dxfId="33331">
      <pivotArea field="15" type="button" dataOnly="0" labelOnly="1" outline="0" axis="axisRow" fieldPosition="0"/>
    </format>
    <format dxfId="33330">
      <pivotArea dataOnly="0" labelOnly="1" outline="0" fieldPosition="0">
        <references count="1">
          <reference field="15" count="15">
            <x v="0"/>
            <x v="1"/>
            <x v="3"/>
            <x v="4"/>
            <x v="5"/>
            <x v="8"/>
            <x v="9"/>
            <x v="10"/>
            <x v="11"/>
            <x v="12"/>
            <x v="13"/>
            <x v="14"/>
            <x v="15"/>
            <x v="16"/>
            <x v="17"/>
          </reference>
        </references>
      </pivotArea>
    </format>
    <format dxfId="33329">
      <pivotArea dataOnly="0" labelOnly="1" grandRow="1" outline="0" fieldPosition="0"/>
    </format>
    <format dxfId="33328">
      <pivotArea dataOnly="0" labelOnly="1" outline="0" fieldPosition="0">
        <references count="1">
          <reference field="13" count="0"/>
        </references>
      </pivotArea>
    </format>
    <format dxfId="33327">
      <pivotArea dataOnly="0" labelOnly="1" grandCol="1" outline="0" fieldPosition="0"/>
    </format>
    <format dxfId="33326">
      <pivotArea outline="0" collapsedLevelsAreSubtotals="1" fieldPosition="0"/>
    </format>
    <format dxfId="33325">
      <pivotArea field="15" type="button" dataOnly="0" labelOnly="1" outline="0" axis="axisRow" fieldPosition="0"/>
    </format>
    <format dxfId="33324">
      <pivotArea dataOnly="0" labelOnly="1" outline="0" fieldPosition="0">
        <references count="1">
          <reference field="15" count="15">
            <x v="0"/>
            <x v="1"/>
            <x v="3"/>
            <x v="4"/>
            <x v="5"/>
            <x v="8"/>
            <x v="9"/>
            <x v="10"/>
            <x v="11"/>
            <x v="12"/>
            <x v="13"/>
            <x v="14"/>
            <x v="15"/>
            <x v="16"/>
            <x v="17"/>
          </reference>
        </references>
      </pivotArea>
    </format>
    <format dxfId="33323">
      <pivotArea dataOnly="0" labelOnly="1" grandRow="1" outline="0" fieldPosition="0"/>
    </format>
    <format dxfId="33322">
      <pivotArea dataOnly="0" labelOnly="1" outline="0" fieldPosition="0">
        <references count="1">
          <reference field="13" count="0"/>
        </references>
      </pivotArea>
    </format>
    <format dxfId="33321">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3701">
      <pivotArea outline="0" collapsedLevelsAreSubtotals="1" fieldPosition="0"/>
    </format>
    <format dxfId="33700">
      <pivotArea dataOnly="0" labelOnly="1" grandCol="1" outline="0" fieldPosition="0"/>
    </format>
    <format dxfId="33699">
      <pivotArea outline="0" collapsedLevelsAreSubtotals="1" fieldPosition="0"/>
    </format>
    <format dxfId="33698">
      <pivotArea dataOnly="0" labelOnly="1" grandCol="1" outline="0" fieldPosition="0"/>
    </format>
    <format dxfId="33697">
      <pivotArea dataOnly="0" labelOnly="1" grandRow="1" outline="0" fieldPosition="0"/>
    </format>
    <format dxfId="33696">
      <pivotArea dataOnly="0" labelOnly="1" grandCol="1" outline="0" fieldPosition="0"/>
    </format>
    <format dxfId="33695">
      <pivotArea dataOnly="0" labelOnly="1" grandCol="1" outline="0" fieldPosition="0"/>
    </format>
    <format dxfId="33694">
      <pivotArea dataOnly="0" labelOnly="1" outline="0" fieldPosition="0">
        <references count="1">
          <reference field="12" count="0"/>
        </references>
      </pivotArea>
    </format>
    <format dxfId="33693">
      <pivotArea dataOnly="0" labelOnly="1" grandCol="1" outline="0" fieldPosition="0"/>
    </format>
    <format dxfId="33692">
      <pivotArea dataOnly="0" labelOnly="1" outline="0" fieldPosition="0">
        <references count="1">
          <reference field="12" count="0"/>
        </references>
      </pivotArea>
    </format>
    <format dxfId="33691">
      <pivotArea dataOnly="0" labelOnly="1" grandCol="1" outline="0" fieldPosition="0"/>
    </format>
    <format dxfId="33690">
      <pivotArea grandRow="1" outline="0" collapsedLevelsAreSubtotals="1" fieldPosition="0"/>
    </format>
    <format dxfId="33689">
      <pivotArea dataOnly="0" labelOnly="1" grandRow="1" outline="0" fieldPosition="0"/>
    </format>
    <format dxfId="33688">
      <pivotArea dataOnly="0" labelOnly="1" grandRow="1" outline="0" fieldPosition="0"/>
    </format>
    <format dxfId="33687">
      <pivotArea grandRow="1" outline="0" collapsedLevelsAreSubtotals="1" fieldPosition="0"/>
    </format>
    <format dxfId="33686">
      <pivotArea dataOnly="0" labelOnly="1" grandRow="1" outline="0" fieldPosition="0"/>
    </format>
    <format dxfId="33685">
      <pivotArea grandRow="1" outline="0" collapsedLevelsAreSubtotals="1" fieldPosition="0"/>
    </format>
    <format dxfId="33684">
      <pivotArea dataOnly="0" labelOnly="1" grandRow="1" outline="0" fieldPosition="0"/>
    </format>
    <format dxfId="33683">
      <pivotArea grandRow="1" outline="0" collapsedLevelsAreSubtotals="1" fieldPosition="0"/>
    </format>
    <format dxfId="33682">
      <pivotArea grandRow="1" outline="0" collapsedLevelsAreSubtotals="1" fieldPosition="0"/>
    </format>
    <format dxfId="33681">
      <pivotArea dataOnly="0" labelOnly="1" grandRow="1" outline="0" fieldPosition="0"/>
    </format>
    <format dxfId="33680">
      <pivotArea dataOnly="0" labelOnly="1" grandRow="1" outline="0" fieldPosition="0"/>
    </format>
    <format dxfId="33679">
      <pivotArea dataOnly="0" labelOnly="1" grandRow="1" outline="0" fieldPosition="0"/>
    </format>
    <format dxfId="33678">
      <pivotArea dataOnly="0" labelOnly="1" grandRow="1" outline="0" fieldPosition="0"/>
    </format>
    <format dxfId="33677">
      <pivotArea grandRow="1" outline="0" collapsedLevelsAreSubtotals="1" fieldPosition="0"/>
    </format>
    <format dxfId="33676">
      <pivotArea dataOnly="0" labelOnly="1" grandRow="1" outline="0" fieldPosition="0"/>
    </format>
    <format dxfId="33675">
      <pivotArea dataOnly="0" labelOnly="1" outline="0" fieldPosition="0">
        <references count="1">
          <reference field="12" count="0"/>
        </references>
      </pivotArea>
    </format>
    <format dxfId="33674">
      <pivotArea dataOnly="0" labelOnly="1" grandCol="1" outline="0" fieldPosition="0"/>
    </format>
    <format dxfId="33673">
      <pivotArea grandRow="1" outline="0" collapsedLevelsAreSubtotals="1" fieldPosition="0"/>
    </format>
    <format dxfId="33672">
      <pivotArea dataOnly="0" labelOnly="1" grandRow="1" outline="0" fieldPosition="0"/>
    </format>
    <format dxfId="33671">
      <pivotArea grandRow="1" outline="0" collapsedLevelsAreSubtotals="1" fieldPosition="0"/>
    </format>
    <format dxfId="33670">
      <pivotArea dataOnly="0" labelOnly="1" grandRow="1" outline="0" fieldPosition="0"/>
    </format>
    <format dxfId="33669">
      <pivotArea dataOnly="0" labelOnly="1" outline="0" fieldPosition="0">
        <references count="1">
          <reference field="12" count="0"/>
        </references>
      </pivotArea>
    </format>
    <format dxfId="33668">
      <pivotArea dataOnly="0" labelOnly="1" grandCol="1" outline="0" fieldPosition="0"/>
    </format>
    <format dxfId="33667">
      <pivotArea dataOnly="0" labelOnly="1" grandCol="1" outline="0" fieldPosition="0"/>
    </format>
    <format dxfId="33666">
      <pivotArea grandRow="1" grandCol="1" outline="0" collapsedLevelsAreSubtotals="1" fieldPosition="0"/>
    </format>
    <format dxfId="33665">
      <pivotArea dataOnly="0" labelOnly="1" outline="0" fieldPosition="0">
        <references count="1">
          <reference field="12" count="0"/>
        </references>
      </pivotArea>
    </format>
    <format dxfId="33664">
      <pivotArea dataOnly="0" labelOnly="1" grandCol="1" outline="0" fieldPosition="0"/>
    </format>
    <format dxfId="33663">
      <pivotArea dataOnly="0" labelOnly="1" outline="0" fieldPosition="0">
        <references count="1">
          <reference field="12" count="0"/>
        </references>
      </pivotArea>
    </format>
    <format dxfId="33662">
      <pivotArea dataOnly="0" labelOnly="1" grandCol="1" outline="0" fieldPosition="0"/>
    </format>
    <format dxfId="33661">
      <pivotArea grandRow="1" outline="0" collapsedLevelsAreSubtotals="1" fieldPosition="0"/>
    </format>
    <format dxfId="33660">
      <pivotArea grandRow="1" outline="0" collapsedLevelsAreSubtotals="1" fieldPosition="0"/>
    </format>
    <format dxfId="33659">
      <pivotArea type="origin" dataOnly="0" labelOnly="1" outline="0" fieldPosition="0"/>
    </format>
    <format dxfId="33658">
      <pivotArea type="origin" dataOnly="0" labelOnly="1" outline="0" fieldPosition="0"/>
    </format>
    <format dxfId="33657">
      <pivotArea type="origin" dataOnly="0" labelOnly="1" outline="0" fieldPosition="0"/>
    </format>
    <format dxfId="33656">
      <pivotArea dataOnly="0" labelOnly="1" outline="0" fieldPosition="0">
        <references count="1">
          <reference field="12" count="0"/>
        </references>
      </pivotArea>
    </format>
    <format dxfId="33655">
      <pivotArea type="topRight" dataOnly="0" labelOnly="1" outline="0" fieldPosition="0"/>
    </format>
    <format dxfId="33654">
      <pivotArea outline="0" collapsedLevelsAreSubtotals="1" fieldPosition="0"/>
    </format>
    <format dxfId="33653">
      <pivotArea dataOnly="0" labelOnly="1" grandRow="1" outline="0" fieldPosition="0"/>
    </format>
    <format dxfId="33652">
      <pivotArea dataOnly="0" labelOnly="1" outline="0" fieldPosition="0">
        <references count="1">
          <reference field="12" count="0"/>
        </references>
      </pivotArea>
    </format>
    <format dxfId="33651">
      <pivotArea dataOnly="0" labelOnly="1" grandCol="1" outline="0" fieldPosition="0"/>
    </format>
    <format dxfId="33650">
      <pivotArea dataOnly="0" labelOnly="1" outline="0" fieldPosition="0">
        <references count="1">
          <reference field="12" count="0"/>
        </references>
      </pivotArea>
    </format>
    <format dxfId="33649">
      <pivotArea dataOnly="0" labelOnly="1" grandCol="1" outline="0" fieldPosition="0"/>
    </format>
    <format dxfId="33648">
      <pivotArea grandRow="1" outline="0" collapsedLevelsAreSubtotals="1" fieldPosition="0"/>
    </format>
    <format dxfId="33647">
      <pivotArea dataOnly="0" labelOnly="1" grandRow="1" outline="0" fieldPosition="0"/>
    </format>
    <format dxfId="33646">
      <pivotArea outline="0" collapsedLevelsAreSubtotals="1" fieldPosition="0"/>
    </format>
    <format dxfId="33645">
      <pivotArea dataOnly="0" labelOnly="1" grandRow="1" outline="0" fieldPosition="0"/>
    </format>
    <format dxfId="33644">
      <pivotArea dataOnly="0" labelOnly="1" outline="0" fieldPosition="0">
        <references count="1">
          <reference field="12" count="0"/>
        </references>
      </pivotArea>
    </format>
    <format dxfId="33643">
      <pivotArea dataOnly="0" labelOnly="1" grandCol="1" outline="0" fieldPosition="0"/>
    </format>
    <format dxfId="33642">
      <pivotArea grandRow="1" outline="0" collapsedLevelsAreSubtotals="1" fieldPosition="0"/>
    </format>
    <format dxfId="33641">
      <pivotArea dataOnly="0" labelOnly="1" grandRow="1" outline="0" fieldPosition="0"/>
    </format>
    <format dxfId="33640">
      <pivotArea grandRow="1" outline="0" collapsedLevelsAreSubtotals="1" fieldPosition="0"/>
    </format>
    <format dxfId="33639">
      <pivotArea dataOnly="0" labelOnly="1" grandRow="1" outline="0" fieldPosition="0"/>
    </format>
    <format dxfId="33638">
      <pivotArea dataOnly="0" labelOnly="1" outline="0" fieldPosition="0">
        <references count="1">
          <reference field="12" count="0"/>
        </references>
      </pivotArea>
    </format>
    <format dxfId="33637">
      <pivotArea dataOnly="0" labelOnly="1" grandCol="1" outline="0" fieldPosition="0"/>
    </format>
    <format dxfId="33636">
      <pivotArea grandRow="1" outline="0" collapsedLevelsAreSubtotals="1" fieldPosition="0"/>
    </format>
    <format dxfId="33635">
      <pivotArea dataOnly="0" labelOnly="1" grandRow="1" outline="0" fieldPosition="0"/>
    </format>
    <format dxfId="33634">
      <pivotArea dataOnly="0" labelOnly="1" outline="0" fieldPosition="0">
        <references count="1">
          <reference field="12" count="0"/>
        </references>
      </pivotArea>
    </format>
    <format dxfId="33633">
      <pivotArea dataOnly="0" labelOnly="1" grandCol="1" outline="0" fieldPosition="0"/>
    </format>
    <format dxfId="33632">
      <pivotArea grandRow="1" outline="0" collapsedLevelsAreSubtotals="1" fieldPosition="0"/>
    </format>
    <format dxfId="33631">
      <pivotArea dataOnly="0" labelOnly="1" grandRow="1" outline="0" fieldPosition="0"/>
    </format>
    <format dxfId="33630">
      <pivotArea outline="0" collapsedLevelsAreSubtotals="1" fieldPosition="0"/>
    </format>
    <format dxfId="33629">
      <pivotArea dataOnly="0" labelOnly="1" grandRow="1" outline="0" fieldPosition="0"/>
    </format>
    <format dxfId="33628">
      <pivotArea dataOnly="0" labelOnly="1" outline="0" fieldPosition="0">
        <references count="1">
          <reference field="12" count="0"/>
        </references>
      </pivotArea>
    </format>
    <format dxfId="33627">
      <pivotArea dataOnly="0" labelOnly="1" grandCol="1" outline="0" fieldPosition="0"/>
    </format>
    <format dxfId="33626">
      <pivotArea field="10" type="button" dataOnly="0" labelOnly="1" outline="0" axis="axisPage" fieldPosition="0"/>
    </format>
    <format dxfId="33625">
      <pivotArea type="origin" dataOnly="0" labelOnly="1" outline="0" fieldPosition="0"/>
    </format>
    <format dxfId="33624">
      <pivotArea dataOnly="0" labelOnly="1" grandRow="1" outline="0" fieldPosition="0"/>
    </format>
    <format dxfId="33623">
      <pivotArea field="10" type="button" dataOnly="0" labelOnly="1" outline="0" axis="axisPage" fieldPosition="0"/>
    </format>
    <format dxfId="33622">
      <pivotArea type="origin" dataOnly="0" labelOnly="1" outline="0" fieldPosition="0"/>
    </format>
    <format dxfId="33621">
      <pivotArea dataOnly="0" labelOnly="1" grandRow="1" outline="0" fieldPosition="0"/>
    </format>
    <format dxfId="33620">
      <pivotArea field="10" type="button" dataOnly="0" labelOnly="1" outline="0" axis="axisPage" fieldPosition="0"/>
    </format>
    <format dxfId="33619">
      <pivotArea type="origin" dataOnly="0" labelOnly="1" outline="0" fieldPosition="0"/>
    </format>
    <format dxfId="33618">
      <pivotArea dataOnly="0" labelOnly="1" grandRow="1" outline="0" fieldPosition="0"/>
    </format>
    <format dxfId="33617">
      <pivotArea field="10" type="button" dataOnly="0" labelOnly="1" outline="0" axis="axisPage" fieldPosition="0"/>
    </format>
    <format dxfId="33616">
      <pivotArea type="origin" dataOnly="0" labelOnly="1" outline="0" fieldPosition="0"/>
    </format>
    <format dxfId="33615">
      <pivotArea dataOnly="0" labelOnly="1" grandRow="1" outline="0" fieldPosition="0"/>
    </format>
    <format dxfId="33614">
      <pivotArea grandRow="1" outline="0" collapsedLevelsAreSubtotals="1" fieldPosition="0"/>
    </format>
    <format dxfId="33613">
      <pivotArea dataOnly="0" labelOnly="1" grandRow="1" outline="0" fieldPosition="0"/>
    </format>
    <format dxfId="33612">
      <pivotArea grandRow="1" outline="0" collapsedLevelsAreSubtotals="1" fieldPosition="0"/>
    </format>
    <format dxfId="33611">
      <pivotArea dataOnly="0" labelOnly="1" grandRow="1" outline="0" fieldPosition="0"/>
    </format>
    <format dxfId="33610">
      <pivotArea outline="0" collapsedLevelsAreSubtotals="1" fieldPosition="0"/>
    </format>
    <format dxfId="33609">
      <pivotArea dataOnly="0" labelOnly="1" grandRow="1" outline="0" fieldPosition="0"/>
    </format>
    <format dxfId="33608">
      <pivotArea outline="0" collapsedLevelsAreSubtotals="1" fieldPosition="0"/>
    </format>
    <format dxfId="33607">
      <pivotArea dataOnly="0" labelOnly="1" grandRow="1" outline="0" fieldPosition="0"/>
    </format>
    <format dxfId="33606">
      <pivotArea dataOnly="0" labelOnly="1" outline="0" fieldPosition="0">
        <references count="1">
          <reference field="12" count="0"/>
        </references>
      </pivotArea>
    </format>
    <format dxfId="33605">
      <pivotArea dataOnly="0" labelOnly="1" grandCol="1" outline="0" fieldPosition="0"/>
    </format>
    <format dxfId="33604">
      <pivotArea dataOnly="0" labelOnly="1" outline="0" fieldPosition="0">
        <references count="1">
          <reference field="12" count="0"/>
        </references>
      </pivotArea>
    </format>
    <format dxfId="33603">
      <pivotArea dataOnly="0" labelOnly="1" grandCol="1" outline="0" fieldPosition="0"/>
    </format>
    <format dxfId="33602">
      <pivotArea outline="0" fieldPosition="0">
        <references count="1">
          <reference field="12" count="0" selected="0"/>
        </references>
      </pivotArea>
    </format>
    <format dxfId="33601">
      <pivotArea dataOnly="0" labelOnly="1" grandRow="1" outline="0" fieldPosition="0"/>
    </format>
    <format dxfId="33600">
      <pivotArea dataOnly="0" labelOnly="1" outline="0" fieldPosition="0">
        <references count="1">
          <reference field="12" count="0"/>
        </references>
      </pivotArea>
    </format>
    <format dxfId="33599">
      <pivotArea grandRow="1" outline="0" collapsedLevelsAreSubtotals="1" fieldPosition="0"/>
    </format>
    <format dxfId="33598">
      <pivotArea dataOnly="0" labelOnly="1" grandRow="1" outline="0" fieldPosition="0"/>
    </format>
    <format dxfId="33597">
      <pivotArea outline="0" collapsedLevelsAreSubtotals="1" fieldPosition="0"/>
    </format>
    <format dxfId="33596">
      <pivotArea dataOnly="0" labelOnly="1" grandRow="1" outline="0" fieldPosition="0"/>
    </format>
    <format dxfId="33595">
      <pivotArea dataOnly="0" labelOnly="1" outline="0" fieldPosition="0">
        <references count="1">
          <reference field="12" count="0"/>
        </references>
      </pivotArea>
    </format>
    <format dxfId="33594">
      <pivotArea dataOnly="0" labelOnly="1" grandCol="1" outline="0" fieldPosition="0"/>
    </format>
    <format dxfId="33593">
      <pivotArea outline="0" collapsedLevelsAreSubtotals="1" fieldPosition="0"/>
    </format>
    <format dxfId="33592">
      <pivotArea dataOnly="0" labelOnly="1" grandRow="1" outline="0" fieldPosition="0"/>
    </format>
    <format dxfId="33591">
      <pivotArea dataOnly="0" labelOnly="1" outline="0" fieldPosition="0">
        <references count="1">
          <reference field="12" count="0"/>
        </references>
      </pivotArea>
    </format>
    <format dxfId="33590">
      <pivotArea dataOnly="0" labelOnly="1" grandCol="1" outline="0" fieldPosition="0"/>
    </format>
    <format dxfId="33589">
      <pivotArea outline="0" collapsedLevelsAreSubtotals="1" fieldPosition="0"/>
    </format>
    <format dxfId="33588">
      <pivotArea dataOnly="0" labelOnly="1" grandRow="1" outline="0" fieldPosition="0"/>
    </format>
    <format dxfId="33587">
      <pivotArea dataOnly="0" labelOnly="1" outline="0" fieldPosition="0">
        <references count="1">
          <reference field="12" count="0"/>
        </references>
      </pivotArea>
    </format>
    <format dxfId="33586">
      <pivotArea dataOnly="0" labelOnly="1" grandCol="1" outline="0" fieldPosition="0"/>
    </format>
    <format dxfId="33585">
      <pivotArea dataOnly="0" labelOnly="1" outline="0" fieldPosition="0">
        <references count="1">
          <reference field="12" count="0"/>
        </references>
      </pivotArea>
    </format>
    <format dxfId="33584">
      <pivotArea dataOnly="0" labelOnly="1" grandCol="1" outline="0" fieldPosition="0"/>
    </format>
    <format dxfId="33583">
      <pivotArea grandRow="1" outline="0" collapsedLevelsAreSubtotals="1" fieldPosition="0"/>
    </format>
    <format dxfId="33582">
      <pivotArea dataOnly="0" labelOnly="1" grandRow="1" outline="0" fieldPosition="0"/>
    </format>
    <format dxfId="33581">
      <pivotArea outline="0" collapsedLevelsAreSubtotals="1" fieldPosition="0"/>
    </format>
    <format dxfId="33580">
      <pivotArea dataOnly="0" labelOnly="1" grandRow="1" outline="0" fieldPosition="0"/>
    </format>
    <format dxfId="33579">
      <pivotArea dataOnly="0" labelOnly="1" outline="0" fieldPosition="0">
        <references count="1">
          <reference field="12" count="0"/>
        </references>
      </pivotArea>
    </format>
    <format dxfId="33578">
      <pivotArea dataOnly="0" labelOnly="1" grandCol="1" outline="0" fieldPosition="0"/>
    </format>
    <format dxfId="33577">
      <pivotArea outline="0" collapsedLevelsAreSubtotals="1" fieldPosition="0"/>
    </format>
    <format dxfId="33576">
      <pivotArea field="13" type="button" dataOnly="0" labelOnly="1" outline="0" axis="axisRow" fieldPosition="0"/>
    </format>
    <format dxfId="33575">
      <pivotArea dataOnly="0" labelOnly="1" outline="0" fieldPosition="0">
        <references count="1">
          <reference field="13" count="0"/>
        </references>
      </pivotArea>
    </format>
    <format dxfId="33574">
      <pivotArea dataOnly="0" labelOnly="1" grandRow="1" outline="0" fieldPosition="0"/>
    </format>
    <format dxfId="33573">
      <pivotArea dataOnly="0" labelOnly="1" outline="0" fieldPosition="0">
        <references count="1">
          <reference field="12" count="0"/>
        </references>
      </pivotArea>
    </format>
    <format dxfId="33572">
      <pivotArea dataOnly="0" labelOnly="1" grandCol="1" outline="0" fieldPosition="0"/>
    </format>
    <format dxfId="33571">
      <pivotArea outline="0" collapsedLevelsAreSubtotals="1" fieldPosition="0"/>
    </format>
    <format dxfId="33570">
      <pivotArea field="13" type="button" dataOnly="0" labelOnly="1" outline="0" axis="axisRow" fieldPosition="0"/>
    </format>
    <format dxfId="33569">
      <pivotArea dataOnly="0" labelOnly="1" outline="0" fieldPosition="0">
        <references count="1">
          <reference field="13" count="0"/>
        </references>
      </pivotArea>
    </format>
    <format dxfId="33568">
      <pivotArea dataOnly="0" labelOnly="1" grandRow="1" outline="0" fieldPosition="0"/>
    </format>
    <format dxfId="33567">
      <pivotArea dataOnly="0" labelOnly="1" outline="0" fieldPosition="0">
        <references count="1">
          <reference field="12" count="0"/>
        </references>
      </pivotArea>
    </format>
    <format dxfId="33566">
      <pivotArea dataOnly="0" labelOnly="1" grandCol="1" outline="0" fieldPosition="0"/>
    </format>
    <format dxfId="33565">
      <pivotArea outline="0" collapsedLevelsAreSubtotals="1" fieldPosition="0"/>
    </format>
    <format dxfId="33564">
      <pivotArea field="13" type="button" dataOnly="0" labelOnly="1" outline="0" axis="axisRow" fieldPosition="0"/>
    </format>
    <format dxfId="33563">
      <pivotArea dataOnly="0" labelOnly="1" outline="0" fieldPosition="0">
        <references count="1">
          <reference field="13" count="0"/>
        </references>
      </pivotArea>
    </format>
    <format dxfId="33562">
      <pivotArea dataOnly="0" labelOnly="1" grandRow="1" outline="0" fieldPosition="0"/>
    </format>
    <format dxfId="33561">
      <pivotArea dataOnly="0" labelOnly="1" outline="0" fieldPosition="0">
        <references count="1">
          <reference field="12" count="0"/>
        </references>
      </pivotArea>
    </format>
    <format dxfId="33560">
      <pivotArea dataOnly="0" labelOnly="1" grandCol="1" outline="0" fieldPosition="0"/>
    </format>
    <format dxfId="33559">
      <pivotArea outline="0" collapsedLevelsAreSubtotals="1" fieldPosition="0"/>
    </format>
    <format dxfId="33558">
      <pivotArea field="13" type="button" dataOnly="0" labelOnly="1" outline="0" axis="axisRow" fieldPosition="0"/>
    </format>
    <format dxfId="33557">
      <pivotArea dataOnly="0" labelOnly="1" outline="0" fieldPosition="0">
        <references count="1">
          <reference field="13" count="0"/>
        </references>
      </pivotArea>
    </format>
    <format dxfId="33556">
      <pivotArea dataOnly="0" labelOnly="1" grandRow="1" outline="0" fieldPosition="0"/>
    </format>
    <format dxfId="33555">
      <pivotArea dataOnly="0" labelOnly="1" outline="0" fieldPosition="0">
        <references count="1">
          <reference field="12" count="0"/>
        </references>
      </pivotArea>
    </format>
    <format dxfId="33554">
      <pivotArea dataOnly="0" labelOnly="1" grandCol="1" outline="0" fieldPosition="0"/>
    </format>
    <format dxfId="33553">
      <pivotArea grandRow="1" outline="0" collapsedLevelsAreSubtotals="1" fieldPosition="0"/>
    </format>
    <format dxfId="33552">
      <pivotArea dataOnly="0" labelOnly="1" grandRow="1" outline="0" fieldPosition="0"/>
    </format>
    <format dxfId="33551">
      <pivotArea grandRow="1" outline="0" collapsedLevelsAreSubtotals="1" fieldPosition="0"/>
    </format>
    <format dxfId="33550">
      <pivotArea dataOnly="0" labelOnly="1" grandRow="1" outline="0" fieldPosition="0"/>
    </format>
    <format dxfId="33549">
      <pivotArea outline="0" collapsedLevelsAreSubtotals="1" fieldPosition="0"/>
    </format>
    <format dxfId="33548">
      <pivotArea field="13" type="button" dataOnly="0" labelOnly="1" outline="0" axis="axisRow" fieldPosition="0"/>
    </format>
    <format dxfId="33547">
      <pivotArea dataOnly="0" labelOnly="1" outline="0" fieldPosition="0">
        <references count="1">
          <reference field="13" count="17">
            <x v="0"/>
            <x v="1"/>
            <x v="2"/>
            <x v="3"/>
            <x v="4"/>
            <x v="5"/>
            <x v="6"/>
            <x v="7"/>
            <x v="8"/>
            <x v="9"/>
            <x v="10"/>
            <x v="11"/>
            <x v="13"/>
            <x v="14"/>
            <x v="15"/>
            <x v="16"/>
            <x v="17"/>
          </reference>
        </references>
      </pivotArea>
    </format>
    <format dxfId="33546">
      <pivotArea dataOnly="0" labelOnly="1" grandRow="1" outline="0" fieldPosition="0"/>
    </format>
    <format dxfId="33545">
      <pivotArea dataOnly="0" labelOnly="1" outline="0" fieldPosition="0">
        <references count="1">
          <reference field="12" count="0"/>
        </references>
      </pivotArea>
    </format>
    <format dxfId="33544">
      <pivotArea dataOnly="0" labelOnly="1" grandCol="1" outline="0" fieldPosition="0"/>
    </format>
    <format dxfId="33543">
      <pivotArea outline="0" collapsedLevelsAreSubtotals="1" fieldPosition="0"/>
    </format>
    <format dxfId="33542">
      <pivotArea field="13" type="button" dataOnly="0" labelOnly="1" outline="0" axis="axisRow" fieldPosition="0"/>
    </format>
    <format dxfId="33541">
      <pivotArea dataOnly="0" labelOnly="1" outline="0" fieldPosition="0">
        <references count="1">
          <reference field="13" count="17">
            <x v="0"/>
            <x v="1"/>
            <x v="2"/>
            <x v="3"/>
            <x v="4"/>
            <x v="5"/>
            <x v="6"/>
            <x v="7"/>
            <x v="8"/>
            <x v="9"/>
            <x v="10"/>
            <x v="11"/>
            <x v="13"/>
            <x v="14"/>
            <x v="15"/>
            <x v="16"/>
            <x v="17"/>
          </reference>
        </references>
      </pivotArea>
    </format>
    <format dxfId="33540">
      <pivotArea dataOnly="0" labelOnly="1" grandRow="1" outline="0" fieldPosition="0"/>
    </format>
    <format dxfId="33539">
      <pivotArea dataOnly="0" labelOnly="1" outline="0" fieldPosition="0">
        <references count="1">
          <reference field="12" count="0"/>
        </references>
      </pivotArea>
    </format>
    <format dxfId="33538">
      <pivotArea dataOnly="0" labelOnly="1" grandCol="1" outline="0" fieldPosition="0"/>
    </format>
    <format dxfId="33537">
      <pivotArea outline="0" collapsedLevelsAreSubtotals="1" fieldPosition="0"/>
    </format>
    <format dxfId="33536">
      <pivotArea field="13" type="button" dataOnly="0" labelOnly="1" outline="0" axis="axisRow" fieldPosition="0"/>
    </format>
    <format dxfId="33535">
      <pivotArea dataOnly="0" labelOnly="1" outline="0" fieldPosition="0">
        <references count="1">
          <reference field="13" count="17">
            <x v="0"/>
            <x v="1"/>
            <x v="2"/>
            <x v="3"/>
            <x v="4"/>
            <x v="5"/>
            <x v="6"/>
            <x v="7"/>
            <x v="8"/>
            <x v="9"/>
            <x v="10"/>
            <x v="11"/>
            <x v="13"/>
            <x v="14"/>
            <x v="15"/>
            <x v="16"/>
            <x v="17"/>
          </reference>
        </references>
      </pivotArea>
    </format>
    <format dxfId="33534">
      <pivotArea dataOnly="0" labelOnly="1" grandRow="1" outline="0" fieldPosition="0"/>
    </format>
    <format dxfId="33533">
      <pivotArea dataOnly="0" labelOnly="1" outline="0" fieldPosition="0">
        <references count="1">
          <reference field="12" count="0"/>
        </references>
      </pivotArea>
    </format>
    <format dxfId="33532">
      <pivotArea dataOnly="0" labelOnly="1" grandCol="1" outline="0" fieldPosition="0"/>
    </format>
    <format dxfId="33531">
      <pivotArea grandRow="1" outline="0" collapsedLevelsAreSubtotals="1" fieldPosition="0"/>
    </format>
    <format dxfId="33530">
      <pivotArea dataOnly="0" labelOnly="1" grandRow="1" outline="0" fieldPosition="0"/>
    </format>
    <format dxfId="33529">
      <pivotArea field="13" type="button" dataOnly="0" labelOnly="1" outline="0" axis="axisRow" fieldPosition="0"/>
    </format>
    <format dxfId="33528">
      <pivotArea dataOnly="0" labelOnly="1" outline="0" fieldPosition="0">
        <references count="1">
          <reference field="12" count="0"/>
        </references>
      </pivotArea>
    </format>
    <format dxfId="33527">
      <pivotArea dataOnly="0" labelOnly="1" grandCol="1" outline="0" fieldPosition="0"/>
    </format>
    <format dxfId="33526">
      <pivotArea outline="0" fieldPosition="0">
        <references count="1">
          <reference field="4294967294" count="1">
            <x v="0"/>
          </reference>
        </references>
      </pivotArea>
    </format>
    <format dxfId="33525">
      <pivotArea outline="0" collapsedLevelsAreSubtotals="1" fieldPosition="0"/>
    </format>
    <format dxfId="33524">
      <pivotArea field="13" type="button" dataOnly="0" labelOnly="1" outline="0" axis="axisRow" fieldPosition="0"/>
    </format>
    <format dxfId="33523">
      <pivotArea dataOnly="0" labelOnly="1" outline="0" fieldPosition="0">
        <references count="1">
          <reference field="13" count="8">
            <x v="1"/>
            <x v="2"/>
            <x v="3"/>
            <x v="4"/>
            <x v="5"/>
            <x v="8"/>
            <x v="9"/>
            <x v="11"/>
          </reference>
        </references>
      </pivotArea>
    </format>
    <format dxfId="33522">
      <pivotArea dataOnly="0" labelOnly="1" grandRow="1" outline="0" fieldPosition="0"/>
    </format>
    <format dxfId="33521">
      <pivotArea dataOnly="0" labelOnly="1" outline="0" fieldPosition="0">
        <references count="1">
          <reference field="12" count="0"/>
        </references>
      </pivotArea>
    </format>
    <format dxfId="33520">
      <pivotArea dataOnly="0" labelOnly="1" grandCol="1" outline="0" fieldPosition="0"/>
    </format>
    <format dxfId="33519">
      <pivotArea outline="0" collapsedLevelsAreSubtotals="1" fieldPosition="0"/>
    </format>
    <format dxfId="33518">
      <pivotArea field="13" type="button" dataOnly="0" labelOnly="1" outline="0" axis="axisRow" fieldPosition="0"/>
    </format>
    <format dxfId="33517">
      <pivotArea dataOnly="0" labelOnly="1" outline="0" fieldPosition="0">
        <references count="1">
          <reference field="13" count="10">
            <x v="1"/>
            <x v="2"/>
            <x v="3"/>
            <x v="4"/>
            <x v="5"/>
            <x v="6"/>
            <x v="8"/>
            <x v="9"/>
            <x v="11"/>
            <x v="16"/>
          </reference>
        </references>
      </pivotArea>
    </format>
    <format dxfId="33516">
      <pivotArea dataOnly="0" labelOnly="1" grandRow="1" outline="0" fieldPosition="0"/>
    </format>
    <format dxfId="33515">
      <pivotArea dataOnly="0" labelOnly="1" outline="0" fieldPosition="0">
        <references count="1">
          <reference field="12" count="0"/>
        </references>
      </pivotArea>
    </format>
    <format dxfId="33514">
      <pivotArea dataOnly="0" labelOnly="1" grandCol="1" outline="0" fieldPosition="0"/>
    </format>
    <format dxfId="33513">
      <pivotArea outline="0" collapsedLevelsAreSubtotals="1" fieldPosition="0"/>
    </format>
    <format dxfId="33512">
      <pivotArea field="13" type="button" dataOnly="0" labelOnly="1" outline="0" axis="axisRow" fieldPosition="0"/>
    </format>
    <format dxfId="33511">
      <pivotArea dataOnly="0" labelOnly="1" outline="0" fieldPosition="0">
        <references count="1">
          <reference field="13" count="10">
            <x v="1"/>
            <x v="2"/>
            <x v="3"/>
            <x v="4"/>
            <x v="5"/>
            <x v="6"/>
            <x v="8"/>
            <x v="9"/>
            <x v="11"/>
            <x v="16"/>
          </reference>
        </references>
      </pivotArea>
    </format>
    <format dxfId="33510">
      <pivotArea dataOnly="0" labelOnly="1" grandRow="1" outline="0" fieldPosition="0"/>
    </format>
    <format dxfId="33509">
      <pivotArea dataOnly="0" labelOnly="1" outline="0" fieldPosition="0">
        <references count="1">
          <reference field="12" count="0"/>
        </references>
      </pivotArea>
    </format>
    <format dxfId="33508">
      <pivotArea dataOnly="0" labelOnly="1" grandCol="1" outline="0" fieldPosition="0"/>
    </format>
    <format dxfId="33507">
      <pivotArea field="13" type="button" dataOnly="0" labelOnly="1" outline="0" axis="axisRow" fieldPosition="0"/>
    </format>
    <format dxfId="33506">
      <pivotArea dataOnly="0" labelOnly="1" outline="0" fieldPosition="0">
        <references count="1">
          <reference field="12" count="0"/>
        </references>
      </pivotArea>
    </format>
    <format dxfId="33505">
      <pivotArea dataOnly="0" labelOnly="1" grandCol="1" outline="0" fieldPosition="0"/>
    </format>
    <format dxfId="33504">
      <pivotArea grandRow="1" outline="0" collapsedLevelsAreSubtotals="1" fieldPosition="0"/>
    </format>
    <format dxfId="33503">
      <pivotArea dataOnly="0" labelOnly="1" grandRow="1" outline="0" fieldPosition="0"/>
    </format>
    <format dxfId="33502">
      <pivotArea outline="0" collapsedLevelsAreSubtotals="1" fieldPosition="0"/>
    </format>
    <format dxfId="33501">
      <pivotArea field="13" type="button" dataOnly="0" labelOnly="1" outline="0" axis="axisRow" fieldPosition="0"/>
    </format>
    <format dxfId="33500">
      <pivotArea dataOnly="0" labelOnly="1" outline="0" fieldPosition="0">
        <references count="1">
          <reference field="13" count="10">
            <x v="1"/>
            <x v="2"/>
            <x v="3"/>
            <x v="4"/>
            <x v="5"/>
            <x v="6"/>
            <x v="8"/>
            <x v="9"/>
            <x v="11"/>
            <x v="16"/>
          </reference>
        </references>
      </pivotArea>
    </format>
    <format dxfId="33499">
      <pivotArea dataOnly="0" labelOnly="1" grandRow="1" outline="0" fieldPosition="0"/>
    </format>
    <format dxfId="33498">
      <pivotArea dataOnly="0" labelOnly="1" outline="0" fieldPosition="0">
        <references count="1">
          <reference field="12" count="0"/>
        </references>
      </pivotArea>
    </format>
    <format dxfId="33497">
      <pivotArea dataOnly="0" labelOnly="1" grandCol="1" outline="0" fieldPosition="0"/>
    </format>
    <format dxfId="33496">
      <pivotArea outline="0" collapsedLevelsAreSubtotals="1" fieldPosition="0"/>
    </format>
    <format dxfId="33495">
      <pivotArea field="13" type="button" dataOnly="0" labelOnly="1" outline="0" axis="axisRow" fieldPosition="0"/>
    </format>
    <format dxfId="33494">
      <pivotArea dataOnly="0" labelOnly="1" outline="0" fieldPosition="0">
        <references count="1">
          <reference field="13" count="10">
            <x v="1"/>
            <x v="2"/>
            <x v="3"/>
            <x v="4"/>
            <x v="5"/>
            <x v="6"/>
            <x v="8"/>
            <x v="9"/>
            <x v="11"/>
            <x v="16"/>
          </reference>
        </references>
      </pivotArea>
    </format>
    <format dxfId="33493">
      <pivotArea dataOnly="0" labelOnly="1" grandRow="1" outline="0" fieldPosition="0"/>
    </format>
    <format dxfId="33492">
      <pivotArea dataOnly="0" labelOnly="1" outline="0" fieldPosition="0">
        <references count="1">
          <reference field="12" count="0"/>
        </references>
      </pivotArea>
    </format>
    <format dxfId="33491">
      <pivotArea dataOnly="0" labelOnly="1" grandCol="1" outline="0" fieldPosition="0"/>
    </format>
    <format dxfId="33490">
      <pivotArea outline="0" collapsedLevelsAreSubtotals="1" fieldPosition="0"/>
    </format>
    <format dxfId="33489">
      <pivotArea field="13" type="button" dataOnly="0" labelOnly="1" outline="0" axis="axisRow" fieldPosition="0"/>
    </format>
    <format dxfId="33488">
      <pivotArea dataOnly="0" labelOnly="1" outline="0" fieldPosition="0">
        <references count="1">
          <reference field="13" count="11">
            <x v="1"/>
            <x v="2"/>
            <x v="3"/>
            <x v="4"/>
            <x v="5"/>
            <x v="6"/>
            <x v="8"/>
            <x v="9"/>
            <x v="11"/>
            <x v="15"/>
            <x v="16"/>
          </reference>
        </references>
      </pivotArea>
    </format>
    <format dxfId="33487">
      <pivotArea dataOnly="0" labelOnly="1" grandRow="1" outline="0" fieldPosition="0"/>
    </format>
    <format dxfId="33486">
      <pivotArea dataOnly="0" labelOnly="1" outline="0" fieldPosition="0">
        <references count="1">
          <reference field="12" count="0"/>
        </references>
      </pivotArea>
    </format>
    <format dxfId="33485">
      <pivotArea dataOnly="0" labelOnly="1" grandCol="1" outline="0" fieldPosition="0"/>
    </format>
    <format dxfId="33484">
      <pivotArea field="13" type="button" dataOnly="0" labelOnly="1" outline="0" axis="axisRow" fieldPosition="0"/>
    </format>
    <format dxfId="33483">
      <pivotArea dataOnly="0" labelOnly="1" outline="0" fieldPosition="0">
        <references count="1">
          <reference field="12" count="0"/>
        </references>
      </pivotArea>
    </format>
    <format dxfId="33482">
      <pivotArea dataOnly="0" labelOnly="1" grandCol="1" outline="0" fieldPosition="0"/>
    </format>
    <format dxfId="33481">
      <pivotArea dataOnly="0" labelOnly="1" grandRow="1" outline="0" fieldPosition="0"/>
    </format>
    <format dxfId="33480">
      <pivotArea outline="0" collapsedLevelsAreSubtotals="1" fieldPosition="0"/>
    </format>
    <format dxfId="33479">
      <pivotArea field="13" type="button" dataOnly="0" labelOnly="1" outline="0" axis="axisRow" fieldPosition="0"/>
    </format>
    <format dxfId="33478">
      <pivotArea dataOnly="0" labelOnly="1" outline="0" fieldPosition="0">
        <references count="1">
          <reference field="13" count="11">
            <x v="1"/>
            <x v="2"/>
            <x v="3"/>
            <x v="4"/>
            <x v="5"/>
            <x v="6"/>
            <x v="8"/>
            <x v="9"/>
            <x v="11"/>
            <x v="15"/>
            <x v="16"/>
          </reference>
        </references>
      </pivotArea>
    </format>
    <format dxfId="33477">
      <pivotArea dataOnly="0" labelOnly="1" grandRow="1" outline="0" fieldPosition="0"/>
    </format>
    <format dxfId="33476">
      <pivotArea dataOnly="0" labelOnly="1" outline="0" fieldPosition="0">
        <references count="1">
          <reference field="12" count="0"/>
        </references>
      </pivotArea>
    </format>
    <format dxfId="33475">
      <pivotArea dataOnly="0" labelOnly="1" grandCol="1" outline="0" fieldPosition="0"/>
    </format>
    <format dxfId="33474">
      <pivotArea dataOnly="0" labelOnly="1" outline="0" fieldPosition="0">
        <references count="1">
          <reference field="13" count="11">
            <x v="1"/>
            <x v="2"/>
            <x v="3"/>
            <x v="4"/>
            <x v="5"/>
            <x v="6"/>
            <x v="8"/>
            <x v="9"/>
            <x v="11"/>
            <x v="15"/>
            <x v="16"/>
          </reference>
        </references>
      </pivotArea>
    </format>
    <format dxfId="33473">
      <pivotArea outline="0" collapsedLevelsAreSubtotals="1" fieldPosition="0"/>
    </format>
    <format dxfId="33472">
      <pivotArea field="13" type="button" dataOnly="0" labelOnly="1" outline="0" axis="axisRow" fieldPosition="0"/>
    </format>
    <format dxfId="33471">
      <pivotArea dataOnly="0" labelOnly="1" outline="0" fieldPosition="0">
        <references count="1">
          <reference field="13" count="11">
            <x v="1"/>
            <x v="2"/>
            <x v="3"/>
            <x v="4"/>
            <x v="5"/>
            <x v="7"/>
            <x v="8"/>
            <x v="9"/>
            <x v="11"/>
            <x v="15"/>
            <x v="16"/>
          </reference>
        </references>
      </pivotArea>
    </format>
    <format dxfId="33470">
      <pivotArea dataOnly="0" labelOnly="1" grandRow="1" outline="0" fieldPosition="0"/>
    </format>
    <format dxfId="33469">
      <pivotArea dataOnly="0" labelOnly="1" outline="0" fieldPosition="0">
        <references count="1">
          <reference field="12" count="0"/>
        </references>
      </pivotArea>
    </format>
    <format dxfId="33468">
      <pivotArea dataOnly="0" labelOnly="1" grandCol="1" outline="0" fieldPosition="0"/>
    </format>
    <format dxfId="33467">
      <pivotArea outline="0" collapsedLevelsAreSubtotals="1" fieldPosition="0"/>
    </format>
    <format dxfId="33466">
      <pivotArea dataOnly="0" labelOnly="1" outline="0" fieldPosition="0">
        <references count="1">
          <reference field="13" count="15">
            <x v="1"/>
            <x v="2"/>
            <x v="3"/>
            <x v="4"/>
            <x v="5"/>
            <x v="6"/>
            <x v="7"/>
            <x v="8"/>
            <x v="9"/>
            <x v="10"/>
            <x v="11"/>
            <x v="12"/>
            <x v="13"/>
            <x v="15"/>
            <x v="16"/>
          </reference>
        </references>
      </pivotArea>
    </format>
    <format dxfId="33465">
      <pivotArea dataOnly="0" labelOnly="1" grandRow="1" outline="0" fieldPosition="0"/>
    </format>
    <format dxfId="33464">
      <pivotArea outline="0" collapsedLevelsAreSubtotals="1" fieldPosition="0"/>
    </format>
    <format dxfId="33463">
      <pivotArea dataOnly="0" labelOnly="1" outline="0" fieldPosition="0">
        <references count="1">
          <reference field="13" count="14">
            <x v="1"/>
            <x v="2"/>
            <x v="3"/>
            <x v="4"/>
            <x v="5"/>
            <x v="6"/>
            <x v="8"/>
            <x v="9"/>
            <x v="10"/>
            <x v="11"/>
            <x v="12"/>
            <x v="13"/>
            <x v="15"/>
            <x v="16"/>
          </reference>
        </references>
      </pivotArea>
    </format>
    <format dxfId="33462">
      <pivotArea dataOnly="0" labelOnly="1" grandRow="1" outline="0" fieldPosition="0"/>
    </format>
    <format dxfId="33461">
      <pivotArea field="13" type="button" dataOnly="0" labelOnly="1" outline="0" axis="axisRow" fieldPosition="0"/>
    </format>
    <format dxfId="33460">
      <pivotArea dataOnly="0" labelOnly="1" outline="0" fieldPosition="0">
        <references count="1">
          <reference field="12" count="0"/>
        </references>
      </pivotArea>
    </format>
    <format dxfId="33459">
      <pivotArea dataOnly="0" labelOnly="1" grandCol="1" outline="0" fieldPosition="0"/>
    </format>
    <format dxfId="33458">
      <pivotArea field="13" type="button" dataOnly="0" labelOnly="1" outline="0" axis="axisRow" fieldPosition="0"/>
    </format>
    <format dxfId="33457">
      <pivotArea dataOnly="0" labelOnly="1" outline="0" fieldPosition="0">
        <references count="1">
          <reference field="12" count="0"/>
        </references>
      </pivotArea>
    </format>
    <format dxfId="33456">
      <pivotArea dataOnly="0" labelOnly="1" grandCol="1" outline="0" fieldPosition="0"/>
    </format>
    <format dxfId="33455">
      <pivotArea field="13" type="button" dataOnly="0" labelOnly="1" outline="0" axis="axisRow" fieldPosition="0"/>
    </format>
    <format dxfId="33454">
      <pivotArea dataOnly="0" labelOnly="1" outline="0" fieldPosition="0">
        <references count="1">
          <reference field="12" count="0"/>
        </references>
      </pivotArea>
    </format>
    <format dxfId="33453">
      <pivotArea dataOnly="0" labelOnly="1" grandCol="1" outline="0" fieldPosition="0"/>
    </format>
    <format dxfId="33452">
      <pivotArea outline="0" fieldPosition="0">
        <references count="1">
          <reference field="13" count="14" selected="0">
            <x v="1"/>
            <x v="2"/>
            <x v="3"/>
            <x v="4"/>
            <x v="5"/>
            <x v="6"/>
            <x v="8"/>
            <x v="9"/>
            <x v="10"/>
            <x v="11"/>
            <x v="12"/>
            <x v="13"/>
            <x v="15"/>
            <x v="16"/>
          </reference>
        </references>
      </pivotArea>
    </format>
    <format dxfId="33451">
      <pivotArea dataOnly="0" labelOnly="1" outline="0" fieldPosition="0">
        <references count="1">
          <reference field="13" count="14">
            <x v="1"/>
            <x v="2"/>
            <x v="3"/>
            <x v="4"/>
            <x v="5"/>
            <x v="6"/>
            <x v="8"/>
            <x v="9"/>
            <x v="10"/>
            <x v="11"/>
            <x v="12"/>
            <x v="13"/>
            <x v="15"/>
            <x v="16"/>
          </reference>
        </references>
      </pivotArea>
    </format>
    <format dxfId="33450">
      <pivotArea dataOnly="0" labelOnly="1" outline="0" fieldPosition="0">
        <references count="1">
          <reference field="13" count="10">
            <x v="0"/>
            <x v="1"/>
            <x v="3"/>
            <x v="4"/>
            <x v="5"/>
            <x v="7"/>
            <x v="8"/>
            <x v="9"/>
            <x v="11"/>
            <x v="15"/>
          </reference>
        </references>
      </pivotArea>
    </format>
    <format dxfId="33449">
      <pivotArea dataOnly="0" labelOnly="1" outline="0" fieldPosition="0">
        <references count="1">
          <reference field="13" count="10">
            <x v="0"/>
            <x v="1"/>
            <x v="3"/>
            <x v="4"/>
            <x v="5"/>
            <x v="7"/>
            <x v="8"/>
            <x v="9"/>
            <x v="11"/>
            <x v="15"/>
          </reference>
        </references>
      </pivotArea>
    </format>
    <format dxfId="33448">
      <pivotArea dataOnly="0" labelOnly="1" outline="0" fieldPosition="0">
        <references count="1">
          <reference field="13" count="10">
            <x v="0"/>
            <x v="1"/>
            <x v="3"/>
            <x v="4"/>
            <x v="5"/>
            <x v="7"/>
            <x v="8"/>
            <x v="9"/>
            <x v="11"/>
            <x v="15"/>
          </reference>
        </references>
      </pivotArea>
    </format>
    <format dxfId="33447">
      <pivotArea type="all" dataOnly="0" outline="0" fieldPosition="0"/>
    </format>
    <format dxfId="33446">
      <pivotArea type="origin" dataOnly="0" labelOnly="1" outline="0" fieldPosition="0"/>
    </format>
    <format dxfId="33445">
      <pivotArea field="12" type="button" dataOnly="0" labelOnly="1" outline="0" axis="axisCol" fieldPosition="0"/>
    </format>
    <format dxfId="33444">
      <pivotArea type="topRight" dataOnly="0" labelOnly="1" outline="0" fieldPosition="0"/>
    </format>
    <format dxfId="33443">
      <pivotArea type="all" dataOnly="0" outline="0" fieldPosition="0"/>
    </format>
    <format dxfId="33442">
      <pivotArea type="origin" dataOnly="0" labelOnly="1" outline="0" fieldPosition="0"/>
    </format>
    <format dxfId="33441">
      <pivotArea field="12" type="button" dataOnly="0" labelOnly="1" outline="0" axis="axisCol" fieldPosition="0"/>
    </format>
    <format dxfId="33440">
      <pivotArea type="topRight" dataOnly="0" labelOnly="1" outline="0" fieldPosition="0"/>
    </format>
    <format dxfId="33439">
      <pivotArea outline="0" collapsedLevelsAreSubtotals="1" fieldPosition="0"/>
    </format>
    <format dxfId="33438">
      <pivotArea dataOnly="0" labelOnly="1" outline="0" fieldPosition="0">
        <references count="1">
          <reference field="13" count="10">
            <x v="0"/>
            <x v="1"/>
            <x v="3"/>
            <x v="4"/>
            <x v="5"/>
            <x v="7"/>
            <x v="8"/>
            <x v="9"/>
            <x v="11"/>
            <x v="15"/>
          </reference>
        </references>
      </pivotArea>
    </format>
    <format dxfId="33437">
      <pivotArea field="13" type="button" dataOnly="0" labelOnly="1" outline="0" axis="axisRow" fieldPosition="0"/>
    </format>
    <format dxfId="33436">
      <pivotArea dataOnly="0" labelOnly="1" outline="0" fieldPosition="0">
        <references count="1">
          <reference field="12" count="0"/>
        </references>
      </pivotArea>
    </format>
    <format dxfId="33435">
      <pivotArea dataOnly="0" labelOnly="1" grandCol="1" outline="0" fieldPosition="0"/>
    </format>
    <format dxfId="33434">
      <pivotArea grandRow="1" outline="0" collapsedLevelsAreSubtotals="1" fieldPosition="0"/>
    </format>
    <format dxfId="33433">
      <pivotArea dataOnly="0" labelOnly="1" grandRow="1" outline="0" fieldPosition="0"/>
    </format>
    <format dxfId="33432">
      <pivotArea outline="0" fieldPosition="0">
        <references count="1">
          <reference field="13" count="10" selected="0">
            <x v="0"/>
            <x v="1"/>
            <x v="3"/>
            <x v="4"/>
            <x v="5"/>
            <x v="7"/>
            <x v="8"/>
            <x v="9"/>
            <x v="11"/>
            <x v="15"/>
          </reference>
        </references>
      </pivotArea>
    </format>
    <format dxfId="33431">
      <pivotArea outline="0" fieldPosition="0">
        <references count="1">
          <reference field="13" count="10" selected="0">
            <x v="0"/>
            <x v="1"/>
            <x v="3"/>
            <x v="4"/>
            <x v="5"/>
            <x v="7"/>
            <x v="8"/>
            <x v="9"/>
            <x v="11"/>
            <x v="15"/>
          </reference>
        </references>
      </pivotArea>
    </format>
    <format dxfId="3343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4665">
      <pivotArea type="all" dataOnly="0" outline="0" fieldPosition="0"/>
    </format>
    <format dxfId="34664">
      <pivotArea outline="0" collapsedLevelsAreSubtotals="1" fieldPosition="0"/>
    </format>
    <format dxfId="34663">
      <pivotArea dataOnly="0" labelOnly="1" outline="0" axis="axisValues" fieldPosition="0"/>
    </format>
    <format dxfId="34662">
      <pivotArea dataOnly="0" labelOnly="1" grandRow="1" outline="0" fieldPosition="0"/>
    </format>
    <format dxfId="34661">
      <pivotArea dataOnly="0" labelOnly="1" outline="0" axis="axisValues" fieldPosition="0"/>
    </format>
    <format dxfId="34660">
      <pivotArea type="all" dataOnly="0" outline="0" fieldPosition="0"/>
    </format>
    <format dxfId="34659">
      <pivotArea outline="0" collapsedLevelsAreSubtotals="1" fieldPosition="0"/>
    </format>
    <format dxfId="34658">
      <pivotArea dataOnly="0" labelOnly="1" outline="0" axis="axisValues" fieldPosition="0"/>
    </format>
    <format dxfId="34657">
      <pivotArea dataOnly="0" labelOnly="1" grandRow="1" outline="0" fieldPosition="0"/>
    </format>
    <format dxfId="34656">
      <pivotArea dataOnly="0" labelOnly="1" outline="0" axis="axisValues" fieldPosition="0"/>
    </format>
    <format dxfId="34655">
      <pivotArea outline="0" collapsedLevelsAreSubtotals="1" fieldPosition="0"/>
    </format>
    <format dxfId="34654">
      <pivotArea dataOnly="0" labelOnly="1" grandRow="1" outline="0" fieldPosition="0"/>
    </format>
    <format dxfId="34653">
      <pivotArea dataOnly="0" labelOnly="1" grandCol="1" outline="0" fieldPosition="0"/>
    </format>
    <format dxfId="34652">
      <pivotArea outline="0" collapsedLevelsAreSubtotals="1" fieldPosition="0"/>
    </format>
    <format dxfId="34651">
      <pivotArea dataOnly="0" labelOnly="1" grandRow="1" outline="0" fieldPosition="0"/>
    </format>
    <format dxfId="34650">
      <pivotArea dataOnly="0" labelOnly="1" grandCol="1" outline="0" fieldPosition="0"/>
    </format>
    <format dxfId="34649">
      <pivotArea dataOnly="0" labelOnly="1" grandRow="1" outline="0" fieldPosition="0"/>
    </format>
    <format dxfId="34648">
      <pivotArea grandRow="1" outline="0" collapsedLevelsAreSubtotals="1" fieldPosition="0"/>
    </format>
    <format dxfId="34647">
      <pivotArea dataOnly="0" labelOnly="1" grandRow="1" outline="0" fieldPosition="0"/>
    </format>
    <format dxfId="34646">
      <pivotArea type="origin" dataOnly="0" labelOnly="1" outline="0" fieldPosition="0"/>
    </format>
    <format dxfId="34645">
      <pivotArea field="12" type="button" dataOnly="0" labelOnly="1" outline="0" axis="axisCol" fieldPosition="0"/>
    </format>
    <format dxfId="34644">
      <pivotArea type="topRight" dataOnly="0" labelOnly="1" outline="0" fieldPosition="0"/>
    </format>
    <format dxfId="34643">
      <pivotArea dataOnly="0" labelOnly="1" grandCol="1" outline="0" fieldPosition="0"/>
    </format>
    <format dxfId="34642">
      <pivotArea grandRow="1" outline="0" collapsedLevelsAreSubtotals="1" fieldPosition="0"/>
    </format>
    <format dxfId="34641">
      <pivotArea dataOnly="0" labelOnly="1" grandRow="1" outline="0" fieldPosition="0"/>
    </format>
    <format dxfId="34640">
      <pivotArea grandRow="1" outline="0" collapsedLevelsAreSubtotals="1" fieldPosition="0"/>
    </format>
    <format dxfId="34639">
      <pivotArea dataOnly="0" labelOnly="1" grandRow="1" outline="0" fieldPosition="0"/>
    </format>
    <format dxfId="34638">
      <pivotArea grandRow="1" outline="0" collapsedLevelsAreSubtotals="1" fieldPosition="0"/>
    </format>
    <format dxfId="34637">
      <pivotArea dataOnly="0" labelOnly="1" grandRow="1" outline="0" fieldPosition="0"/>
    </format>
    <format dxfId="34636">
      <pivotArea outline="0" fieldPosition="0">
        <references count="1">
          <reference field="4294967294" count="1">
            <x v="1"/>
          </reference>
        </references>
      </pivotArea>
    </format>
    <format dxfId="34635">
      <pivotArea type="all" dataOnly="0" outline="0" fieldPosition="0"/>
    </format>
    <format dxfId="34634">
      <pivotArea outline="0" collapsedLevelsAreSubtotals="1" fieldPosition="0"/>
    </format>
    <format dxfId="34633">
      <pivotArea type="origin" dataOnly="0" labelOnly="1" outline="0" fieldPosition="0"/>
    </format>
    <format dxfId="34632">
      <pivotArea field="12" type="button" dataOnly="0" labelOnly="1" outline="0" axis="axisCol" fieldPosition="0"/>
    </format>
    <format dxfId="34631">
      <pivotArea field="-2" type="button" dataOnly="0" labelOnly="1" outline="0" axis="axisCol" fieldPosition="1"/>
    </format>
    <format dxfId="34630">
      <pivotArea type="topRight" dataOnly="0" labelOnly="1" outline="0" fieldPosition="0"/>
    </format>
    <format dxfId="34629">
      <pivotArea dataOnly="0" labelOnly="1" grandRow="1" outline="0" fieldPosition="0"/>
    </format>
    <format dxfId="34628">
      <pivotArea dataOnly="0" labelOnly="1" fieldPosition="0">
        <references count="1">
          <reference field="12" count="0"/>
        </references>
      </pivotArea>
    </format>
    <format dxfId="34627">
      <pivotArea field="12" dataOnly="0" labelOnly="1" grandCol="1" outline="0" axis="axisCol" fieldPosition="0">
        <references count="1">
          <reference field="4294967294" count="1" selected="0">
            <x v="0"/>
          </reference>
        </references>
      </pivotArea>
    </format>
    <format dxfId="34626">
      <pivotArea field="12" dataOnly="0" labelOnly="1" grandCol="1" outline="0" axis="axisCol" fieldPosition="0">
        <references count="1">
          <reference field="4294967294" count="1" selected="0">
            <x v="1"/>
          </reference>
        </references>
      </pivotArea>
    </format>
    <format dxfId="34625">
      <pivotArea field="12" dataOnly="0" labelOnly="1" grandCol="1" outline="0" axis="axisCol" fieldPosition="0">
        <references count="1">
          <reference field="4294967294" count="1" selected="0">
            <x v="0"/>
          </reference>
        </references>
      </pivotArea>
    </format>
    <format dxfId="34624">
      <pivotArea field="12" dataOnly="0" labelOnly="1" grandCol="1" outline="0" axis="axisCol" fieldPosition="0">
        <references count="1">
          <reference field="4294967294" count="1" selected="0">
            <x v="1"/>
          </reference>
        </references>
      </pivotArea>
    </format>
    <format dxfId="34623">
      <pivotArea dataOnly="0" labelOnly="1" outline="0" fieldPosition="0">
        <references count="2">
          <reference field="4294967294" count="2">
            <x v="0"/>
            <x v="1"/>
          </reference>
          <reference field="12" count="1" selected="0">
            <x v="0"/>
          </reference>
        </references>
      </pivotArea>
    </format>
    <format dxfId="34622">
      <pivotArea dataOnly="0" labelOnly="1" outline="0" fieldPosition="0">
        <references count="2">
          <reference field="4294967294" count="2">
            <x v="0"/>
            <x v="1"/>
          </reference>
          <reference field="12" count="1" selected="0">
            <x v="1"/>
          </reference>
        </references>
      </pivotArea>
    </format>
    <format dxfId="34621">
      <pivotArea type="all" dataOnly="0" outline="0" fieldPosition="0"/>
    </format>
    <format dxfId="34620">
      <pivotArea outline="0" collapsedLevelsAreSubtotals="1" fieldPosition="0"/>
    </format>
    <format dxfId="34619">
      <pivotArea type="origin" dataOnly="0" labelOnly="1" outline="0" fieldPosition="0"/>
    </format>
    <format dxfId="34618">
      <pivotArea field="12" type="button" dataOnly="0" labelOnly="1" outline="0" axis="axisCol" fieldPosition="0"/>
    </format>
    <format dxfId="34617">
      <pivotArea field="-2" type="button" dataOnly="0" labelOnly="1" outline="0" axis="axisCol" fieldPosition="1"/>
    </format>
    <format dxfId="34616">
      <pivotArea type="topRight" dataOnly="0" labelOnly="1" outline="0" fieldPosition="0"/>
    </format>
    <format dxfId="34615">
      <pivotArea dataOnly="0" labelOnly="1" grandRow="1" outline="0" fieldPosition="0"/>
    </format>
    <format dxfId="34614">
      <pivotArea dataOnly="0" labelOnly="1" fieldPosition="0">
        <references count="1">
          <reference field="12" count="0"/>
        </references>
      </pivotArea>
    </format>
    <format dxfId="34613">
      <pivotArea field="12" dataOnly="0" labelOnly="1" grandCol="1" outline="0" axis="axisCol" fieldPosition="0">
        <references count="1">
          <reference field="4294967294" count="1" selected="0">
            <x v="0"/>
          </reference>
        </references>
      </pivotArea>
    </format>
    <format dxfId="34612">
      <pivotArea field="12" dataOnly="0" labelOnly="1" grandCol="1" outline="0" axis="axisCol" fieldPosition="0">
        <references count="1">
          <reference field="4294967294" count="1" selected="0">
            <x v="1"/>
          </reference>
        </references>
      </pivotArea>
    </format>
    <format dxfId="34611">
      <pivotArea field="12" dataOnly="0" labelOnly="1" grandCol="1" outline="0" axis="axisCol" fieldPosition="0">
        <references count="1">
          <reference field="4294967294" count="1" selected="0">
            <x v="0"/>
          </reference>
        </references>
      </pivotArea>
    </format>
    <format dxfId="34610">
      <pivotArea field="12" dataOnly="0" labelOnly="1" grandCol="1" outline="0" axis="axisCol" fieldPosition="0">
        <references count="1">
          <reference field="4294967294" count="1" selected="0">
            <x v="1"/>
          </reference>
        </references>
      </pivotArea>
    </format>
    <format dxfId="34609">
      <pivotArea dataOnly="0" labelOnly="1" outline="0" fieldPosition="0">
        <references count="2">
          <reference field="4294967294" count="2">
            <x v="0"/>
            <x v="1"/>
          </reference>
          <reference field="12" count="1" selected="0">
            <x v="0"/>
          </reference>
        </references>
      </pivotArea>
    </format>
    <format dxfId="34608">
      <pivotArea dataOnly="0" labelOnly="1" outline="0" fieldPosition="0">
        <references count="2">
          <reference field="4294967294" count="2">
            <x v="0"/>
            <x v="1"/>
          </reference>
          <reference field="12" count="1" selected="0">
            <x v="1"/>
          </reference>
        </references>
      </pivotArea>
    </format>
    <format dxfId="34607">
      <pivotArea grandRow="1" outline="0" collapsedLevelsAreSubtotals="1" fieldPosition="0"/>
    </format>
    <format dxfId="34606">
      <pivotArea dataOnly="0" labelOnly="1" grandRow="1" outline="0" fieldPosition="0"/>
    </format>
    <format dxfId="34605">
      <pivotArea type="origin" dataOnly="0" labelOnly="1" outline="0" fieldPosition="0"/>
    </format>
    <format dxfId="34604">
      <pivotArea dataOnly="0" labelOnly="1" grandRow="1" outline="0" fieldPosition="0"/>
    </format>
    <format dxfId="34603">
      <pivotArea type="all" dataOnly="0" outline="0" fieldPosition="0"/>
    </format>
    <format dxfId="34602">
      <pivotArea outline="0" collapsedLevelsAreSubtotals="1" fieldPosition="0"/>
    </format>
    <format dxfId="34601">
      <pivotArea type="origin" dataOnly="0" labelOnly="1" outline="0" fieldPosition="0"/>
    </format>
    <format dxfId="34600">
      <pivotArea field="12" type="button" dataOnly="0" labelOnly="1" outline="0" axis="axisCol" fieldPosition="0"/>
    </format>
    <format dxfId="34599">
      <pivotArea field="-2" type="button" dataOnly="0" labelOnly="1" outline="0" axis="axisCol" fieldPosition="1"/>
    </format>
    <format dxfId="34598">
      <pivotArea type="topRight" dataOnly="0" labelOnly="1" outline="0" fieldPosition="0"/>
    </format>
    <format dxfId="34597">
      <pivotArea dataOnly="0" labelOnly="1" grandRow="1" outline="0" fieldPosition="0"/>
    </format>
    <format dxfId="34596">
      <pivotArea dataOnly="0" labelOnly="1" fieldPosition="0">
        <references count="1">
          <reference field="12" count="0"/>
        </references>
      </pivotArea>
    </format>
    <format dxfId="34595">
      <pivotArea field="12" dataOnly="0" labelOnly="1" grandCol="1" outline="0" axis="axisCol" fieldPosition="0">
        <references count="1">
          <reference field="4294967294" count="1" selected="0">
            <x v="0"/>
          </reference>
        </references>
      </pivotArea>
    </format>
    <format dxfId="34594">
      <pivotArea field="12" dataOnly="0" labelOnly="1" grandCol="1" outline="0" axis="axisCol" fieldPosition="0">
        <references count="1">
          <reference field="4294967294" count="1" selected="0">
            <x v="1"/>
          </reference>
        </references>
      </pivotArea>
    </format>
    <format dxfId="34593">
      <pivotArea field="12" dataOnly="0" labelOnly="1" grandCol="1" outline="0" axis="axisCol" fieldPosition="0">
        <references count="1">
          <reference field="4294967294" count="1" selected="0">
            <x v="0"/>
          </reference>
        </references>
      </pivotArea>
    </format>
    <format dxfId="34592">
      <pivotArea field="12" dataOnly="0" labelOnly="1" grandCol="1" outline="0" axis="axisCol" fieldPosition="0">
        <references count="1">
          <reference field="4294967294" count="1" selected="0">
            <x v="1"/>
          </reference>
        </references>
      </pivotArea>
    </format>
    <format dxfId="34591">
      <pivotArea dataOnly="0" labelOnly="1" outline="0" fieldPosition="0">
        <references count="2">
          <reference field="4294967294" count="2">
            <x v="0"/>
            <x v="1"/>
          </reference>
          <reference field="12" count="1" selected="0">
            <x v="0"/>
          </reference>
        </references>
      </pivotArea>
    </format>
    <format dxfId="34590">
      <pivotArea dataOnly="0" labelOnly="1" outline="0" fieldPosition="0">
        <references count="2">
          <reference field="4294967294" count="2">
            <x v="0"/>
            <x v="1"/>
          </reference>
          <reference field="12" count="1" selected="0">
            <x v="1"/>
          </reference>
        </references>
      </pivotArea>
    </format>
    <format dxfId="34589">
      <pivotArea type="all" dataOnly="0" outline="0" fieldPosition="0"/>
    </format>
    <format dxfId="34588">
      <pivotArea outline="0" collapsedLevelsAreSubtotals="1" fieldPosition="0"/>
    </format>
    <format dxfId="34587">
      <pivotArea type="origin" dataOnly="0" labelOnly="1" outline="0" fieldPosition="0"/>
    </format>
    <format dxfId="34586">
      <pivotArea field="12" type="button" dataOnly="0" labelOnly="1" outline="0" axis="axisCol" fieldPosition="0"/>
    </format>
    <format dxfId="34585">
      <pivotArea field="-2" type="button" dataOnly="0" labelOnly="1" outline="0" axis="axisCol" fieldPosition="1"/>
    </format>
    <format dxfId="34584">
      <pivotArea type="topRight" dataOnly="0" labelOnly="1" outline="0" fieldPosition="0"/>
    </format>
    <format dxfId="34583">
      <pivotArea dataOnly="0" labelOnly="1" grandRow="1" outline="0" fieldPosition="0"/>
    </format>
    <format dxfId="34582">
      <pivotArea dataOnly="0" labelOnly="1" fieldPosition="0">
        <references count="1">
          <reference field="12" count="0"/>
        </references>
      </pivotArea>
    </format>
    <format dxfId="34581">
      <pivotArea field="12" dataOnly="0" labelOnly="1" grandCol="1" outline="0" axis="axisCol" fieldPosition="0">
        <references count="1">
          <reference field="4294967294" count="1" selected="0">
            <x v="0"/>
          </reference>
        </references>
      </pivotArea>
    </format>
    <format dxfId="34580">
      <pivotArea field="12" dataOnly="0" labelOnly="1" grandCol="1" outline="0" axis="axisCol" fieldPosition="0">
        <references count="1">
          <reference field="4294967294" count="1" selected="0">
            <x v="1"/>
          </reference>
        </references>
      </pivotArea>
    </format>
    <format dxfId="34579">
      <pivotArea field="12" dataOnly="0" labelOnly="1" grandCol="1" outline="0" axis="axisCol" fieldPosition="0">
        <references count="1">
          <reference field="4294967294" count="1" selected="0">
            <x v="0"/>
          </reference>
        </references>
      </pivotArea>
    </format>
    <format dxfId="34578">
      <pivotArea field="12" dataOnly="0" labelOnly="1" grandCol="1" outline="0" axis="axisCol" fieldPosition="0">
        <references count="1">
          <reference field="4294967294" count="1" selected="0">
            <x v="1"/>
          </reference>
        </references>
      </pivotArea>
    </format>
    <format dxfId="34577">
      <pivotArea dataOnly="0" labelOnly="1" outline="0" fieldPosition="0">
        <references count="2">
          <reference field="4294967294" count="2">
            <x v="0"/>
            <x v="1"/>
          </reference>
          <reference field="12" count="1" selected="0">
            <x v="0"/>
          </reference>
        </references>
      </pivotArea>
    </format>
    <format dxfId="34576">
      <pivotArea dataOnly="0" labelOnly="1" outline="0" fieldPosition="0">
        <references count="2">
          <reference field="4294967294" count="2">
            <x v="0"/>
            <x v="1"/>
          </reference>
          <reference field="12" count="1" selected="0">
            <x v="1"/>
          </reference>
        </references>
      </pivotArea>
    </format>
    <format dxfId="34575">
      <pivotArea dataOnly="0" labelOnly="1" grandRow="1" outline="0" fieldPosition="0"/>
    </format>
    <format dxfId="34574">
      <pivotArea grandRow="1" outline="0" collapsedLevelsAreSubtotals="1" fieldPosition="0"/>
    </format>
    <format dxfId="34573">
      <pivotArea dataOnly="0" labelOnly="1" grandRow="1" outline="0" fieldPosition="0"/>
    </format>
    <format dxfId="34572">
      <pivotArea outline="0" collapsedLevelsAreSubtotals="1" fieldPosition="0"/>
    </format>
    <format dxfId="34571">
      <pivotArea dataOnly="0" labelOnly="1" grandRow="1" outline="0" fieldPosition="0"/>
    </format>
    <format dxfId="34570">
      <pivotArea type="all" dataOnly="0" outline="0" fieldPosition="0"/>
    </format>
    <format dxfId="34569">
      <pivotArea outline="0" collapsedLevelsAreSubtotals="1" fieldPosition="0"/>
    </format>
    <format dxfId="34568">
      <pivotArea type="origin" dataOnly="0" labelOnly="1" outline="0" fieldPosition="0"/>
    </format>
    <format dxfId="34567">
      <pivotArea field="12" type="button" dataOnly="0" labelOnly="1" outline="0" axis="axisCol" fieldPosition="0"/>
    </format>
    <format dxfId="34566">
      <pivotArea field="-2" type="button" dataOnly="0" labelOnly="1" outline="0" axis="axisCol" fieldPosition="1"/>
    </format>
    <format dxfId="34565">
      <pivotArea type="topRight" dataOnly="0" labelOnly="1" outline="0" fieldPosition="0"/>
    </format>
    <format dxfId="34564">
      <pivotArea dataOnly="0" labelOnly="1" grandRow="1" outline="0" fieldPosition="0"/>
    </format>
    <format dxfId="34563">
      <pivotArea dataOnly="0" labelOnly="1" fieldPosition="0">
        <references count="1">
          <reference field="12" count="0"/>
        </references>
      </pivotArea>
    </format>
    <format dxfId="34562">
      <pivotArea field="12" dataOnly="0" labelOnly="1" grandCol="1" outline="0" axis="axisCol" fieldPosition="0">
        <references count="1">
          <reference field="4294967294" count="1" selected="0">
            <x v="0"/>
          </reference>
        </references>
      </pivotArea>
    </format>
    <format dxfId="34561">
      <pivotArea field="12" dataOnly="0" labelOnly="1" grandCol="1" outline="0" axis="axisCol" fieldPosition="0">
        <references count="1">
          <reference field="4294967294" count="1" selected="0">
            <x v="1"/>
          </reference>
        </references>
      </pivotArea>
    </format>
    <format dxfId="34560">
      <pivotArea field="12" dataOnly="0" labelOnly="1" grandCol="1" outline="0" axis="axisCol" fieldPosition="0">
        <references count="1">
          <reference field="4294967294" count="1" selected="0">
            <x v="0"/>
          </reference>
        </references>
      </pivotArea>
    </format>
    <format dxfId="34559">
      <pivotArea field="12" dataOnly="0" labelOnly="1" grandCol="1" outline="0" axis="axisCol" fieldPosition="0">
        <references count="1">
          <reference field="4294967294" count="1" selected="0">
            <x v="1"/>
          </reference>
        </references>
      </pivotArea>
    </format>
    <format dxfId="34558">
      <pivotArea dataOnly="0" labelOnly="1" outline="0" fieldPosition="0">
        <references count="2">
          <reference field="4294967294" count="2">
            <x v="0"/>
            <x v="1"/>
          </reference>
          <reference field="12" count="1" selected="0">
            <x v="0"/>
          </reference>
        </references>
      </pivotArea>
    </format>
    <format dxfId="34557">
      <pivotArea dataOnly="0" labelOnly="1" outline="0" fieldPosition="0">
        <references count="2">
          <reference field="4294967294" count="2">
            <x v="0"/>
            <x v="1"/>
          </reference>
          <reference field="12" count="1" selected="0">
            <x v="1"/>
          </reference>
        </references>
      </pivotArea>
    </format>
    <format dxfId="34556">
      <pivotArea outline="0" collapsedLevelsAreSubtotals="1" fieldPosition="0">
        <references count="2">
          <reference field="4294967294" count="2" selected="0">
            <x v="0"/>
            <x v="1"/>
          </reference>
          <reference field="12" count="1" selected="0">
            <x v="0"/>
          </reference>
        </references>
      </pivotArea>
    </format>
    <format dxfId="34555">
      <pivotArea dataOnly="0" labelOnly="1" fieldPosition="0">
        <references count="1">
          <reference field="12" count="1">
            <x v="0"/>
          </reference>
        </references>
      </pivotArea>
    </format>
    <format dxfId="34554">
      <pivotArea dataOnly="0" labelOnly="1" outline="0" fieldPosition="0">
        <references count="2">
          <reference field="4294967294" count="2">
            <x v="0"/>
            <x v="1"/>
          </reference>
          <reference field="12" count="1" selected="0">
            <x v="0"/>
          </reference>
        </references>
      </pivotArea>
    </format>
    <format dxfId="34553">
      <pivotArea outline="0" collapsedLevelsAreSubtotals="1" fieldPosition="0">
        <references count="2">
          <reference field="4294967294" count="2" selected="0">
            <x v="0"/>
            <x v="1"/>
          </reference>
          <reference field="12" count="1" selected="0">
            <x v="1"/>
          </reference>
        </references>
      </pivotArea>
    </format>
    <format dxfId="34552">
      <pivotArea dataOnly="0" labelOnly="1" fieldPosition="0">
        <references count="1">
          <reference field="12" count="1">
            <x v="1"/>
          </reference>
        </references>
      </pivotArea>
    </format>
    <format dxfId="34551">
      <pivotArea dataOnly="0" labelOnly="1" outline="0" fieldPosition="0">
        <references count="2">
          <reference field="4294967294" count="2">
            <x v="0"/>
            <x v="1"/>
          </reference>
          <reference field="12" count="1" selected="0">
            <x v="1"/>
          </reference>
        </references>
      </pivotArea>
    </format>
    <format dxfId="34550">
      <pivotArea field="12" grandRow="1" outline="0" collapsedLevelsAreSubtotals="1" axis="axisCol" fieldPosition="0">
        <references count="2">
          <reference field="4294967294" count="2" selected="0">
            <x v="0"/>
            <x v="1"/>
          </reference>
          <reference field="12" count="0" selected="0"/>
        </references>
      </pivotArea>
    </format>
    <format dxfId="34549">
      <pivotArea dataOnly="0" labelOnly="1" fieldPosition="0">
        <references count="1">
          <reference field="12" count="0"/>
        </references>
      </pivotArea>
    </format>
    <format dxfId="34548">
      <pivotArea dataOnly="0" labelOnly="1" outline="0" fieldPosition="0">
        <references count="2">
          <reference field="4294967294" count="2">
            <x v="0"/>
            <x v="1"/>
          </reference>
          <reference field="12" count="1" selected="0">
            <x v="0"/>
          </reference>
        </references>
      </pivotArea>
    </format>
    <format dxfId="34547">
      <pivotArea dataOnly="0" labelOnly="1" outline="0" fieldPosition="0">
        <references count="2">
          <reference field="4294967294" count="2">
            <x v="0"/>
            <x v="1"/>
          </reference>
          <reference field="12" count="1" selected="0">
            <x v="1"/>
          </reference>
        </references>
      </pivotArea>
    </format>
    <format dxfId="34546">
      <pivotArea type="origin" dataOnly="0" labelOnly="1" outline="0" fieldPosition="0"/>
    </format>
    <format dxfId="34545">
      <pivotArea field="12" type="button" dataOnly="0" labelOnly="1" outline="0" axis="axisCol" fieldPosition="0"/>
    </format>
    <format dxfId="34544">
      <pivotArea field="-2" type="button" dataOnly="0" labelOnly="1" outline="0" axis="axisCol" fieldPosition="1"/>
    </format>
    <format dxfId="34543">
      <pivotArea type="topRight" dataOnly="0" labelOnly="1" outline="0" fieldPosition="0"/>
    </format>
    <format dxfId="34542">
      <pivotArea dataOnly="0" labelOnly="1" fieldPosition="0">
        <references count="1">
          <reference field="12" count="0"/>
        </references>
      </pivotArea>
    </format>
    <format dxfId="34541">
      <pivotArea field="12" dataOnly="0" labelOnly="1" grandCol="1" outline="0" axis="axisCol" fieldPosition="0">
        <references count="1">
          <reference field="4294967294" count="1" selected="0">
            <x v="0"/>
          </reference>
        </references>
      </pivotArea>
    </format>
    <format dxfId="34540">
      <pivotArea field="12" dataOnly="0" labelOnly="1" grandCol="1" outline="0" axis="axisCol" fieldPosition="0">
        <references count="1">
          <reference field="4294967294" count="1" selected="0">
            <x v="1"/>
          </reference>
        </references>
      </pivotArea>
    </format>
    <format dxfId="34539">
      <pivotArea field="12" dataOnly="0" labelOnly="1" grandCol="1" outline="0" axis="axisCol" fieldPosition="0">
        <references count="1">
          <reference field="4294967294" count="1" selected="0">
            <x v="0"/>
          </reference>
        </references>
      </pivotArea>
    </format>
    <format dxfId="34538">
      <pivotArea field="12" dataOnly="0" labelOnly="1" grandCol="1" outline="0" axis="axisCol" fieldPosition="0">
        <references count="1">
          <reference field="4294967294" count="1" selected="0">
            <x v="1"/>
          </reference>
        </references>
      </pivotArea>
    </format>
    <format dxfId="34537">
      <pivotArea dataOnly="0" labelOnly="1" outline="0" fieldPosition="0">
        <references count="2">
          <reference field="4294967294" count="2">
            <x v="0"/>
            <x v="1"/>
          </reference>
          <reference field="12" count="1" selected="0">
            <x v="0"/>
          </reference>
        </references>
      </pivotArea>
    </format>
    <format dxfId="34536">
      <pivotArea dataOnly="0" labelOnly="1" outline="0" fieldPosition="0">
        <references count="2">
          <reference field="4294967294" count="2">
            <x v="0"/>
            <x v="1"/>
          </reference>
          <reference field="12" count="1" selected="0">
            <x v="1"/>
          </reference>
        </references>
      </pivotArea>
    </format>
    <format dxfId="34535">
      <pivotArea type="all" dataOnly="0" outline="0" fieldPosition="0"/>
    </format>
    <format dxfId="34534">
      <pivotArea outline="0" collapsedLevelsAreSubtotals="1" fieldPosition="0"/>
    </format>
    <format dxfId="34533">
      <pivotArea type="origin" dataOnly="0" labelOnly="1" outline="0" fieldPosition="0"/>
    </format>
    <format dxfId="34532">
      <pivotArea field="12" type="button" dataOnly="0" labelOnly="1" outline="0" axis="axisCol" fieldPosition="0"/>
    </format>
    <format dxfId="34531">
      <pivotArea field="-2" type="button" dataOnly="0" labelOnly="1" outline="0" axis="axisCol" fieldPosition="1"/>
    </format>
    <format dxfId="34530">
      <pivotArea type="topRight" dataOnly="0" labelOnly="1" outline="0" fieldPosition="0"/>
    </format>
    <format dxfId="34529">
      <pivotArea dataOnly="0" labelOnly="1" grandRow="1" outline="0" fieldPosition="0"/>
    </format>
    <format dxfId="34528">
      <pivotArea dataOnly="0" labelOnly="1" fieldPosition="0">
        <references count="1">
          <reference field="12" count="0"/>
        </references>
      </pivotArea>
    </format>
    <format dxfId="34527">
      <pivotArea field="12" dataOnly="0" labelOnly="1" grandCol="1" outline="0" axis="axisCol" fieldPosition="0">
        <references count="1">
          <reference field="4294967294" count="1" selected="0">
            <x v="0"/>
          </reference>
        </references>
      </pivotArea>
    </format>
    <format dxfId="34526">
      <pivotArea field="12" dataOnly="0" labelOnly="1" grandCol="1" outline="0" axis="axisCol" fieldPosition="0">
        <references count="1">
          <reference field="4294967294" count="1" selected="0">
            <x v="1"/>
          </reference>
        </references>
      </pivotArea>
    </format>
    <format dxfId="34525">
      <pivotArea field="12" dataOnly="0" labelOnly="1" grandCol="1" outline="0" axis="axisCol" fieldPosition="0">
        <references count="1">
          <reference field="4294967294" count="1" selected="0">
            <x v="0"/>
          </reference>
        </references>
      </pivotArea>
    </format>
    <format dxfId="34524">
      <pivotArea field="12" dataOnly="0" labelOnly="1" grandCol="1" outline="0" axis="axisCol" fieldPosition="0">
        <references count="1">
          <reference field="4294967294" count="1" selected="0">
            <x v="1"/>
          </reference>
        </references>
      </pivotArea>
    </format>
    <format dxfId="34523">
      <pivotArea dataOnly="0" labelOnly="1" outline="0" fieldPosition="0">
        <references count="2">
          <reference field="4294967294" count="2">
            <x v="0"/>
            <x v="1"/>
          </reference>
          <reference field="12" count="1" selected="0">
            <x v="0"/>
          </reference>
        </references>
      </pivotArea>
    </format>
    <format dxfId="34522">
      <pivotArea dataOnly="0" labelOnly="1" outline="0" fieldPosition="0">
        <references count="2">
          <reference field="4294967294" count="2">
            <x v="0"/>
            <x v="1"/>
          </reference>
          <reference field="12" count="1" selected="0">
            <x v="1"/>
          </reference>
        </references>
      </pivotArea>
    </format>
    <format dxfId="34521">
      <pivotArea type="all" dataOnly="0" outline="0" fieldPosition="0"/>
    </format>
    <format dxfId="34520">
      <pivotArea outline="0" collapsedLevelsAreSubtotals="1" fieldPosition="0"/>
    </format>
    <format dxfId="34519">
      <pivotArea type="origin" dataOnly="0" labelOnly="1" outline="0" fieldPosition="0"/>
    </format>
    <format dxfId="34518">
      <pivotArea field="12" type="button" dataOnly="0" labelOnly="1" outline="0" axis="axisCol" fieldPosition="0"/>
    </format>
    <format dxfId="34517">
      <pivotArea field="-2" type="button" dataOnly="0" labelOnly="1" outline="0" axis="axisCol" fieldPosition="1"/>
    </format>
    <format dxfId="34516">
      <pivotArea type="topRight" dataOnly="0" labelOnly="1" outline="0" fieldPosition="0"/>
    </format>
    <format dxfId="34515">
      <pivotArea dataOnly="0" labelOnly="1" grandRow="1" outline="0" fieldPosition="0"/>
    </format>
    <format dxfId="34514">
      <pivotArea dataOnly="0" labelOnly="1" fieldPosition="0">
        <references count="1">
          <reference field="12" count="0"/>
        </references>
      </pivotArea>
    </format>
    <format dxfId="34513">
      <pivotArea field="12" dataOnly="0" labelOnly="1" grandCol="1" outline="0" axis="axisCol" fieldPosition="0">
        <references count="1">
          <reference field="4294967294" count="1" selected="0">
            <x v="0"/>
          </reference>
        </references>
      </pivotArea>
    </format>
    <format dxfId="34512">
      <pivotArea field="12" dataOnly="0" labelOnly="1" grandCol="1" outline="0" axis="axisCol" fieldPosition="0">
        <references count="1">
          <reference field="4294967294" count="1" selected="0">
            <x v="1"/>
          </reference>
        </references>
      </pivotArea>
    </format>
    <format dxfId="34511">
      <pivotArea field="12" dataOnly="0" labelOnly="1" grandCol="1" outline="0" axis="axisCol" fieldPosition="0">
        <references count="1">
          <reference field="4294967294" count="1" selected="0">
            <x v="0"/>
          </reference>
        </references>
      </pivotArea>
    </format>
    <format dxfId="34510">
      <pivotArea field="12" dataOnly="0" labelOnly="1" grandCol="1" outline="0" axis="axisCol" fieldPosition="0">
        <references count="1">
          <reference field="4294967294" count="1" selected="0">
            <x v="1"/>
          </reference>
        </references>
      </pivotArea>
    </format>
    <format dxfId="34509">
      <pivotArea dataOnly="0" labelOnly="1" outline="0" fieldPosition="0">
        <references count="2">
          <reference field="4294967294" count="2">
            <x v="0"/>
            <x v="1"/>
          </reference>
          <reference field="12" count="1" selected="0">
            <x v="0"/>
          </reference>
        </references>
      </pivotArea>
    </format>
    <format dxfId="34508">
      <pivotArea dataOnly="0" labelOnly="1" outline="0" fieldPosition="0">
        <references count="2">
          <reference field="4294967294" count="2">
            <x v="0"/>
            <x v="1"/>
          </reference>
          <reference field="12" count="1" selected="0">
            <x v="1"/>
          </reference>
        </references>
      </pivotArea>
    </format>
    <format dxfId="34507">
      <pivotArea grandRow="1" outline="0" collapsedLevelsAreSubtotals="1" fieldPosition="0"/>
    </format>
    <format dxfId="34506">
      <pivotArea dataOnly="0" labelOnly="1" grandRow="1" outline="0" fieldPosition="0"/>
    </format>
    <format dxfId="34505">
      <pivotArea type="origin" dataOnly="0" labelOnly="1" outline="0" offset="A1" fieldPosition="0"/>
    </format>
    <format dxfId="34504">
      <pivotArea field="12" type="button" dataOnly="0" labelOnly="1" outline="0" axis="axisCol" fieldPosition="0"/>
    </format>
    <format dxfId="34503">
      <pivotArea field="-2" type="button" dataOnly="0" labelOnly="1" outline="0" axis="axisCol" fieldPosition="1"/>
    </format>
    <format dxfId="34502">
      <pivotArea type="topRight" dataOnly="0" labelOnly="1" outline="0" fieldPosition="0"/>
    </format>
    <format dxfId="34501">
      <pivotArea grandRow="1" outline="0" collapsedLevelsAreSubtotals="1" fieldPosition="0"/>
    </format>
    <format dxfId="34500">
      <pivotArea dataOnly="0" labelOnly="1" grandRow="1" outline="0" fieldPosition="0"/>
    </format>
    <format dxfId="34499">
      <pivotArea grandRow="1" outline="0" collapsedLevelsAreSubtotals="1" fieldPosition="0"/>
    </format>
    <format dxfId="34498">
      <pivotArea dataOnly="0" labelOnly="1" grandRow="1" outline="0" fieldPosition="0"/>
    </format>
    <format dxfId="34497">
      <pivotArea type="origin" dataOnly="0" labelOnly="1" outline="0" offset="A1" fieldPosition="0"/>
    </format>
    <format dxfId="34496">
      <pivotArea field="12" type="button" dataOnly="0" labelOnly="1" outline="0" axis="axisCol" fieldPosition="0"/>
    </format>
    <format dxfId="34495">
      <pivotArea field="-2" type="button" dataOnly="0" labelOnly="1" outline="0" axis="axisCol" fieldPosition="1"/>
    </format>
    <format dxfId="34494">
      <pivotArea type="topRight" dataOnly="0" labelOnly="1" outline="0" fieldPosition="0"/>
    </format>
    <format dxfId="34493">
      <pivotArea grandRow="1" outline="0" collapsedLevelsAreSubtotals="1" fieldPosition="0"/>
    </format>
    <format dxfId="34492">
      <pivotArea dataOnly="0" labelOnly="1" grandRow="1" outline="0" fieldPosition="0"/>
    </format>
    <format dxfId="34491">
      <pivotArea grandRow="1" outline="0" collapsedLevelsAreSubtotals="1" fieldPosition="0"/>
    </format>
    <format dxfId="34490">
      <pivotArea dataOnly="0" labelOnly="1" grandRow="1" outline="0" fieldPosition="0"/>
    </format>
    <format dxfId="34489">
      <pivotArea outline="0" collapsedLevelsAreSubtotals="1" fieldPosition="0"/>
    </format>
    <format dxfId="34488">
      <pivotArea dataOnly="0" labelOnly="1" grandRow="1" outline="0" fieldPosition="0"/>
    </format>
    <format dxfId="34487">
      <pivotArea field="12" dataOnly="0" labelOnly="1" grandCol="1" outline="0" axis="axisCol" fieldPosition="0">
        <references count="1">
          <reference field="4294967294" count="1" selected="0">
            <x v="0"/>
          </reference>
        </references>
      </pivotArea>
    </format>
    <format dxfId="34486">
      <pivotArea field="12" dataOnly="0" labelOnly="1" grandCol="1" outline="0" axis="axisCol" fieldPosition="0">
        <references count="1">
          <reference field="4294967294" count="1" selected="0">
            <x v="1"/>
          </reference>
        </references>
      </pivotArea>
    </format>
    <format dxfId="34485">
      <pivotArea field="12" dataOnly="0" labelOnly="1" grandCol="1" outline="0" axis="axisCol" fieldPosition="0">
        <references count="1">
          <reference field="4294967294" count="1" selected="0">
            <x v="0"/>
          </reference>
        </references>
      </pivotArea>
    </format>
    <format dxfId="34484">
      <pivotArea field="12" dataOnly="0" labelOnly="1" grandCol="1" outline="0" axis="axisCol" fieldPosition="0">
        <references count="1">
          <reference field="4294967294" count="1" selected="0">
            <x v="1"/>
          </reference>
        </references>
      </pivotArea>
    </format>
    <format dxfId="34483">
      <pivotArea dataOnly="0" labelOnly="1" outline="0" fieldPosition="0">
        <references count="2">
          <reference field="4294967294" count="2">
            <x v="0"/>
            <x v="1"/>
          </reference>
          <reference field="12" count="1" selected="0">
            <x v="0"/>
          </reference>
        </references>
      </pivotArea>
    </format>
    <format dxfId="34482">
      <pivotArea dataOnly="0" labelOnly="1" outline="0" fieldPosition="0">
        <references count="2">
          <reference field="4294967294" count="2">
            <x v="0"/>
            <x v="1"/>
          </reference>
          <reference field="12" count="1" selected="0">
            <x v="1"/>
          </reference>
        </references>
      </pivotArea>
    </format>
    <format dxfId="34481">
      <pivotArea field="12" dataOnly="0" labelOnly="1" grandCol="1" outline="0" axis="axisCol" fieldPosition="0">
        <references count="1">
          <reference field="4294967294" count="1" selected="0">
            <x v="0"/>
          </reference>
        </references>
      </pivotArea>
    </format>
    <format dxfId="34480">
      <pivotArea field="12" dataOnly="0" labelOnly="1" grandCol="1" outline="0" axis="axisCol" fieldPosition="0">
        <references count="1">
          <reference field="4294967294" count="1" selected="0">
            <x v="1"/>
          </reference>
        </references>
      </pivotArea>
    </format>
    <format dxfId="34479">
      <pivotArea field="12" dataOnly="0" labelOnly="1" grandCol="1" outline="0" axis="axisCol" fieldPosition="0">
        <references count="1">
          <reference field="4294967294" count="1" selected="0">
            <x v="0"/>
          </reference>
        </references>
      </pivotArea>
    </format>
    <format dxfId="34478">
      <pivotArea field="12" dataOnly="0" labelOnly="1" grandCol="1" outline="0" axis="axisCol" fieldPosition="0">
        <references count="1">
          <reference field="4294967294" count="1" selected="0">
            <x v="1"/>
          </reference>
        </references>
      </pivotArea>
    </format>
    <format dxfId="34477">
      <pivotArea dataOnly="0" labelOnly="1" outline="0" fieldPosition="0">
        <references count="2">
          <reference field="4294967294" count="2">
            <x v="0"/>
            <x v="1"/>
          </reference>
          <reference field="12" count="1" selected="0">
            <x v="0"/>
          </reference>
        </references>
      </pivotArea>
    </format>
    <format dxfId="34476">
      <pivotArea dataOnly="0" labelOnly="1" outline="0" fieldPosition="0">
        <references count="2">
          <reference field="4294967294" count="2">
            <x v="0"/>
            <x v="1"/>
          </reference>
          <reference field="12" count="1" selected="0">
            <x v="1"/>
          </reference>
        </references>
      </pivotArea>
    </format>
    <format dxfId="34475">
      <pivotArea outline="0" collapsedLevelsAreSubtotals="1" fieldPosition="0"/>
    </format>
    <format dxfId="34474">
      <pivotArea type="origin" dataOnly="0" labelOnly="1" outline="0" offset="A2" fieldPosition="0"/>
    </format>
    <format dxfId="34473">
      <pivotArea dataOnly="0" labelOnly="1" grandRow="1" outline="0" fieldPosition="0"/>
    </format>
    <format dxfId="34472">
      <pivotArea dataOnly="0" labelOnly="1" fieldPosition="0">
        <references count="1">
          <reference field="12" count="0"/>
        </references>
      </pivotArea>
    </format>
    <format dxfId="34471">
      <pivotArea field="12" dataOnly="0" labelOnly="1" grandCol="1" outline="0" axis="axisCol" fieldPosition="0">
        <references count="1">
          <reference field="4294967294" count="1" selected="0">
            <x v="0"/>
          </reference>
        </references>
      </pivotArea>
    </format>
    <format dxfId="34470">
      <pivotArea field="12" dataOnly="0" labelOnly="1" grandCol="1" outline="0" axis="axisCol" fieldPosition="0">
        <references count="1">
          <reference field="4294967294" count="1" selected="0">
            <x v="1"/>
          </reference>
        </references>
      </pivotArea>
    </format>
    <format dxfId="34469">
      <pivotArea field="12" dataOnly="0" labelOnly="1" grandCol="1" outline="0" axis="axisCol" fieldPosition="0">
        <references count="1">
          <reference field="4294967294" count="1" selected="0">
            <x v="0"/>
          </reference>
        </references>
      </pivotArea>
    </format>
    <format dxfId="34468">
      <pivotArea field="12" dataOnly="0" labelOnly="1" grandCol="1" outline="0" axis="axisCol" fieldPosition="0">
        <references count="1">
          <reference field="4294967294" count="1" selected="0">
            <x v="1"/>
          </reference>
        </references>
      </pivotArea>
    </format>
    <format dxfId="34467">
      <pivotArea dataOnly="0" labelOnly="1" outline="0" fieldPosition="0">
        <references count="2">
          <reference field="4294967294" count="2">
            <x v="0"/>
            <x v="1"/>
          </reference>
          <reference field="12" count="1" selected="0">
            <x v="0"/>
          </reference>
        </references>
      </pivotArea>
    </format>
    <format dxfId="34466">
      <pivotArea dataOnly="0" labelOnly="1" outline="0" fieldPosition="0">
        <references count="2">
          <reference field="4294967294" count="2">
            <x v="0"/>
            <x v="1"/>
          </reference>
          <reference field="12" count="1" selected="0">
            <x v="1"/>
          </reference>
        </references>
      </pivotArea>
    </format>
    <format dxfId="34465">
      <pivotArea outline="0" collapsedLevelsAreSubtotals="1" fieldPosition="0"/>
    </format>
    <format dxfId="34464">
      <pivotArea type="origin" dataOnly="0" labelOnly="1" outline="0" offset="A2" fieldPosition="0"/>
    </format>
    <format dxfId="34463">
      <pivotArea dataOnly="0" labelOnly="1" grandRow="1" outline="0" fieldPosition="0"/>
    </format>
    <format dxfId="34462">
      <pivotArea dataOnly="0" labelOnly="1" fieldPosition="0">
        <references count="1">
          <reference field="12" count="0"/>
        </references>
      </pivotArea>
    </format>
    <format dxfId="34461">
      <pivotArea field="12" dataOnly="0" labelOnly="1" grandCol="1" outline="0" axis="axisCol" fieldPosition="0">
        <references count="1">
          <reference field="4294967294" count="1" selected="0">
            <x v="0"/>
          </reference>
        </references>
      </pivotArea>
    </format>
    <format dxfId="34460">
      <pivotArea field="12" dataOnly="0" labelOnly="1" grandCol="1" outline="0" axis="axisCol" fieldPosition="0">
        <references count="1">
          <reference field="4294967294" count="1" selected="0">
            <x v="1"/>
          </reference>
        </references>
      </pivotArea>
    </format>
    <format dxfId="34459">
      <pivotArea field="12" dataOnly="0" labelOnly="1" grandCol="1" outline="0" axis="axisCol" fieldPosition="0">
        <references count="1">
          <reference field="4294967294" count="1" selected="0">
            <x v="0"/>
          </reference>
        </references>
      </pivotArea>
    </format>
    <format dxfId="34458">
      <pivotArea field="12" dataOnly="0" labelOnly="1" grandCol="1" outline="0" axis="axisCol" fieldPosition="0">
        <references count="1">
          <reference field="4294967294" count="1" selected="0">
            <x v="1"/>
          </reference>
        </references>
      </pivotArea>
    </format>
    <format dxfId="34457">
      <pivotArea dataOnly="0" labelOnly="1" outline="0" fieldPosition="0">
        <references count="2">
          <reference field="4294967294" count="2">
            <x v="0"/>
            <x v="1"/>
          </reference>
          <reference field="12" count="1" selected="0">
            <x v="0"/>
          </reference>
        </references>
      </pivotArea>
    </format>
    <format dxfId="34456">
      <pivotArea dataOnly="0" labelOnly="1" outline="0" fieldPosition="0">
        <references count="2">
          <reference field="4294967294" count="2">
            <x v="0"/>
            <x v="1"/>
          </reference>
          <reference field="12" count="1" selected="0">
            <x v="1"/>
          </reference>
        </references>
      </pivotArea>
    </format>
    <format dxfId="34455">
      <pivotArea grandRow="1" outline="0" collapsedLevelsAreSubtotals="1" fieldPosition="0"/>
    </format>
    <format dxfId="34454">
      <pivotArea dataOnly="0" labelOnly="1" grandRow="1" outline="0" fieldPosition="0"/>
    </format>
    <format dxfId="34453">
      <pivotArea field="12" dataOnly="0" labelOnly="1" grandCol="1" outline="0" axis="axisCol" fieldPosition="0">
        <references count="1">
          <reference field="4294967294" count="1" selected="0">
            <x v="0"/>
          </reference>
        </references>
      </pivotArea>
    </format>
    <format dxfId="34452">
      <pivotArea field="12" dataOnly="0" labelOnly="1" grandCol="1" outline="0" axis="axisCol" fieldPosition="0">
        <references count="1">
          <reference field="4294967294" count="1" selected="0">
            <x v="1"/>
          </reference>
        </references>
      </pivotArea>
    </format>
    <format dxfId="34451">
      <pivotArea field="12" dataOnly="0" labelOnly="1" grandCol="1" outline="0" axis="axisCol" fieldPosition="0">
        <references count="1">
          <reference field="4294967294" count="1" selected="0">
            <x v="0"/>
          </reference>
        </references>
      </pivotArea>
    </format>
    <format dxfId="34450">
      <pivotArea field="12" dataOnly="0" labelOnly="1" grandCol="1" outline="0" axis="axisCol" fieldPosition="0">
        <references count="1">
          <reference field="4294967294" count="1" selected="0">
            <x v="1"/>
          </reference>
        </references>
      </pivotArea>
    </format>
    <format dxfId="34449">
      <pivotArea dataOnly="0" labelOnly="1" outline="0" fieldPosition="0">
        <references count="2">
          <reference field="4294967294" count="2">
            <x v="0"/>
            <x v="1"/>
          </reference>
          <reference field="12" count="1" selected="0">
            <x v="0"/>
          </reference>
        </references>
      </pivotArea>
    </format>
    <format dxfId="34448">
      <pivotArea dataOnly="0" labelOnly="1" outline="0" fieldPosition="0">
        <references count="2">
          <reference field="4294967294" count="2">
            <x v="0"/>
            <x v="1"/>
          </reference>
          <reference field="12" count="1" selected="0">
            <x v="1"/>
          </reference>
        </references>
      </pivotArea>
    </format>
    <format dxfId="34447">
      <pivotArea field="12" dataOnly="0" labelOnly="1" grandCol="1" outline="0" axis="axisCol" fieldPosition="0">
        <references count="1">
          <reference field="4294967294" count="1" selected="0">
            <x v="0"/>
          </reference>
        </references>
      </pivotArea>
    </format>
    <format dxfId="34446">
      <pivotArea field="12" dataOnly="0" labelOnly="1" grandCol="1" outline="0" axis="axisCol" fieldPosition="0">
        <references count="1">
          <reference field="4294967294" count="1" selected="0">
            <x v="1"/>
          </reference>
        </references>
      </pivotArea>
    </format>
    <format dxfId="34445">
      <pivotArea field="12" dataOnly="0" labelOnly="1" grandCol="1" outline="0" axis="axisCol" fieldPosition="0">
        <references count="1">
          <reference field="4294967294" count="1" selected="0">
            <x v="0"/>
          </reference>
        </references>
      </pivotArea>
    </format>
    <format dxfId="34444">
      <pivotArea field="12" dataOnly="0" labelOnly="1" grandCol="1" outline="0" axis="axisCol" fieldPosition="0">
        <references count="1">
          <reference field="4294967294" count="1" selected="0">
            <x v="1"/>
          </reference>
        </references>
      </pivotArea>
    </format>
    <format dxfId="34443">
      <pivotArea dataOnly="0" labelOnly="1" outline="0" fieldPosition="0">
        <references count="2">
          <reference field="4294967294" count="2">
            <x v="0"/>
            <x v="1"/>
          </reference>
          <reference field="12" count="1" selected="0">
            <x v="0"/>
          </reference>
        </references>
      </pivotArea>
    </format>
    <format dxfId="34442">
      <pivotArea dataOnly="0" labelOnly="1" outline="0" fieldPosition="0">
        <references count="2">
          <reference field="4294967294" count="2">
            <x v="0"/>
            <x v="1"/>
          </reference>
          <reference field="12" count="1" selected="0">
            <x v="1"/>
          </reference>
        </references>
      </pivotArea>
    </format>
    <format dxfId="34441">
      <pivotArea field="12" dataOnly="0" labelOnly="1" grandCol="1" outline="0" offset="IV256" axis="axisCol" fieldPosition="0">
        <references count="1">
          <reference field="4294967294" count="1" selected="0">
            <x v="0"/>
          </reference>
        </references>
      </pivotArea>
    </format>
    <format dxfId="34440">
      <pivotArea field="12" dataOnly="0" labelOnly="1" grandCol="1" outline="0" offset="IV256" axis="axisCol" fieldPosition="0">
        <references count="1">
          <reference field="4294967294" count="1" selected="0">
            <x v="1"/>
          </reference>
        </references>
      </pivotArea>
    </format>
    <format dxfId="34439">
      <pivotArea field="12" dataOnly="0" labelOnly="1" grandCol="1" outline="0" offset="IV256" axis="axisCol" fieldPosition="0">
        <references count="1">
          <reference field="4294967294" count="1" selected="0">
            <x v="0"/>
          </reference>
        </references>
      </pivotArea>
    </format>
    <format dxfId="34438">
      <pivotArea field="12" dataOnly="0" labelOnly="1" grandCol="1" outline="0" offset="IV256" axis="axisCol" fieldPosition="0">
        <references count="1">
          <reference field="4294967294" count="1" selected="0">
            <x v="1"/>
          </reference>
        </references>
      </pivotArea>
    </format>
    <format dxfId="34437">
      <pivotArea dataOnly="0" labelOnly="1" outline="0" fieldPosition="0">
        <references count="2">
          <reference field="4294967294" count="2">
            <x v="0"/>
            <x v="1"/>
          </reference>
          <reference field="12" count="1" selected="0">
            <x v="0"/>
          </reference>
        </references>
      </pivotArea>
    </format>
    <format dxfId="34436">
      <pivotArea dataOnly="0" labelOnly="1" outline="0" fieldPosition="0">
        <references count="2">
          <reference field="4294967294" count="2">
            <x v="0"/>
            <x v="1"/>
          </reference>
          <reference field="12" count="1" selected="0">
            <x v="1"/>
          </reference>
        </references>
      </pivotArea>
    </format>
    <format dxfId="34435">
      <pivotArea grandRow="1" outline="0" collapsedLevelsAreSubtotals="1" fieldPosition="0"/>
    </format>
    <format dxfId="34434">
      <pivotArea dataOnly="0" labelOnly="1" grandRow="1" outline="0" fieldPosition="0"/>
    </format>
    <format dxfId="34433">
      <pivotArea grandRow="1" outline="0" collapsedLevelsAreSubtotals="1" fieldPosition="0"/>
    </format>
    <format dxfId="34432">
      <pivotArea dataOnly="0" labelOnly="1" grandRow="1" outline="0" fieldPosition="0"/>
    </format>
    <format dxfId="34431">
      <pivotArea field="12" dataOnly="0" labelOnly="1" grandCol="1" outline="0" offset="IV256" axis="axisCol" fieldPosition="0">
        <references count="1">
          <reference field="4294967294" count="1" selected="0">
            <x v="0"/>
          </reference>
        </references>
      </pivotArea>
    </format>
    <format dxfId="34430">
      <pivotArea field="12" dataOnly="0" labelOnly="1" grandCol="1" outline="0" offset="IV256" axis="axisCol" fieldPosition="0">
        <references count="1">
          <reference field="4294967294" count="1" selected="0">
            <x v="1"/>
          </reference>
        </references>
      </pivotArea>
    </format>
    <format dxfId="34429">
      <pivotArea field="12" dataOnly="0" labelOnly="1" grandCol="1" outline="0" offset="IV256" axis="axisCol" fieldPosition="0">
        <references count="1">
          <reference field="4294967294" count="1" selected="0">
            <x v="0"/>
          </reference>
        </references>
      </pivotArea>
    </format>
    <format dxfId="34428">
      <pivotArea field="12" dataOnly="0" labelOnly="1" grandCol="1" outline="0" offset="IV256" axis="axisCol" fieldPosition="0">
        <references count="1">
          <reference field="4294967294" count="1" selected="0">
            <x v="1"/>
          </reference>
        </references>
      </pivotArea>
    </format>
    <format dxfId="34427">
      <pivotArea dataOnly="0" labelOnly="1" outline="0" fieldPosition="0">
        <references count="2">
          <reference field="4294967294" count="2">
            <x v="0"/>
            <x v="1"/>
          </reference>
          <reference field="12" count="1" selected="0">
            <x v="0"/>
          </reference>
        </references>
      </pivotArea>
    </format>
    <format dxfId="34426">
      <pivotArea dataOnly="0" labelOnly="1" outline="0" fieldPosition="0">
        <references count="2">
          <reference field="4294967294" count="2">
            <x v="0"/>
            <x v="1"/>
          </reference>
          <reference field="12" count="1" selected="0">
            <x v="1"/>
          </reference>
        </references>
      </pivotArea>
    </format>
    <format dxfId="34425">
      <pivotArea field="12" dataOnly="0" labelOnly="1" grandCol="1" outline="0" offset="IV256" axis="axisCol" fieldPosition="0">
        <references count="1">
          <reference field="4294967294" count="1" selected="0">
            <x v="0"/>
          </reference>
        </references>
      </pivotArea>
    </format>
    <format dxfId="34424">
      <pivotArea field="12" dataOnly="0" labelOnly="1" grandCol="1" outline="0" offset="IV256" axis="axisCol" fieldPosition="0">
        <references count="1">
          <reference field="4294967294" count="1" selected="0">
            <x v="1"/>
          </reference>
        </references>
      </pivotArea>
    </format>
    <format dxfId="34423">
      <pivotArea field="12" dataOnly="0" labelOnly="1" grandCol="1" outline="0" offset="IV256" axis="axisCol" fieldPosition="0">
        <references count="1">
          <reference field="4294967294" count="1" selected="0">
            <x v="0"/>
          </reference>
        </references>
      </pivotArea>
    </format>
    <format dxfId="34422">
      <pivotArea field="12" dataOnly="0" labelOnly="1" grandCol="1" outline="0" offset="IV256" axis="axisCol" fieldPosition="0">
        <references count="1">
          <reference field="4294967294" count="1" selected="0">
            <x v="1"/>
          </reference>
        </references>
      </pivotArea>
    </format>
    <format dxfId="34421">
      <pivotArea dataOnly="0" labelOnly="1" outline="0" fieldPosition="0">
        <references count="2">
          <reference field="4294967294" count="2">
            <x v="0"/>
            <x v="1"/>
          </reference>
          <reference field="12" count="1" selected="0">
            <x v="0"/>
          </reference>
        </references>
      </pivotArea>
    </format>
    <format dxfId="34420">
      <pivotArea dataOnly="0" labelOnly="1" outline="0" fieldPosition="0">
        <references count="2">
          <reference field="4294967294" count="2">
            <x v="0"/>
            <x v="1"/>
          </reference>
          <reference field="12" count="1" selected="0">
            <x v="1"/>
          </reference>
        </references>
      </pivotArea>
    </format>
    <format dxfId="34419">
      <pivotArea outline="0" collapsedLevelsAreSubtotals="1" fieldPosition="0"/>
    </format>
    <format dxfId="34418">
      <pivotArea type="origin" dataOnly="0" labelOnly="1" outline="0" offset="A2" fieldPosition="0"/>
    </format>
    <format dxfId="34417">
      <pivotArea dataOnly="0" labelOnly="1" grandRow="1" outline="0" fieldPosition="0"/>
    </format>
    <format dxfId="34416">
      <pivotArea dataOnly="0" labelOnly="1" fieldPosition="0">
        <references count="1">
          <reference field="12" count="0"/>
        </references>
      </pivotArea>
    </format>
    <format dxfId="34415">
      <pivotArea field="12" dataOnly="0" labelOnly="1" grandCol="1" outline="0" axis="axisCol" fieldPosition="0">
        <references count="1">
          <reference field="4294967294" count="1" selected="0">
            <x v="0"/>
          </reference>
        </references>
      </pivotArea>
    </format>
    <format dxfId="34414">
      <pivotArea field="12" dataOnly="0" labelOnly="1" grandCol="1" outline="0" axis="axisCol" fieldPosition="0">
        <references count="1">
          <reference field="4294967294" count="1" selected="0">
            <x v="1"/>
          </reference>
        </references>
      </pivotArea>
    </format>
    <format dxfId="34413">
      <pivotArea field="12" dataOnly="0" labelOnly="1" grandCol="1" outline="0" axis="axisCol" fieldPosition="0">
        <references count="1">
          <reference field="4294967294" count="1" selected="0">
            <x v="0"/>
          </reference>
        </references>
      </pivotArea>
    </format>
    <format dxfId="34412">
      <pivotArea field="12" dataOnly="0" labelOnly="1" grandCol="1" outline="0" axis="axisCol" fieldPosition="0">
        <references count="1">
          <reference field="4294967294" count="1" selected="0">
            <x v="1"/>
          </reference>
        </references>
      </pivotArea>
    </format>
    <format dxfId="34411">
      <pivotArea dataOnly="0" labelOnly="1" outline="0" fieldPosition="0">
        <references count="2">
          <reference field="4294967294" count="2">
            <x v="0"/>
            <x v="1"/>
          </reference>
          <reference field="12" count="1" selected="0">
            <x v="0"/>
          </reference>
        </references>
      </pivotArea>
    </format>
    <format dxfId="34410">
      <pivotArea dataOnly="0" labelOnly="1" outline="0" fieldPosition="0">
        <references count="2">
          <reference field="4294967294" count="2">
            <x v="0"/>
            <x v="1"/>
          </reference>
          <reference field="12" count="1" selected="0">
            <x v="1"/>
          </reference>
        </references>
      </pivotArea>
    </format>
    <format dxfId="34409">
      <pivotArea outline="0" collapsedLevelsAreSubtotals="1" fieldPosition="0"/>
    </format>
    <format dxfId="34408">
      <pivotArea type="origin" dataOnly="0" labelOnly="1" outline="0" offset="A2" fieldPosition="0"/>
    </format>
    <format dxfId="34407">
      <pivotArea dataOnly="0" labelOnly="1" grandRow="1" outline="0" fieldPosition="0"/>
    </format>
    <format dxfId="34406">
      <pivotArea dataOnly="0" labelOnly="1" fieldPosition="0">
        <references count="1">
          <reference field="12" count="0"/>
        </references>
      </pivotArea>
    </format>
    <format dxfId="34405">
      <pivotArea field="12" dataOnly="0" labelOnly="1" grandCol="1" outline="0" axis="axisCol" fieldPosition="0">
        <references count="1">
          <reference field="4294967294" count="1" selected="0">
            <x v="0"/>
          </reference>
        </references>
      </pivotArea>
    </format>
    <format dxfId="34404">
      <pivotArea field="12" dataOnly="0" labelOnly="1" grandCol="1" outline="0" axis="axisCol" fieldPosition="0">
        <references count="1">
          <reference field="4294967294" count="1" selected="0">
            <x v="1"/>
          </reference>
        </references>
      </pivotArea>
    </format>
    <format dxfId="34403">
      <pivotArea field="12" dataOnly="0" labelOnly="1" grandCol="1" outline="0" axis="axisCol" fieldPosition="0">
        <references count="1">
          <reference field="4294967294" count="1" selected="0">
            <x v="0"/>
          </reference>
        </references>
      </pivotArea>
    </format>
    <format dxfId="34402">
      <pivotArea field="12" dataOnly="0" labelOnly="1" grandCol="1" outline="0" axis="axisCol" fieldPosition="0">
        <references count="1">
          <reference field="4294967294" count="1" selected="0">
            <x v="1"/>
          </reference>
        </references>
      </pivotArea>
    </format>
    <format dxfId="34401">
      <pivotArea dataOnly="0" labelOnly="1" outline="0" fieldPosition="0">
        <references count="2">
          <reference field="4294967294" count="2">
            <x v="0"/>
            <x v="1"/>
          </reference>
          <reference field="12" count="1" selected="0">
            <x v="0"/>
          </reference>
        </references>
      </pivotArea>
    </format>
    <format dxfId="34400">
      <pivotArea dataOnly="0" labelOnly="1" outline="0" fieldPosition="0">
        <references count="2">
          <reference field="4294967294" count="2">
            <x v="0"/>
            <x v="1"/>
          </reference>
          <reference field="12" count="1" selected="0">
            <x v="1"/>
          </reference>
        </references>
      </pivotArea>
    </format>
    <format dxfId="34399">
      <pivotArea grandRow="1" outline="0" collapsedLevelsAreSubtotals="1" fieldPosition="0"/>
    </format>
    <format dxfId="34398">
      <pivotArea dataOnly="0" labelOnly="1" grandRow="1" outline="0" fieldPosition="0"/>
    </format>
    <format dxfId="34397">
      <pivotArea grandRow="1" outline="0" collapsedLevelsAreSubtotals="1" fieldPosition="0"/>
    </format>
    <format dxfId="34396">
      <pivotArea dataOnly="0" labelOnly="1" grandRow="1" outline="0" fieldPosition="0"/>
    </format>
    <format dxfId="34395">
      <pivotArea outline="0" collapsedLevelsAreSubtotals="1" fieldPosition="0"/>
    </format>
    <format dxfId="34394">
      <pivotArea type="origin" dataOnly="0" labelOnly="1" outline="0" offset="A2" fieldPosition="0"/>
    </format>
    <format dxfId="34393">
      <pivotArea dataOnly="0" labelOnly="1" grandRow="1" outline="0" fieldPosition="0"/>
    </format>
    <format dxfId="34392">
      <pivotArea dataOnly="0" labelOnly="1" fieldPosition="0">
        <references count="1">
          <reference field="12" count="0"/>
        </references>
      </pivotArea>
    </format>
    <format dxfId="34391">
      <pivotArea field="12" dataOnly="0" labelOnly="1" grandCol="1" outline="0" axis="axisCol" fieldPosition="0">
        <references count="1">
          <reference field="4294967294" count="1" selected="0">
            <x v="0"/>
          </reference>
        </references>
      </pivotArea>
    </format>
    <format dxfId="34390">
      <pivotArea field="12" dataOnly="0" labelOnly="1" grandCol="1" outline="0" axis="axisCol" fieldPosition="0">
        <references count="1">
          <reference field="4294967294" count="1" selected="0">
            <x v="1"/>
          </reference>
        </references>
      </pivotArea>
    </format>
    <format dxfId="34389">
      <pivotArea field="12" dataOnly="0" labelOnly="1" grandCol="1" outline="0" axis="axisCol" fieldPosition="0">
        <references count="1">
          <reference field="4294967294" count="1" selected="0">
            <x v="0"/>
          </reference>
        </references>
      </pivotArea>
    </format>
    <format dxfId="34388">
      <pivotArea field="12" dataOnly="0" labelOnly="1" grandCol="1" outline="0" axis="axisCol" fieldPosition="0">
        <references count="1">
          <reference field="4294967294" count="1" selected="0">
            <x v="1"/>
          </reference>
        </references>
      </pivotArea>
    </format>
    <format dxfId="34387">
      <pivotArea dataOnly="0" labelOnly="1" outline="0" fieldPosition="0">
        <references count="2">
          <reference field="4294967294" count="2">
            <x v="0"/>
            <x v="1"/>
          </reference>
          <reference field="12" count="1" selected="0">
            <x v="0"/>
          </reference>
        </references>
      </pivotArea>
    </format>
    <format dxfId="34386">
      <pivotArea dataOnly="0" labelOnly="1" outline="0" fieldPosition="0">
        <references count="2">
          <reference field="4294967294" count="2">
            <x v="0"/>
            <x v="1"/>
          </reference>
          <reference field="12" count="1" selected="0">
            <x v="1"/>
          </reference>
        </references>
      </pivotArea>
    </format>
    <format dxfId="34385">
      <pivotArea outline="0" collapsedLevelsAreSubtotals="1" fieldPosition="0"/>
    </format>
    <format dxfId="34384">
      <pivotArea outline="0" collapsedLevelsAreSubtotals="1" fieldPosition="0"/>
    </format>
    <format dxfId="34383">
      <pivotArea outline="0" collapsedLevelsAreSubtotals="1" fieldPosition="0"/>
    </format>
    <format dxfId="34382">
      <pivotArea type="origin" dataOnly="0" labelOnly="1" outline="0" offset="A2" fieldPosition="0"/>
    </format>
    <format dxfId="34381">
      <pivotArea field="13" type="button" dataOnly="0" labelOnly="1" outline="0" axis="axisRow" fieldPosition="0"/>
    </format>
    <format dxfId="34380">
      <pivotArea dataOnly="0" labelOnly="1" fieldPosition="0">
        <references count="1">
          <reference field="13" count="15">
            <x v="0"/>
            <x v="1"/>
            <x v="2"/>
            <x v="3"/>
            <x v="5"/>
            <x v="7"/>
            <x v="8"/>
            <x v="10"/>
            <x v="11"/>
            <x v="12"/>
            <x v="14"/>
            <x v="15"/>
            <x v="16"/>
            <x v="17"/>
            <x v="18"/>
          </reference>
        </references>
      </pivotArea>
    </format>
    <format dxfId="34379">
      <pivotArea dataOnly="0" labelOnly="1" grandRow="1" outline="0" fieldPosition="0"/>
    </format>
    <format dxfId="34378">
      <pivotArea dataOnly="0" labelOnly="1" fieldPosition="0">
        <references count="1">
          <reference field="12" count="0"/>
        </references>
      </pivotArea>
    </format>
    <format dxfId="34377">
      <pivotArea field="12" dataOnly="0" labelOnly="1" grandCol="1" outline="0" axis="axisCol" fieldPosition="0">
        <references count="1">
          <reference field="4294967294" count="1" selected="0">
            <x v="0"/>
          </reference>
        </references>
      </pivotArea>
    </format>
    <format dxfId="34376">
      <pivotArea field="12" dataOnly="0" labelOnly="1" grandCol="1" outline="0" axis="axisCol" fieldPosition="0">
        <references count="1">
          <reference field="4294967294" count="1" selected="0">
            <x v="1"/>
          </reference>
        </references>
      </pivotArea>
    </format>
    <format dxfId="34375">
      <pivotArea field="12" dataOnly="0" labelOnly="1" grandCol="1" outline="0" axis="axisCol" fieldPosition="0">
        <references count="1">
          <reference field="4294967294" count="1" selected="0">
            <x v="0"/>
          </reference>
        </references>
      </pivotArea>
    </format>
    <format dxfId="34374">
      <pivotArea field="12" dataOnly="0" labelOnly="1" grandCol="1" outline="0" axis="axisCol" fieldPosition="0">
        <references count="1">
          <reference field="4294967294" count="1" selected="0">
            <x v="1"/>
          </reference>
        </references>
      </pivotArea>
    </format>
    <format dxfId="34373">
      <pivotArea dataOnly="0" labelOnly="1" outline="0" fieldPosition="0">
        <references count="2">
          <reference field="4294967294" count="2">
            <x v="0"/>
            <x v="1"/>
          </reference>
          <reference field="12" count="1" selected="0">
            <x v="0"/>
          </reference>
        </references>
      </pivotArea>
    </format>
    <format dxfId="34372">
      <pivotArea dataOnly="0" labelOnly="1" outline="0" fieldPosition="0">
        <references count="2">
          <reference field="4294967294" count="2">
            <x v="0"/>
            <x v="1"/>
          </reference>
          <reference field="12" count="1" selected="0">
            <x v="1"/>
          </reference>
        </references>
      </pivotArea>
    </format>
    <format dxfId="34371">
      <pivotArea outline="0" collapsedLevelsAreSubtotals="1" fieldPosition="0"/>
    </format>
    <format dxfId="34370">
      <pivotArea type="origin" dataOnly="0" labelOnly="1" outline="0" offset="A2" fieldPosition="0"/>
    </format>
    <format dxfId="34369">
      <pivotArea field="13" type="button" dataOnly="0" labelOnly="1" outline="0" axis="axisRow" fieldPosition="0"/>
    </format>
    <format dxfId="34368">
      <pivotArea dataOnly="0" labelOnly="1" fieldPosition="0">
        <references count="1">
          <reference field="13" count="15">
            <x v="0"/>
            <x v="1"/>
            <x v="2"/>
            <x v="3"/>
            <x v="5"/>
            <x v="7"/>
            <x v="8"/>
            <x v="10"/>
            <x v="11"/>
            <x v="12"/>
            <x v="14"/>
            <x v="15"/>
            <x v="16"/>
            <x v="17"/>
            <x v="18"/>
          </reference>
        </references>
      </pivotArea>
    </format>
    <format dxfId="34367">
      <pivotArea dataOnly="0" labelOnly="1" grandRow="1" outline="0" fieldPosition="0"/>
    </format>
    <format dxfId="34366">
      <pivotArea dataOnly="0" labelOnly="1" fieldPosition="0">
        <references count="1">
          <reference field="12" count="0"/>
        </references>
      </pivotArea>
    </format>
    <format dxfId="34365">
      <pivotArea field="12" dataOnly="0" labelOnly="1" grandCol="1" outline="0" axis="axisCol" fieldPosition="0">
        <references count="1">
          <reference field="4294967294" count="1" selected="0">
            <x v="0"/>
          </reference>
        </references>
      </pivotArea>
    </format>
    <format dxfId="34364">
      <pivotArea field="12" dataOnly="0" labelOnly="1" grandCol="1" outline="0" axis="axisCol" fieldPosition="0">
        <references count="1">
          <reference field="4294967294" count="1" selected="0">
            <x v="1"/>
          </reference>
        </references>
      </pivotArea>
    </format>
    <format dxfId="34363">
      <pivotArea field="12" dataOnly="0" labelOnly="1" grandCol="1" outline="0" axis="axisCol" fieldPosition="0">
        <references count="1">
          <reference field="4294967294" count="1" selected="0">
            <x v="0"/>
          </reference>
        </references>
      </pivotArea>
    </format>
    <format dxfId="34362">
      <pivotArea field="12" dataOnly="0" labelOnly="1" grandCol="1" outline="0" axis="axisCol" fieldPosition="0">
        <references count="1">
          <reference field="4294967294" count="1" selected="0">
            <x v="1"/>
          </reference>
        </references>
      </pivotArea>
    </format>
    <format dxfId="34361">
      <pivotArea dataOnly="0" labelOnly="1" outline="0" fieldPosition="0">
        <references count="2">
          <reference field="4294967294" count="2">
            <x v="0"/>
            <x v="1"/>
          </reference>
          <reference field="12" count="1" selected="0">
            <x v="0"/>
          </reference>
        </references>
      </pivotArea>
    </format>
    <format dxfId="34360">
      <pivotArea dataOnly="0" labelOnly="1" outline="0" fieldPosition="0">
        <references count="2">
          <reference field="4294967294" count="2">
            <x v="0"/>
            <x v="1"/>
          </reference>
          <reference field="12" count="1" selected="0">
            <x v="1"/>
          </reference>
        </references>
      </pivotArea>
    </format>
    <format dxfId="34359">
      <pivotArea outline="0" collapsedLevelsAreSubtotals="1" fieldPosition="0"/>
    </format>
    <format dxfId="34358">
      <pivotArea field="12" type="button" dataOnly="0" labelOnly="1" outline="0" axis="axisCol" fieldPosition="0"/>
    </format>
    <format dxfId="34357">
      <pivotArea field="-2" type="button" dataOnly="0" labelOnly="1" outline="0" axis="axisCol" fieldPosition="1"/>
    </format>
    <format dxfId="34356">
      <pivotArea type="topRight" dataOnly="0" labelOnly="1" outline="0" fieldPosition="0"/>
    </format>
    <format dxfId="34355">
      <pivotArea dataOnly="0" labelOnly="1" fieldPosition="0">
        <references count="1">
          <reference field="12" count="0"/>
        </references>
      </pivotArea>
    </format>
    <format dxfId="34354">
      <pivotArea field="12" dataOnly="0" labelOnly="1" grandCol="1" outline="0" axis="axisCol" fieldPosition="0">
        <references count="1">
          <reference field="4294967294" count="1" selected="0">
            <x v="0"/>
          </reference>
        </references>
      </pivotArea>
    </format>
    <format dxfId="34353">
      <pivotArea field="12" dataOnly="0" labelOnly="1" grandCol="1" outline="0" axis="axisCol" fieldPosition="0">
        <references count="1">
          <reference field="4294967294" count="1" selected="0">
            <x v="1"/>
          </reference>
        </references>
      </pivotArea>
    </format>
    <format dxfId="34352">
      <pivotArea field="12" dataOnly="0" labelOnly="1" grandCol="1" outline="0" axis="axisCol" fieldPosition="0">
        <references count="1">
          <reference field="4294967294" count="1" selected="0">
            <x v="0"/>
          </reference>
        </references>
      </pivotArea>
    </format>
    <format dxfId="34351">
      <pivotArea field="12" dataOnly="0" labelOnly="1" grandCol="1" outline="0" axis="axisCol" fieldPosition="0">
        <references count="1">
          <reference field="4294967294" count="1" selected="0">
            <x v="1"/>
          </reference>
        </references>
      </pivotArea>
    </format>
    <format dxfId="34350">
      <pivotArea dataOnly="0" labelOnly="1" outline="0" fieldPosition="0">
        <references count="2">
          <reference field="4294967294" count="2">
            <x v="0"/>
            <x v="1"/>
          </reference>
          <reference field="12" count="1" selected="0">
            <x v="0"/>
          </reference>
        </references>
      </pivotArea>
    </format>
    <format dxfId="34349">
      <pivotArea dataOnly="0" labelOnly="1" outline="0" fieldPosition="0">
        <references count="2">
          <reference field="4294967294" count="2">
            <x v="0"/>
            <x v="1"/>
          </reference>
          <reference field="12" count="1" selected="0">
            <x v="1"/>
          </reference>
        </references>
      </pivotArea>
    </format>
    <format dxfId="34348">
      <pivotArea type="all" dataOnly="0" outline="0" fieldPosition="0"/>
    </format>
    <format dxfId="34347">
      <pivotArea outline="0" collapsedLevelsAreSubtotals="1" fieldPosition="0"/>
    </format>
    <format dxfId="34346">
      <pivotArea type="origin" dataOnly="0" labelOnly="1" outline="0" fieldPosition="0"/>
    </format>
    <format dxfId="34345">
      <pivotArea field="12" type="button" dataOnly="0" labelOnly="1" outline="0" axis="axisCol" fieldPosition="0"/>
    </format>
    <format dxfId="34344">
      <pivotArea field="-2" type="button" dataOnly="0" labelOnly="1" outline="0" axis="axisCol" fieldPosition="1"/>
    </format>
    <format dxfId="34343">
      <pivotArea type="topRight" dataOnly="0" labelOnly="1" outline="0" fieldPosition="0"/>
    </format>
    <format dxfId="34342">
      <pivotArea field="13" type="button" dataOnly="0" labelOnly="1" outline="0" axis="axisRow" fieldPosition="0"/>
    </format>
    <format dxfId="34341">
      <pivotArea dataOnly="0" labelOnly="1" fieldPosition="0">
        <references count="1">
          <reference field="13" count="15">
            <x v="0"/>
            <x v="1"/>
            <x v="2"/>
            <x v="3"/>
            <x v="6"/>
            <x v="7"/>
            <x v="8"/>
            <x v="9"/>
            <x v="10"/>
            <x v="11"/>
            <x v="13"/>
            <x v="14"/>
            <x v="16"/>
            <x v="17"/>
            <x v="18"/>
          </reference>
        </references>
      </pivotArea>
    </format>
    <format dxfId="34340">
      <pivotArea dataOnly="0" labelOnly="1" grandRow="1" outline="0" fieldPosition="0"/>
    </format>
    <format dxfId="34339">
      <pivotArea dataOnly="0" labelOnly="1" fieldPosition="0">
        <references count="1">
          <reference field="12" count="0"/>
        </references>
      </pivotArea>
    </format>
    <format dxfId="34338">
      <pivotArea field="12" dataOnly="0" labelOnly="1" grandCol="1" outline="0" axis="axisCol" fieldPosition="0">
        <references count="1">
          <reference field="4294967294" count="1" selected="0">
            <x v="0"/>
          </reference>
        </references>
      </pivotArea>
    </format>
    <format dxfId="34337">
      <pivotArea field="12" dataOnly="0" labelOnly="1" grandCol="1" outline="0" axis="axisCol" fieldPosition="0">
        <references count="1">
          <reference field="4294967294" count="1" selected="0">
            <x v="1"/>
          </reference>
        </references>
      </pivotArea>
    </format>
    <format dxfId="34336">
      <pivotArea field="12" dataOnly="0" labelOnly="1" grandCol="1" outline="0" axis="axisCol" fieldPosition="0">
        <references count="1">
          <reference field="4294967294" count="1" selected="0">
            <x v="0"/>
          </reference>
        </references>
      </pivotArea>
    </format>
    <format dxfId="34335">
      <pivotArea field="12" dataOnly="0" labelOnly="1" grandCol="1" outline="0" axis="axisCol" fieldPosition="0">
        <references count="1">
          <reference field="4294967294" count="1" selected="0">
            <x v="1"/>
          </reference>
        </references>
      </pivotArea>
    </format>
    <format dxfId="34334">
      <pivotArea dataOnly="0" labelOnly="1" outline="0" fieldPosition="0">
        <references count="2">
          <reference field="4294967294" count="2">
            <x v="0"/>
            <x v="1"/>
          </reference>
          <reference field="12" count="1" selected="0">
            <x v="0"/>
          </reference>
        </references>
      </pivotArea>
    </format>
    <format dxfId="34333">
      <pivotArea dataOnly="0" labelOnly="1" outline="0" fieldPosition="0">
        <references count="2">
          <reference field="4294967294" count="2">
            <x v="0"/>
            <x v="1"/>
          </reference>
          <reference field="12" count="1" selected="0">
            <x v="1"/>
          </reference>
        </references>
      </pivotArea>
    </format>
    <format dxfId="34332">
      <pivotArea outline="0" collapsedLevelsAreSubtotals="1" fieldPosition="0"/>
    </format>
    <format dxfId="34331">
      <pivotArea type="origin" dataOnly="0" labelOnly="1" outline="0" offset="A2" fieldPosition="0"/>
    </format>
    <format dxfId="34330">
      <pivotArea field="13" type="button" dataOnly="0" labelOnly="1" outline="0" axis="axisRow" fieldPosition="0"/>
    </format>
    <format dxfId="34329">
      <pivotArea dataOnly="0" labelOnly="1" fieldPosition="0">
        <references count="1">
          <reference field="13" count="16">
            <x v="0"/>
            <x v="1"/>
            <x v="2"/>
            <x v="3"/>
            <x v="6"/>
            <x v="7"/>
            <x v="8"/>
            <x v="9"/>
            <x v="10"/>
            <x v="11"/>
            <x v="13"/>
            <x v="14"/>
            <x v="15"/>
            <x v="16"/>
            <x v="17"/>
            <x v="18"/>
          </reference>
        </references>
      </pivotArea>
    </format>
    <format dxfId="34328">
      <pivotArea dataOnly="0" labelOnly="1" grandRow="1" outline="0" fieldPosition="0"/>
    </format>
    <format dxfId="34327">
      <pivotArea dataOnly="0" labelOnly="1" fieldPosition="0">
        <references count="1">
          <reference field="12" count="0"/>
        </references>
      </pivotArea>
    </format>
    <format dxfId="34326">
      <pivotArea field="12" dataOnly="0" labelOnly="1" grandCol="1" outline="0" axis="axisCol" fieldPosition="0">
        <references count="1">
          <reference field="4294967294" count="1" selected="0">
            <x v="0"/>
          </reference>
        </references>
      </pivotArea>
    </format>
    <format dxfId="34325">
      <pivotArea field="12" dataOnly="0" labelOnly="1" grandCol="1" outline="0" axis="axisCol" fieldPosition="0">
        <references count="1">
          <reference field="4294967294" count="1" selected="0">
            <x v="1"/>
          </reference>
        </references>
      </pivotArea>
    </format>
    <format dxfId="34324">
      <pivotArea field="12" dataOnly="0" labelOnly="1" grandCol="1" outline="0" axis="axisCol" fieldPosition="0">
        <references count="1">
          <reference field="4294967294" count="1" selected="0">
            <x v="0"/>
          </reference>
        </references>
      </pivotArea>
    </format>
    <format dxfId="34323">
      <pivotArea field="12" dataOnly="0" labelOnly="1" grandCol="1" outline="0" axis="axisCol" fieldPosition="0">
        <references count="1">
          <reference field="4294967294" count="1" selected="0">
            <x v="1"/>
          </reference>
        </references>
      </pivotArea>
    </format>
    <format dxfId="34322">
      <pivotArea dataOnly="0" labelOnly="1" outline="0" fieldPosition="0">
        <references count="2">
          <reference field="4294967294" count="2">
            <x v="0"/>
            <x v="1"/>
          </reference>
          <reference field="12" count="1" selected="0">
            <x v="0"/>
          </reference>
        </references>
      </pivotArea>
    </format>
    <format dxfId="34321">
      <pivotArea dataOnly="0" labelOnly="1" outline="0" fieldPosition="0">
        <references count="2">
          <reference field="4294967294" count="2">
            <x v="0"/>
            <x v="1"/>
          </reference>
          <reference field="12" count="1" selected="0">
            <x v="1"/>
          </reference>
        </references>
      </pivotArea>
    </format>
    <format dxfId="34320">
      <pivotArea outline="0" collapsedLevelsAreSubtotals="1" fieldPosition="0"/>
    </format>
    <format dxfId="34319">
      <pivotArea type="origin" dataOnly="0" labelOnly="1" outline="0" offset="A2" fieldPosition="0"/>
    </format>
    <format dxfId="34318">
      <pivotArea field="13" type="button" dataOnly="0" labelOnly="1" outline="0" axis="axisRow" fieldPosition="0"/>
    </format>
    <format dxfId="34317">
      <pivotArea dataOnly="0" labelOnly="1" fieldPosition="0">
        <references count="1">
          <reference field="13" count="16">
            <x v="0"/>
            <x v="1"/>
            <x v="2"/>
            <x v="3"/>
            <x v="6"/>
            <x v="7"/>
            <x v="8"/>
            <x v="9"/>
            <x v="10"/>
            <x v="11"/>
            <x v="13"/>
            <x v="14"/>
            <x v="15"/>
            <x v="16"/>
            <x v="17"/>
            <x v="18"/>
          </reference>
        </references>
      </pivotArea>
    </format>
    <format dxfId="34316">
      <pivotArea dataOnly="0" labelOnly="1" grandRow="1" outline="0" fieldPosition="0"/>
    </format>
    <format dxfId="34315">
      <pivotArea dataOnly="0" labelOnly="1" fieldPosition="0">
        <references count="1">
          <reference field="12" count="0"/>
        </references>
      </pivotArea>
    </format>
    <format dxfId="34314">
      <pivotArea field="12" dataOnly="0" labelOnly="1" grandCol="1" outline="0" axis="axisCol" fieldPosition="0">
        <references count="1">
          <reference field="4294967294" count="1" selected="0">
            <x v="0"/>
          </reference>
        </references>
      </pivotArea>
    </format>
    <format dxfId="34313">
      <pivotArea field="12" dataOnly="0" labelOnly="1" grandCol="1" outline="0" axis="axisCol" fieldPosition="0">
        <references count="1">
          <reference field="4294967294" count="1" selected="0">
            <x v="1"/>
          </reference>
        </references>
      </pivotArea>
    </format>
    <format dxfId="34312">
      <pivotArea field="12" dataOnly="0" labelOnly="1" grandCol="1" outline="0" axis="axisCol" fieldPosition="0">
        <references count="1">
          <reference field="4294967294" count="1" selected="0">
            <x v="0"/>
          </reference>
        </references>
      </pivotArea>
    </format>
    <format dxfId="34311">
      <pivotArea field="12" dataOnly="0" labelOnly="1" grandCol="1" outline="0" axis="axisCol" fieldPosition="0">
        <references count="1">
          <reference field="4294967294" count="1" selected="0">
            <x v="1"/>
          </reference>
        </references>
      </pivotArea>
    </format>
    <format dxfId="34310">
      <pivotArea dataOnly="0" labelOnly="1" outline="0" fieldPosition="0">
        <references count="2">
          <reference field="4294967294" count="2">
            <x v="0"/>
            <x v="1"/>
          </reference>
          <reference field="12" count="1" selected="0">
            <x v="0"/>
          </reference>
        </references>
      </pivotArea>
    </format>
    <format dxfId="34309">
      <pivotArea dataOnly="0" labelOnly="1" outline="0" fieldPosition="0">
        <references count="2">
          <reference field="4294967294" count="2">
            <x v="0"/>
            <x v="1"/>
          </reference>
          <reference field="12" count="1" selected="0">
            <x v="1"/>
          </reference>
        </references>
      </pivotArea>
    </format>
    <format dxfId="34308">
      <pivotArea outline="0" collapsedLevelsAreSubtotals="1" fieldPosition="0"/>
    </format>
    <format dxfId="34307">
      <pivotArea type="origin" dataOnly="0" labelOnly="1" outline="0" offset="A2" fieldPosition="0"/>
    </format>
    <format dxfId="34306">
      <pivotArea field="13" type="button" dataOnly="0" labelOnly="1" outline="0" axis="axisRow" fieldPosition="0"/>
    </format>
    <format dxfId="34305">
      <pivotArea dataOnly="0" labelOnly="1" fieldPosition="0">
        <references count="1">
          <reference field="13" count="16">
            <x v="0"/>
            <x v="1"/>
            <x v="2"/>
            <x v="3"/>
            <x v="6"/>
            <x v="7"/>
            <x v="8"/>
            <x v="9"/>
            <x v="10"/>
            <x v="11"/>
            <x v="13"/>
            <x v="14"/>
            <x v="15"/>
            <x v="16"/>
            <x v="17"/>
            <x v="18"/>
          </reference>
        </references>
      </pivotArea>
    </format>
    <format dxfId="34304">
      <pivotArea dataOnly="0" labelOnly="1" grandRow="1" outline="0" fieldPosition="0"/>
    </format>
    <format dxfId="34303">
      <pivotArea dataOnly="0" labelOnly="1" fieldPosition="0">
        <references count="1">
          <reference field="12" count="0"/>
        </references>
      </pivotArea>
    </format>
    <format dxfId="34302">
      <pivotArea field="12" dataOnly="0" labelOnly="1" grandCol="1" outline="0" axis="axisCol" fieldPosition="0">
        <references count="1">
          <reference field="4294967294" count="1" selected="0">
            <x v="0"/>
          </reference>
        </references>
      </pivotArea>
    </format>
    <format dxfId="34301">
      <pivotArea field="12" dataOnly="0" labelOnly="1" grandCol="1" outline="0" axis="axisCol" fieldPosition="0">
        <references count="1">
          <reference field="4294967294" count="1" selected="0">
            <x v="1"/>
          </reference>
        </references>
      </pivotArea>
    </format>
    <format dxfId="34300">
      <pivotArea field="12" dataOnly="0" labelOnly="1" grandCol="1" outline="0" axis="axisCol" fieldPosition="0">
        <references count="1">
          <reference field="4294967294" count="1" selected="0">
            <x v="0"/>
          </reference>
        </references>
      </pivotArea>
    </format>
    <format dxfId="34299">
      <pivotArea field="12" dataOnly="0" labelOnly="1" grandCol="1" outline="0" axis="axisCol" fieldPosition="0">
        <references count="1">
          <reference field="4294967294" count="1" selected="0">
            <x v="1"/>
          </reference>
        </references>
      </pivotArea>
    </format>
    <format dxfId="34298">
      <pivotArea dataOnly="0" labelOnly="1" outline="0" fieldPosition="0">
        <references count="2">
          <reference field="4294967294" count="2">
            <x v="0"/>
            <x v="1"/>
          </reference>
          <reference field="12" count="1" selected="0">
            <x v="0"/>
          </reference>
        </references>
      </pivotArea>
    </format>
    <format dxfId="34297">
      <pivotArea dataOnly="0" labelOnly="1" outline="0" fieldPosition="0">
        <references count="2">
          <reference field="4294967294" count="2">
            <x v="0"/>
            <x v="1"/>
          </reference>
          <reference field="12" count="1" selected="0">
            <x v="1"/>
          </reference>
        </references>
      </pivotArea>
    </format>
    <format dxfId="34296">
      <pivotArea outline="0" collapsedLevelsAreSubtotals="1" fieldPosition="0">
        <references count="2">
          <reference field="4294967294" count="2" selected="0">
            <x v="0"/>
            <x v="1"/>
          </reference>
          <reference field="12" count="1" selected="0">
            <x v="0"/>
          </reference>
        </references>
      </pivotArea>
    </format>
    <format dxfId="34295">
      <pivotArea type="origin" dataOnly="0" labelOnly="1" outline="0" offset="A2" fieldPosition="0"/>
    </format>
    <format dxfId="34294">
      <pivotArea field="13" type="button" dataOnly="0" labelOnly="1" outline="0" axis="axisRow" fieldPosition="0"/>
    </format>
    <format dxfId="34293">
      <pivotArea dataOnly="0" labelOnly="1" fieldPosition="0">
        <references count="1">
          <reference field="13" count="16">
            <x v="0"/>
            <x v="1"/>
            <x v="2"/>
            <x v="3"/>
            <x v="6"/>
            <x v="7"/>
            <x v="8"/>
            <x v="9"/>
            <x v="10"/>
            <x v="11"/>
            <x v="13"/>
            <x v="14"/>
            <x v="15"/>
            <x v="16"/>
            <x v="17"/>
            <x v="18"/>
          </reference>
        </references>
      </pivotArea>
    </format>
    <format dxfId="34292">
      <pivotArea dataOnly="0" labelOnly="1" grandRow="1" outline="0" fieldPosition="0"/>
    </format>
    <format dxfId="34291">
      <pivotArea dataOnly="0" labelOnly="1" fieldPosition="0">
        <references count="1">
          <reference field="12" count="1">
            <x v="0"/>
          </reference>
        </references>
      </pivotArea>
    </format>
    <format dxfId="34290">
      <pivotArea dataOnly="0" labelOnly="1" outline="0" fieldPosition="0">
        <references count="2">
          <reference field="4294967294" count="2">
            <x v="0"/>
            <x v="1"/>
          </reference>
          <reference field="12" count="1" selected="0">
            <x v="0"/>
          </reference>
        </references>
      </pivotArea>
    </format>
    <format dxfId="34289">
      <pivotArea outline="0" collapsedLevelsAreSubtotals="1" fieldPosition="0">
        <references count="2">
          <reference field="4294967294" count="2" selected="0">
            <x v="0"/>
            <x v="1"/>
          </reference>
          <reference field="12" count="1" selected="0">
            <x v="1"/>
          </reference>
        </references>
      </pivotArea>
    </format>
    <format dxfId="34288">
      <pivotArea field="12" grandCol="1" outline="0" collapsedLevelsAreSubtotals="1" axis="axisCol" fieldPosition="0">
        <references count="1">
          <reference field="4294967294" count="1" selected="0">
            <x v="0"/>
          </reference>
        </references>
      </pivotArea>
    </format>
    <format dxfId="34287">
      <pivotArea dataOnly="0" labelOnly="1" fieldPosition="0">
        <references count="1">
          <reference field="12" count="1">
            <x v="1"/>
          </reference>
        </references>
      </pivotArea>
    </format>
    <format dxfId="34286">
      <pivotArea field="12" dataOnly="0" labelOnly="1" grandCol="1" outline="0" axis="axisCol" fieldPosition="0">
        <references count="1">
          <reference field="4294967294" count="1" selected="0">
            <x v="0"/>
          </reference>
        </references>
      </pivotArea>
    </format>
    <format dxfId="34285">
      <pivotArea field="12" dataOnly="0" labelOnly="1" grandCol="1" outline="0" axis="axisCol" fieldPosition="0">
        <references count="1">
          <reference field="4294967294" count="1" selected="0">
            <x v="1"/>
          </reference>
        </references>
      </pivotArea>
    </format>
    <format dxfId="34284">
      <pivotArea dataOnly="0" labelOnly="1" outline="0" fieldPosition="0">
        <references count="2">
          <reference field="4294967294" count="2">
            <x v="0"/>
            <x v="1"/>
          </reference>
          <reference field="12" count="1" selected="0">
            <x v="1"/>
          </reference>
        </references>
      </pivotArea>
    </format>
    <format dxfId="34283">
      <pivotArea field="12" grandCol="1" outline="0" collapsedLevelsAreSubtotals="1" axis="axisCol" fieldPosition="0">
        <references count="1">
          <reference field="4294967294" count="1" selected="0">
            <x v="1"/>
          </reference>
        </references>
      </pivotArea>
    </format>
    <format dxfId="34282">
      <pivotArea field="12" dataOnly="0" labelOnly="1" grandCol="1" outline="0" axis="axisCol" fieldPosition="0">
        <references count="1">
          <reference field="4294967294" count="1" selected="0">
            <x v="0"/>
          </reference>
        </references>
      </pivotArea>
    </format>
    <format dxfId="34281">
      <pivotArea field="12" dataOnly="0" labelOnly="1" grandCol="1" outline="0" axis="axisCol" fieldPosition="0">
        <references count="1">
          <reference field="4294967294" count="1" selected="0">
            <x v="1"/>
          </reference>
        </references>
      </pivotArea>
    </format>
    <format dxfId="3428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279">
      <pivotArea type="origin" dataOnly="0" labelOnly="1" outline="0" offset="A2" fieldPosition="0"/>
    </format>
    <format dxfId="34278">
      <pivotArea field="13" type="button" dataOnly="0" labelOnly="1" outline="0" axis="axisRow" fieldPosition="0"/>
    </format>
    <format dxfId="34277">
      <pivotArea dataOnly="0" labelOnly="1" fieldPosition="0">
        <references count="1">
          <reference field="13" count="16">
            <x v="0"/>
            <x v="1"/>
            <x v="2"/>
            <x v="3"/>
            <x v="6"/>
            <x v="7"/>
            <x v="8"/>
            <x v="9"/>
            <x v="10"/>
            <x v="11"/>
            <x v="13"/>
            <x v="14"/>
            <x v="15"/>
            <x v="16"/>
            <x v="17"/>
            <x v="18"/>
          </reference>
        </references>
      </pivotArea>
    </format>
    <format dxfId="34276">
      <pivotArea dataOnly="0" labelOnly="1" fieldPosition="0">
        <references count="1">
          <reference field="12" count="1">
            <x v="0"/>
          </reference>
        </references>
      </pivotArea>
    </format>
    <format dxfId="34275">
      <pivotArea dataOnly="0" labelOnly="1" outline="0" fieldPosition="0">
        <references count="2">
          <reference field="4294967294" count="2">
            <x v="0"/>
            <x v="1"/>
          </reference>
          <reference field="12" count="1" selected="0">
            <x v="0"/>
          </reference>
        </references>
      </pivotArea>
    </format>
    <format dxfId="3427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273">
      <pivotArea type="origin" dataOnly="0" labelOnly="1" outline="0" offset="A2" fieldPosition="0"/>
    </format>
    <format dxfId="34272">
      <pivotArea field="13" type="button" dataOnly="0" labelOnly="1" outline="0" axis="axisRow" fieldPosition="0"/>
    </format>
    <format dxfId="34271">
      <pivotArea dataOnly="0" labelOnly="1" fieldPosition="0">
        <references count="1">
          <reference field="13" count="16">
            <x v="0"/>
            <x v="1"/>
            <x v="2"/>
            <x v="3"/>
            <x v="6"/>
            <x v="7"/>
            <x v="8"/>
            <x v="9"/>
            <x v="10"/>
            <x v="11"/>
            <x v="13"/>
            <x v="14"/>
            <x v="15"/>
            <x v="16"/>
            <x v="17"/>
            <x v="18"/>
          </reference>
        </references>
      </pivotArea>
    </format>
    <format dxfId="34270">
      <pivotArea dataOnly="0" labelOnly="1" fieldPosition="0">
        <references count="1">
          <reference field="12" count="1">
            <x v="0"/>
          </reference>
        </references>
      </pivotArea>
    </format>
    <format dxfId="34269">
      <pivotArea dataOnly="0" labelOnly="1" outline="0" fieldPosition="0">
        <references count="2">
          <reference field="4294967294" count="2">
            <x v="0"/>
            <x v="1"/>
          </reference>
          <reference field="12" count="1" selected="0">
            <x v="0"/>
          </reference>
        </references>
      </pivotArea>
    </format>
    <format dxfId="34268">
      <pivotArea outline="0" collapsedLevelsAreSubtotals="1" fieldPosition="0">
        <references count="2">
          <reference field="4294967294" count="2" selected="0">
            <x v="0"/>
            <x v="1"/>
          </reference>
          <reference field="12" count="1" selected="0">
            <x v="1"/>
          </reference>
        </references>
      </pivotArea>
    </format>
    <format dxfId="34267">
      <pivotArea field="12" grandCol="1" outline="0" collapsedLevelsAreSubtotals="1" axis="axisCol" fieldPosition="0">
        <references count="1">
          <reference field="4294967294" count="1" selected="0">
            <x v="0"/>
          </reference>
        </references>
      </pivotArea>
    </format>
    <format dxfId="34266">
      <pivotArea dataOnly="0" labelOnly="1" fieldPosition="0">
        <references count="1">
          <reference field="12" count="1">
            <x v="1"/>
          </reference>
        </references>
      </pivotArea>
    </format>
    <format dxfId="34265">
      <pivotArea field="12" dataOnly="0" labelOnly="1" grandCol="1" outline="0" axis="axisCol" fieldPosition="0">
        <references count="1">
          <reference field="4294967294" count="1" selected="0">
            <x v="0"/>
          </reference>
        </references>
      </pivotArea>
    </format>
    <format dxfId="34264">
      <pivotArea field="12" dataOnly="0" labelOnly="1" grandCol="1" outline="0" axis="axisCol" fieldPosition="0">
        <references count="1">
          <reference field="4294967294" count="1" selected="0">
            <x v="1"/>
          </reference>
        </references>
      </pivotArea>
    </format>
    <format dxfId="34263">
      <pivotArea dataOnly="0" labelOnly="1" outline="0" fieldPosition="0">
        <references count="2">
          <reference field="4294967294" count="2">
            <x v="0"/>
            <x v="1"/>
          </reference>
          <reference field="12" count="1" selected="0">
            <x v="1"/>
          </reference>
        </references>
      </pivotArea>
    </format>
    <format dxfId="34262">
      <pivotArea field="12" grandCol="1" outline="0" collapsedLevelsAreSubtotals="1" axis="axisCol" fieldPosition="0">
        <references count="1">
          <reference field="4294967294" count="1" selected="0">
            <x v="1"/>
          </reference>
        </references>
      </pivotArea>
    </format>
    <format dxfId="34261">
      <pivotArea field="12" dataOnly="0" labelOnly="1" grandCol="1" outline="0" axis="axisCol" fieldPosition="0">
        <references count="1">
          <reference field="4294967294" count="1" selected="0">
            <x v="0"/>
          </reference>
        </references>
      </pivotArea>
    </format>
    <format dxfId="34260">
      <pivotArea field="12" dataOnly="0" labelOnly="1" grandCol="1" outline="0" axis="axisCol" fieldPosition="0">
        <references count="1">
          <reference field="4294967294" count="1" selected="0">
            <x v="1"/>
          </reference>
        </references>
      </pivotArea>
    </format>
    <format dxfId="34259">
      <pivotArea grandRow="1" outline="0" collapsedLevelsAreSubtotals="1" fieldPosition="0"/>
    </format>
    <format dxfId="34258">
      <pivotArea dataOnly="0" labelOnly="1" grandRow="1" outline="0" fieldPosition="0"/>
    </format>
    <format dxfId="34257">
      <pivotArea collapsedLevelsAreSubtotals="1" fieldPosition="0">
        <references count="3">
          <reference field="4294967294" count="2" selected="0">
            <x v="0"/>
            <x v="1"/>
          </reference>
          <reference field="12" count="1" selected="0">
            <x v="0"/>
          </reference>
          <reference field="13" count="1">
            <x v="5"/>
          </reference>
        </references>
      </pivotArea>
    </format>
    <format dxfId="34256">
      <pivotArea dataOnly="0" labelOnly="1" fieldPosition="0">
        <references count="1">
          <reference field="13" count="1">
            <x v="5"/>
          </reference>
        </references>
      </pivotArea>
    </format>
    <format dxfId="34255">
      <pivotArea dataOnly="0" labelOnly="1" fieldPosition="0">
        <references count="1">
          <reference field="13" count="1">
            <x v="12"/>
          </reference>
        </references>
      </pivotArea>
    </format>
    <format dxfId="34254">
      <pivotArea collapsedLevelsAreSubtotals="1" fieldPosition="0">
        <references count="1">
          <reference field="13" count="12">
            <x v="3"/>
            <x v="5"/>
            <x v="6"/>
            <x v="7"/>
            <x v="8"/>
            <x v="10"/>
            <x v="11"/>
            <x v="12"/>
            <x v="14"/>
            <x v="16"/>
            <x v="17"/>
            <x v="18"/>
          </reference>
        </references>
      </pivotArea>
    </format>
    <format dxfId="34253">
      <pivotArea type="origin" dataOnly="0" labelOnly="1" outline="0" offset="A2" fieldPosition="0"/>
    </format>
    <format dxfId="34252">
      <pivotArea field="13" type="button" dataOnly="0" labelOnly="1" outline="0" axis="axisRow" fieldPosition="0"/>
    </format>
    <format dxfId="34251">
      <pivotArea dataOnly="0" labelOnly="1" fieldPosition="0">
        <references count="1">
          <reference field="13" count="12">
            <x v="3"/>
            <x v="5"/>
            <x v="6"/>
            <x v="7"/>
            <x v="8"/>
            <x v="10"/>
            <x v="11"/>
            <x v="12"/>
            <x v="14"/>
            <x v="16"/>
            <x v="17"/>
            <x v="18"/>
          </reference>
        </references>
      </pivotArea>
    </format>
    <format dxfId="34250">
      <pivotArea dataOnly="0" labelOnly="1" fieldPosition="0">
        <references count="1">
          <reference field="12" count="0"/>
        </references>
      </pivotArea>
    </format>
    <format dxfId="34249">
      <pivotArea field="12" dataOnly="0" labelOnly="1" grandCol="1" outline="0" axis="axisCol" fieldPosition="0">
        <references count="1">
          <reference field="4294967294" count="1" selected="0">
            <x v="0"/>
          </reference>
        </references>
      </pivotArea>
    </format>
    <format dxfId="34248">
      <pivotArea field="12" dataOnly="0" labelOnly="1" grandCol="1" outline="0" axis="axisCol" fieldPosition="0">
        <references count="1">
          <reference field="4294967294" count="1" selected="0">
            <x v="1"/>
          </reference>
        </references>
      </pivotArea>
    </format>
    <format dxfId="34247">
      <pivotArea field="12" dataOnly="0" labelOnly="1" grandCol="1" outline="0" axis="axisCol" fieldPosition="0">
        <references count="1">
          <reference field="4294967294" count="1" selected="0">
            <x v="0"/>
          </reference>
        </references>
      </pivotArea>
    </format>
    <format dxfId="34246">
      <pivotArea field="12" dataOnly="0" labelOnly="1" grandCol="1" outline="0" axis="axisCol" fieldPosition="0">
        <references count="1">
          <reference field="4294967294" count="1" selected="0">
            <x v="1"/>
          </reference>
        </references>
      </pivotArea>
    </format>
    <format dxfId="34245">
      <pivotArea dataOnly="0" labelOnly="1" outline="0" fieldPosition="0">
        <references count="2">
          <reference field="4294967294" count="2">
            <x v="0"/>
            <x v="1"/>
          </reference>
          <reference field="12" count="1" selected="0">
            <x v="0"/>
          </reference>
        </references>
      </pivotArea>
    </format>
    <format dxfId="34244">
      <pivotArea dataOnly="0" labelOnly="1" outline="0" fieldPosition="0">
        <references count="2">
          <reference field="4294967294" count="2">
            <x v="0"/>
            <x v="1"/>
          </reference>
          <reference field="12" count="1" selected="0">
            <x v="1"/>
          </reference>
        </references>
      </pivotArea>
    </format>
    <format dxfId="34243">
      <pivotArea collapsedLevelsAreSubtotals="1" fieldPosition="0">
        <references count="1">
          <reference field="13" count="12">
            <x v="3"/>
            <x v="5"/>
            <x v="6"/>
            <x v="7"/>
            <x v="8"/>
            <x v="10"/>
            <x v="11"/>
            <x v="12"/>
            <x v="14"/>
            <x v="16"/>
            <x v="17"/>
            <x v="18"/>
          </reference>
        </references>
      </pivotArea>
    </format>
    <format dxfId="34242">
      <pivotArea type="origin" dataOnly="0" labelOnly="1" outline="0" offset="A2" fieldPosition="0"/>
    </format>
    <format dxfId="34241">
      <pivotArea field="13" type="button" dataOnly="0" labelOnly="1" outline="0" axis="axisRow" fieldPosition="0"/>
    </format>
    <format dxfId="34240">
      <pivotArea dataOnly="0" labelOnly="1" fieldPosition="0">
        <references count="1">
          <reference field="13" count="12">
            <x v="3"/>
            <x v="5"/>
            <x v="6"/>
            <x v="7"/>
            <x v="8"/>
            <x v="10"/>
            <x v="11"/>
            <x v="12"/>
            <x v="14"/>
            <x v="16"/>
            <x v="17"/>
            <x v="18"/>
          </reference>
        </references>
      </pivotArea>
    </format>
    <format dxfId="34239">
      <pivotArea dataOnly="0" labelOnly="1" fieldPosition="0">
        <references count="1">
          <reference field="12" count="0"/>
        </references>
      </pivotArea>
    </format>
    <format dxfId="34238">
      <pivotArea field="12" dataOnly="0" labelOnly="1" grandCol="1" outline="0" axis="axisCol" fieldPosition="0">
        <references count="1">
          <reference field="4294967294" count="1" selected="0">
            <x v="0"/>
          </reference>
        </references>
      </pivotArea>
    </format>
    <format dxfId="34237">
      <pivotArea field="12" dataOnly="0" labelOnly="1" grandCol="1" outline="0" axis="axisCol" fieldPosition="0">
        <references count="1">
          <reference field="4294967294" count="1" selected="0">
            <x v="1"/>
          </reference>
        </references>
      </pivotArea>
    </format>
    <format dxfId="34236">
      <pivotArea field="12" dataOnly="0" labelOnly="1" grandCol="1" outline="0" axis="axisCol" fieldPosition="0">
        <references count="1">
          <reference field="4294967294" count="1" selected="0">
            <x v="0"/>
          </reference>
        </references>
      </pivotArea>
    </format>
    <format dxfId="34235">
      <pivotArea field="12" dataOnly="0" labelOnly="1" grandCol="1" outline="0" axis="axisCol" fieldPosition="0">
        <references count="1">
          <reference field="4294967294" count="1" selected="0">
            <x v="1"/>
          </reference>
        </references>
      </pivotArea>
    </format>
    <format dxfId="34234">
      <pivotArea dataOnly="0" labelOnly="1" outline="0" fieldPosition="0">
        <references count="2">
          <reference field="4294967294" count="2">
            <x v="0"/>
            <x v="1"/>
          </reference>
          <reference field="12" count="1" selected="0">
            <x v="0"/>
          </reference>
        </references>
      </pivotArea>
    </format>
    <format dxfId="34233">
      <pivotArea dataOnly="0" labelOnly="1" outline="0" fieldPosition="0">
        <references count="2">
          <reference field="4294967294" count="2">
            <x v="0"/>
            <x v="1"/>
          </reference>
          <reference field="12" count="1" selected="0">
            <x v="1"/>
          </reference>
        </references>
      </pivotArea>
    </format>
    <format dxfId="34232">
      <pivotArea type="origin" dataOnly="0" labelOnly="1" outline="0" offset="A2" fieldPosition="0"/>
    </format>
    <format dxfId="34231">
      <pivotArea dataOnly="0" labelOnly="1" fieldPosition="0">
        <references count="1">
          <reference field="12" count="0"/>
        </references>
      </pivotArea>
    </format>
    <format dxfId="34230">
      <pivotArea field="12" dataOnly="0" labelOnly="1" grandCol="1" outline="0" offset="IV1" axis="axisCol" fieldPosition="0">
        <references count="1">
          <reference field="4294967294" count="1" selected="0">
            <x v="0"/>
          </reference>
        </references>
      </pivotArea>
    </format>
    <format dxfId="34229">
      <pivotArea field="12" dataOnly="0" labelOnly="1" grandCol="1" outline="0" offset="IV1" axis="axisCol" fieldPosition="0">
        <references count="1">
          <reference field="4294967294" count="1" selected="0">
            <x v="1"/>
          </reference>
        </references>
      </pivotArea>
    </format>
    <format dxfId="34228">
      <pivotArea field="12" dataOnly="0" labelOnly="1" grandCol="1" outline="0" offset="IV1" axis="axisCol" fieldPosition="0">
        <references count="1">
          <reference field="4294967294" count="1" selected="0">
            <x v="0"/>
          </reference>
        </references>
      </pivotArea>
    </format>
    <format dxfId="34227">
      <pivotArea field="12" dataOnly="0" labelOnly="1" grandCol="1" outline="0" offset="IV1" axis="axisCol" fieldPosition="0">
        <references count="1">
          <reference field="4294967294" count="1" selected="0">
            <x v="1"/>
          </reference>
        </references>
      </pivotArea>
    </format>
    <format dxfId="34226">
      <pivotArea field="12" dataOnly="0" grandCol="1" outline="0" axis="axisCol" fieldPosition="0">
        <references count="1">
          <reference field="4294967294" count="1" selected="0">
            <x v="1"/>
          </reference>
        </references>
      </pivotArea>
    </format>
    <format dxfId="34225">
      <pivotArea field="12" dataOnly="0" labelOnly="1" grandCol="1" outline="0" offset="IV1" axis="axisCol" fieldPosition="0">
        <references count="1">
          <reference field="4294967294" count="1" selected="0">
            <x v="0"/>
          </reference>
        </references>
      </pivotArea>
    </format>
    <format dxfId="34224">
      <pivotArea field="12" dataOnly="0" labelOnly="1" grandCol="1" outline="0" offset="IV1" axis="axisCol" fieldPosition="0">
        <references count="1">
          <reference field="4294967294" count="1" selected="0">
            <x v="1"/>
          </reference>
        </references>
      </pivotArea>
    </format>
    <format dxfId="34223">
      <pivotArea field="12" dataOnly="0" labelOnly="1" grandCol="1" outline="0" offset="IV1" axis="axisCol" fieldPosition="0">
        <references count="1">
          <reference field="4294967294" count="1" selected="0">
            <x v="0"/>
          </reference>
        </references>
      </pivotArea>
    </format>
    <format dxfId="34222">
      <pivotArea field="12" dataOnly="0" labelOnly="1" grandCol="1" outline="0" offset="IV1" axis="axisCol" fieldPosition="0">
        <references count="1">
          <reference field="4294967294" count="1" selected="0">
            <x v="1"/>
          </reference>
        </references>
      </pivotArea>
    </format>
    <format dxfId="34221">
      <pivotArea field="12" dataOnly="0" labelOnly="1" grandCol="1" outline="0" offset="IV1" axis="axisCol" fieldPosition="0">
        <references count="1">
          <reference field="4294967294" count="1" selected="0">
            <x v="0"/>
          </reference>
        </references>
      </pivotArea>
    </format>
    <format dxfId="34220">
      <pivotArea field="12" dataOnly="0" labelOnly="1" grandCol="1" outline="0" offset="IV1" axis="axisCol" fieldPosition="0">
        <references count="1">
          <reference field="4294967294" count="1" selected="0">
            <x v="1"/>
          </reference>
        </references>
      </pivotArea>
    </format>
    <format dxfId="34219">
      <pivotArea type="all" dataOnly="0" outline="0" fieldPosition="0"/>
    </format>
    <format dxfId="34218">
      <pivotArea outline="0" collapsedLevelsAreSubtotals="1" fieldPosition="0"/>
    </format>
    <format dxfId="34217">
      <pivotArea type="origin" dataOnly="0" labelOnly="1" outline="0" fieldPosition="0"/>
    </format>
    <format dxfId="34216">
      <pivotArea field="12" type="button" dataOnly="0" labelOnly="1" outline="0" axis="axisCol" fieldPosition="0"/>
    </format>
    <format dxfId="34215">
      <pivotArea field="-2" type="button" dataOnly="0" labelOnly="1" outline="0" axis="axisCol" fieldPosition="1"/>
    </format>
    <format dxfId="34214">
      <pivotArea type="topRight" dataOnly="0" labelOnly="1" outline="0" fieldPosition="0"/>
    </format>
    <format dxfId="34213">
      <pivotArea field="13" type="button" dataOnly="0" labelOnly="1" outline="0" axis="axisRow" fieldPosition="0"/>
    </format>
    <format dxfId="34212">
      <pivotArea dataOnly="0" labelOnly="1" fieldPosition="0">
        <references count="1">
          <reference field="13" count="12">
            <x v="3"/>
            <x v="5"/>
            <x v="6"/>
            <x v="7"/>
            <x v="8"/>
            <x v="10"/>
            <x v="11"/>
            <x v="12"/>
            <x v="14"/>
            <x v="16"/>
            <x v="17"/>
            <x v="18"/>
          </reference>
        </references>
      </pivotArea>
    </format>
    <format dxfId="34211">
      <pivotArea dataOnly="0" labelOnly="1" grandRow="1" outline="0" fieldPosition="0"/>
    </format>
    <format dxfId="34210">
      <pivotArea dataOnly="0" labelOnly="1" fieldPosition="0">
        <references count="1">
          <reference field="12" count="0"/>
        </references>
      </pivotArea>
    </format>
    <format dxfId="34209">
      <pivotArea field="12" dataOnly="0" labelOnly="1" grandCol="1" outline="0" axis="axisCol" fieldPosition="0">
        <references count="1">
          <reference field="4294967294" count="1" selected="0">
            <x v="0"/>
          </reference>
        </references>
      </pivotArea>
    </format>
    <format dxfId="34208">
      <pivotArea field="12" dataOnly="0" labelOnly="1" grandCol="1" outline="0" axis="axisCol" fieldPosition="0">
        <references count="1">
          <reference field="4294967294" count="1" selected="0">
            <x v="1"/>
          </reference>
        </references>
      </pivotArea>
    </format>
    <format dxfId="34207">
      <pivotArea field="12" dataOnly="0" labelOnly="1" grandCol="1" outline="0" axis="axisCol" fieldPosition="0">
        <references count="1">
          <reference field="4294967294" count="1" selected="0">
            <x v="0"/>
          </reference>
        </references>
      </pivotArea>
    </format>
    <format dxfId="34206">
      <pivotArea field="12" dataOnly="0" labelOnly="1" grandCol="1" outline="0" axis="axisCol" fieldPosition="0">
        <references count="1">
          <reference field="4294967294" count="1" selected="0">
            <x v="1"/>
          </reference>
        </references>
      </pivotArea>
    </format>
    <format dxfId="34205">
      <pivotArea dataOnly="0" labelOnly="1" outline="0" fieldPosition="0">
        <references count="2">
          <reference field="4294967294" count="2">
            <x v="0"/>
            <x v="1"/>
          </reference>
          <reference field="12" count="1" selected="0">
            <x v="0"/>
          </reference>
        </references>
      </pivotArea>
    </format>
    <format dxfId="34204">
      <pivotArea dataOnly="0" labelOnly="1" outline="0" fieldPosition="0">
        <references count="2">
          <reference field="4294967294" count="2">
            <x v="0"/>
            <x v="1"/>
          </reference>
          <reference field="12" count="1" selected="0">
            <x v="1"/>
          </reference>
        </references>
      </pivotArea>
    </format>
    <format dxfId="34203">
      <pivotArea type="all" dataOnly="0" outline="0" fieldPosition="0"/>
    </format>
    <format dxfId="34202">
      <pivotArea outline="0" collapsedLevelsAreSubtotals="1" fieldPosition="0"/>
    </format>
    <format dxfId="34201">
      <pivotArea type="origin" dataOnly="0" labelOnly="1" outline="0" fieldPosition="0"/>
    </format>
    <format dxfId="34200">
      <pivotArea field="12" type="button" dataOnly="0" labelOnly="1" outline="0" axis="axisCol" fieldPosition="0"/>
    </format>
    <format dxfId="34199">
      <pivotArea field="-2" type="button" dataOnly="0" labelOnly="1" outline="0" axis="axisCol" fieldPosition="1"/>
    </format>
    <format dxfId="34198">
      <pivotArea type="topRight" dataOnly="0" labelOnly="1" outline="0" fieldPosition="0"/>
    </format>
    <format dxfId="34197">
      <pivotArea field="13" type="button" dataOnly="0" labelOnly="1" outline="0" axis="axisRow" fieldPosition="0"/>
    </format>
    <format dxfId="34196">
      <pivotArea dataOnly="0" labelOnly="1" fieldPosition="0">
        <references count="1">
          <reference field="13" count="12">
            <x v="3"/>
            <x v="5"/>
            <x v="6"/>
            <x v="7"/>
            <x v="8"/>
            <x v="10"/>
            <x v="11"/>
            <x v="12"/>
            <x v="14"/>
            <x v="16"/>
            <x v="17"/>
            <x v="18"/>
          </reference>
        </references>
      </pivotArea>
    </format>
    <format dxfId="34195">
      <pivotArea dataOnly="0" labelOnly="1" grandRow="1" outline="0" fieldPosition="0"/>
    </format>
    <format dxfId="34194">
      <pivotArea dataOnly="0" labelOnly="1" fieldPosition="0">
        <references count="1">
          <reference field="12" count="0"/>
        </references>
      </pivotArea>
    </format>
    <format dxfId="34193">
      <pivotArea field="12" dataOnly="0" labelOnly="1" grandCol="1" outline="0" axis="axisCol" fieldPosition="0">
        <references count="1">
          <reference field="4294967294" count="1" selected="0">
            <x v="0"/>
          </reference>
        </references>
      </pivotArea>
    </format>
    <format dxfId="34192">
      <pivotArea field="12" dataOnly="0" labelOnly="1" grandCol="1" outline="0" axis="axisCol" fieldPosition="0">
        <references count="1">
          <reference field="4294967294" count="1" selected="0">
            <x v="1"/>
          </reference>
        </references>
      </pivotArea>
    </format>
    <format dxfId="34191">
      <pivotArea field="12" dataOnly="0" labelOnly="1" grandCol="1" outline="0" axis="axisCol" fieldPosition="0">
        <references count="1">
          <reference field="4294967294" count="1" selected="0">
            <x v="0"/>
          </reference>
        </references>
      </pivotArea>
    </format>
    <format dxfId="34190">
      <pivotArea field="12" dataOnly="0" labelOnly="1" grandCol="1" outline="0" axis="axisCol" fieldPosition="0">
        <references count="1">
          <reference field="4294967294" count="1" selected="0">
            <x v="1"/>
          </reference>
        </references>
      </pivotArea>
    </format>
    <format dxfId="34189">
      <pivotArea dataOnly="0" labelOnly="1" outline="0" fieldPosition="0">
        <references count="2">
          <reference field="4294967294" count="2">
            <x v="0"/>
            <x v="1"/>
          </reference>
          <reference field="12" count="1" selected="0">
            <x v="0"/>
          </reference>
        </references>
      </pivotArea>
    </format>
    <format dxfId="34188">
      <pivotArea dataOnly="0" labelOnly="1" outline="0" fieldPosition="0">
        <references count="2">
          <reference field="4294967294" count="2">
            <x v="0"/>
            <x v="1"/>
          </reference>
          <reference field="12" count="1" selected="0">
            <x v="1"/>
          </reference>
        </references>
      </pivotArea>
    </format>
    <format dxfId="34187">
      <pivotArea outline="0" collapsedLevelsAreSubtotals="1" fieldPosition="0"/>
    </format>
    <format dxfId="34186">
      <pivotArea type="origin" dataOnly="0" labelOnly="1" outline="0" offset="A2" fieldPosition="0"/>
    </format>
    <format dxfId="34185">
      <pivotArea field="13" type="button" dataOnly="0" labelOnly="1" outline="0" axis="axisRow" fieldPosition="0"/>
    </format>
    <format dxfId="34184">
      <pivotArea dataOnly="0" labelOnly="1" fieldPosition="0">
        <references count="1">
          <reference field="13" count="12">
            <x v="3"/>
            <x v="5"/>
            <x v="6"/>
            <x v="7"/>
            <x v="8"/>
            <x v="10"/>
            <x v="11"/>
            <x v="12"/>
            <x v="14"/>
            <x v="16"/>
            <x v="17"/>
            <x v="18"/>
          </reference>
        </references>
      </pivotArea>
    </format>
    <format dxfId="34183">
      <pivotArea dataOnly="0" labelOnly="1" grandRow="1" outline="0" fieldPosition="0"/>
    </format>
    <format dxfId="34182">
      <pivotArea dataOnly="0" labelOnly="1" fieldPosition="0">
        <references count="1">
          <reference field="12" count="0"/>
        </references>
      </pivotArea>
    </format>
    <format dxfId="34181">
      <pivotArea field="12" dataOnly="0" labelOnly="1" grandCol="1" outline="0" axis="axisCol" fieldPosition="0">
        <references count="1">
          <reference field="4294967294" count="1" selected="0">
            <x v="0"/>
          </reference>
        </references>
      </pivotArea>
    </format>
    <format dxfId="34180">
      <pivotArea field="12" dataOnly="0" labelOnly="1" grandCol="1" outline="0" axis="axisCol" fieldPosition="0">
        <references count="1">
          <reference field="4294967294" count="1" selected="0">
            <x v="1"/>
          </reference>
        </references>
      </pivotArea>
    </format>
    <format dxfId="34179">
      <pivotArea field="12" dataOnly="0" labelOnly="1" grandCol="1" outline="0" axis="axisCol" fieldPosition="0">
        <references count="1">
          <reference field="4294967294" count="1" selected="0">
            <x v="0"/>
          </reference>
        </references>
      </pivotArea>
    </format>
    <format dxfId="34178">
      <pivotArea field="12" dataOnly="0" labelOnly="1" grandCol="1" outline="0" axis="axisCol" fieldPosition="0">
        <references count="1">
          <reference field="4294967294" count="1" selected="0">
            <x v="1"/>
          </reference>
        </references>
      </pivotArea>
    </format>
    <format dxfId="34177">
      <pivotArea dataOnly="0" labelOnly="1" outline="0" fieldPosition="0">
        <references count="2">
          <reference field="4294967294" count="2">
            <x v="0"/>
            <x v="1"/>
          </reference>
          <reference field="12" count="1" selected="0">
            <x v="0"/>
          </reference>
        </references>
      </pivotArea>
    </format>
    <format dxfId="34176">
      <pivotArea dataOnly="0" labelOnly="1" outline="0" fieldPosition="0">
        <references count="2">
          <reference field="4294967294" count="2">
            <x v="0"/>
            <x v="1"/>
          </reference>
          <reference field="12" count="1" selected="0">
            <x v="1"/>
          </reference>
        </references>
      </pivotArea>
    </format>
    <format dxfId="34175">
      <pivotArea outline="0" collapsedLevelsAreSubtotals="1" fieldPosition="0"/>
    </format>
    <format dxfId="34174">
      <pivotArea type="origin" dataOnly="0" labelOnly="1" outline="0" offset="A2" fieldPosition="0"/>
    </format>
    <format dxfId="34173">
      <pivotArea field="13" type="button" dataOnly="0" labelOnly="1" outline="0" axis="axisRow" fieldPosition="0"/>
    </format>
    <format dxfId="34172">
      <pivotArea dataOnly="0" labelOnly="1" fieldPosition="0">
        <references count="1">
          <reference field="13" count="12">
            <x v="3"/>
            <x v="5"/>
            <x v="6"/>
            <x v="7"/>
            <x v="8"/>
            <x v="10"/>
            <x v="11"/>
            <x v="12"/>
            <x v="14"/>
            <x v="16"/>
            <x v="17"/>
            <x v="18"/>
          </reference>
        </references>
      </pivotArea>
    </format>
    <format dxfId="34171">
      <pivotArea dataOnly="0" labelOnly="1" grandRow="1" outline="0" fieldPosition="0"/>
    </format>
    <format dxfId="34170">
      <pivotArea dataOnly="0" labelOnly="1" fieldPosition="0">
        <references count="1">
          <reference field="12" count="0"/>
        </references>
      </pivotArea>
    </format>
    <format dxfId="34169">
      <pivotArea field="12" dataOnly="0" labelOnly="1" grandCol="1" outline="0" axis="axisCol" fieldPosition="0">
        <references count="1">
          <reference field="4294967294" count="1" selected="0">
            <x v="0"/>
          </reference>
        </references>
      </pivotArea>
    </format>
    <format dxfId="34168">
      <pivotArea field="12" dataOnly="0" labelOnly="1" grandCol="1" outline="0" axis="axisCol" fieldPosition="0">
        <references count="1">
          <reference field="4294967294" count="1" selected="0">
            <x v="1"/>
          </reference>
        </references>
      </pivotArea>
    </format>
    <format dxfId="34167">
      <pivotArea field="12" dataOnly="0" labelOnly="1" grandCol="1" outline="0" axis="axisCol" fieldPosition="0">
        <references count="1">
          <reference field="4294967294" count="1" selected="0">
            <x v="0"/>
          </reference>
        </references>
      </pivotArea>
    </format>
    <format dxfId="34166">
      <pivotArea field="12" dataOnly="0" labelOnly="1" grandCol="1" outline="0" axis="axisCol" fieldPosition="0">
        <references count="1">
          <reference field="4294967294" count="1" selected="0">
            <x v="1"/>
          </reference>
        </references>
      </pivotArea>
    </format>
    <format dxfId="34165">
      <pivotArea dataOnly="0" labelOnly="1" outline="0" fieldPosition="0">
        <references count="2">
          <reference field="4294967294" count="2">
            <x v="0"/>
            <x v="1"/>
          </reference>
          <reference field="12" count="1" selected="0">
            <x v="0"/>
          </reference>
        </references>
      </pivotArea>
    </format>
    <format dxfId="34164">
      <pivotArea dataOnly="0" labelOnly="1" outline="0" fieldPosition="0">
        <references count="2">
          <reference field="4294967294" count="2">
            <x v="0"/>
            <x v="1"/>
          </reference>
          <reference field="12" count="1" selected="0">
            <x v="1"/>
          </reference>
        </references>
      </pivotArea>
    </format>
    <format dxfId="34163">
      <pivotArea type="origin" dataOnly="0" labelOnly="1" outline="0" offset="A2" fieldPosition="0"/>
    </format>
    <format dxfId="34162">
      <pivotArea dataOnly="0" labelOnly="1" fieldPosition="0">
        <references count="1">
          <reference field="12" count="0"/>
        </references>
      </pivotArea>
    </format>
    <format dxfId="34161">
      <pivotArea field="12" dataOnly="0" labelOnly="1" grandCol="1" outline="0" offset="IV1" axis="axisCol" fieldPosition="0">
        <references count="1">
          <reference field="4294967294" count="1" selected="0">
            <x v="0"/>
          </reference>
        </references>
      </pivotArea>
    </format>
    <format dxfId="34160">
      <pivotArea field="12" dataOnly="0" labelOnly="1" grandCol="1" outline="0" offset="IV1" axis="axisCol" fieldPosition="0">
        <references count="1">
          <reference field="4294967294" count="1" selected="0">
            <x v="1"/>
          </reference>
        </references>
      </pivotArea>
    </format>
    <format dxfId="34159">
      <pivotArea field="12" dataOnly="0" labelOnly="1" grandCol="1" outline="0" offset="IV1" axis="axisCol" fieldPosition="0">
        <references count="1">
          <reference field="4294967294" count="1" selected="0">
            <x v="0"/>
          </reference>
        </references>
      </pivotArea>
    </format>
    <format dxfId="34158">
      <pivotArea field="12" dataOnly="0" labelOnly="1" grandCol="1" outline="0" offset="IV1" axis="axisCol" fieldPosition="0">
        <references count="1">
          <reference field="4294967294" count="1" selected="0">
            <x v="1"/>
          </reference>
        </references>
      </pivotArea>
    </format>
    <format dxfId="34157">
      <pivotArea grandRow="1" outline="0" collapsedLevelsAreSubtotals="1" fieldPosition="0"/>
    </format>
    <format dxfId="34156">
      <pivotArea dataOnly="0" labelOnly="1" grandRow="1" outline="0" fieldPosition="0"/>
    </format>
    <format dxfId="34155">
      <pivotArea field="12" grandCol="1" outline="0" collapsedLevelsAreSubtotals="1" axis="axisCol" fieldPosition="0">
        <references count="1">
          <reference field="4294967294" count="1" selected="0">
            <x v="1"/>
          </reference>
        </references>
      </pivotArea>
    </format>
    <format dxfId="34154">
      <pivotArea field="12" dataOnly="0" labelOnly="1" grandCol="1" outline="0" axis="axisCol" fieldPosition="0">
        <references count="1">
          <reference field="4294967294" count="1" selected="0">
            <x v="0"/>
          </reference>
        </references>
      </pivotArea>
    </format>
    <format dxfId="34153">
      <pivotArea field="12" dataOnly="0" labelOnly="1" grandCol="1" outline="0" axis="axisCol" fieldPosition="0">
        <references count="1">
          <reference field="4294967294" count="1" selected="0">
            <x v="1"/>
          </reference>
        </references>
      </pivotArea>
    </format>
    <format dxfId="3415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415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4150">
      <pivotArea dataOnly="0" labelOnly="1" fieldPosition="0">
        <references count="1">
          <reference field="12" count="1">
            <x v="1"/>
          </reference>
        </references>
      </pivotArea>
    </format>
    <format dxfId="34149">
      <pivotArea field="12" dataOnly="0" labelOnly="1" grandCol="1" outline="0" axis="axisCol" fieldPosition="0">
        <references count="1">
          <reference field="4294967294" count="1" selected="0">
            <x v="0"/>
          </reference>
        </references>
      </pivotArea>
    </format>
    <format dxfId="34148">
      <pivotArea field="12" dataOnly="0" labelOnly="1" grandCol="1" outline="0" axis="axisCol" fieldPosition="0">
        <references count="1">
          <reference field="4294967294" count="1" selected="0">
            <x v="1"/>
          </reference>
        </references>
      </pivotArea>
    </format>
    <format dxfId="34147">
      <pivotArea field="12" dataOnly="0" labelOnly="1" grandCol="1" outline="0" axis="axisCol" fieldPosition="0">
        <references count="1">
          <reference field="4294967294" count="1" selected="0">
            <x v="0"/>
          </reference>
        </references>
      </pivotArea>
    </format>
    <format dxfId="34146">
      <pivotArea field="12" dataOnly="0" labelOnly="1" grandCol="1" outline="0" axis="axisCol" fieldPosition="0">
        <references count="1">
          <reference field="4294967294" count="1" selected="0">
            <x v="1"/>
          </reference>
        </references>
      </pivotArea>
    </format>
    <format dxfId="34145">
      <pivotArea dataOnly="0" labelOnly="1" outline="0" fieldPosition="0">
        <references count="2">
          <reference field="4294967294" count="2">
            <x v="0"/>
            <x v="1"/>
          </reference>
          <reference field="12" count="1" selected="0">
            <x v="1"/>
          </reference>
        </references>
      </pivotArea>
    </format>
    <format dxfId="3414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4143">
      <pivotArea type="origin" dataOnly="0" labelOnly="1" outline="0" offset="A2" fieldPosition="0"/>
    </format>
    <format dxfId="34142">
      <pivotArea field="13" type="button" dataOnly="0" labelOnly="1" outline="0" axis="axisRow" fieldPosition="0"/>
    </format>
    <format dxfId="34141">
      <pivotArea dataOnly="0" labelOnly="1" fieldPosition="0">
        <references count="1">
          <reference field="13" count="12">
            <x v="3"/>
            <x v="5"/>
            <x v="6"/>
            <x v="7"/>
            <x v="8"/>
            <x v="10"/>
            <x v="11"/>
            <x v="12"/>
            <x v="14"/>
            <x v="16"/>
            <x v="17"/>
            <x v="18"/>
          </reference>
        </references>
      </pivotArea>
    </format>
    <format dxfId="34140">
      <pivotArea dataOnly="0" labelOnly="1" fieldPosition="0">
        <references count="1">
          <reference field="12" count="1">
            <x v="0"/>
          </reference>
        </references>
      </pivotArea>
    </format>
    <format dxfId="34139">
      <pivotArea dataOnly="0" labelOnly="1" outline="0" fieldPosition="0">
        <references count="2">
          <reference field="4294967294" count="2">
            <x v="0"/>
            <x v="1"/>
          </reference>
          <reference field="12" count="1" selected="0">
            <x v="0"/>
          </reference>
        </references>
      </pivotArea>
    </format>
    <format dxfId="34138">
      <pivotArea type="all" dataOnly="0" outline="0" fieldPosition="0"/>
    </format>
    <format dxfId="34137">
      <pivotArea outline="0" collapsedLevelsAreSubtotals="1" fieldPosition="0"/>
    </format>
    <format dxfId="34136">
      <pivotArea type="origin" dataOnly="0" labelOnly="1" outline="0" fieldPosition="0"/>
    </format>
    <format dxfId="34135">
      <pivotArea field="12" type="button" dataOnly="0" labelOnly="1" outline="0" axis="axisCol" fieldPosition="0"/>
    </format>
    <format dxfId="34134">
      <pivotArea field="-2" type="button" dataOnly="0" labelOnly="1" outline="0" axis="axisCol" fieldPosition="1"/>
    </format>
    <format dxfId="34133">
      <pivotArea type="topRight" dataOnly="0" labelOnly="1" outline="0" fieldPosition="0"/>
    </format>
    <format dxfId="34132">
      <pivotArea field="13" type="button" dataOnly="0" labelOnly="1" outline="0" axis="axisRow" fieldPosition="0"/>
    </format>
    <format dxfId="34131">
      <pivotArea dataOnly="0" labelOnly="1" fieldPosition="0">
        <references count="1">
          <reference field="13" count="14">
            <x v="1"/>
            <x v="2"/>
            <x v="3"/>
            <x v="6"/>
            <x v="7"/>
            <x v="8"/>
            <x v="9"/>
            <x v="10"/>
            <x v="11"/>
            <x v="14"/>
            <x v="15"/>
            <x v="16"/>
            <x v="17"/>
            <x v="18"/>
          </reference>
        </references>
      </pivotArea>
    </format>
    <format dxfId="34130">
      <pivotArea dataOnly="0" labelOnly="1" grandRow="1" outline="0" fieldPosition="0"/>
    </format>
    <format dxfId="34129">
      <pivotArea dataOnly="0" labelOnly="1" fieldPosition="0">
        <references count="1">
          <reference field="12" count="0"/>
        </references>
      </pivotArea>
    </format>
    <format dxfId="34128">
      <pivotArea field="12" dataOnly="0" labelOnly="1" grandCol="1" outline="0" axis="axisCol" fieldPosition="0">
        <references count="1">
          <reference field="4294967294" count="1" selected="0">
            <x v="0"/>
          </reference>
        </references>
      </pivotArea>
    </format>
    <format dxfId="34127">
      <pivotArea field="12" dataOnly="0" labelOnly="1" grandCol="1" outline="0" axis="axisCol" fieldPosition="0">
        <references count="1">
          <reference field="4294967294" count="1" selected="0">
            <x v="1"/>
          </reference>
        </references>
      </pivotArea>
    </format>
    <format dxfId="34126">
      <pivotArea field="12" dataOnly="0" labelOnly="1" grandCol="1" outline="0" axis="axisCol" fieldPosition="0">
        <references count="1">
          <reference field="4294967294" count="1" selected="0">
            <x v="0"/>
          </reference>
        </references>
      </pivotArea>
    </format>
    <format dxfId="34125">
      <pivotArea field="12" dataOnly="0" labelOnly="1" grandCol="1" outline="0" axis="axisCol" fieldPosition="0">
        <references count="1">
          <reference field="4294967294" count="1" selected="0">
            <x v="1"/>
          </reference>
        </references>
      </pivotArea>
    </format>
    <format dxfId="34124">
      <pivotArea dataOnly="0" labelOnly="1" outline="0" fieldPosition="0">
        <references count="2">
          <reference field="4294967294" count="2">
            <x v="0"/>
            <x v="1"/>
          </reference>
          <reference field="12" count="1" selected="0">
            <x v="0"/>
          </reference>
        </references>
      </pivotArea>
    </format>
    <format dxfId="34123">
      <pivotArea dataOnly="0" labelOnly="1" outline="0" fieldPosition="0">
        <references count="2">
          <reference field="4294967294" count="2">
            <x v="0"/>
            <x v="1"/>
          </reference>
          <reference field="12" count="1" selected="0">
            <x v="1"/>
          </reference>
        </references>
      </pivotArea>
    </format>
    <format dxfId="34122">
      <pivotArea type="all" dataOnly="0" outline="0" fieldPosition="0"/>
    </format>
    <format dxfId="34121">
      <pivotArea outline="0" collapsedLevelsAreSubtotals="1" fieldPosition="0"/>
    </format>
    <format dxfId="34120">
      <pivotArea type="origin" dataOnly="0" labelOnly="1" outline="0" fieldPosition="0"/>
    </format>
    <format dxfId="34119">
      <pivotArea field="12" type="button" dataOnly="0" labelOnly="1" outline="0" axis="axisCol" fieldPosition="0"/>
    </format>
    <format dxfId="34118">
      <pivotArea field="-2" type="button" dataOnly="0" labelOnly="1" outline="0" axis="axisCol" fieldPosition="1"/>
    </format>
    <format dxfId="34117">
      <pivotArea type="topRight" dataOnly="0" labelOnly="1" outline="0" fieldPosition="0"/>
    </format>
    <format dxfId="34116">
      <pivotArea field="13" type="button" dataOnly="0" labelOnly="1" outline="0" axis="axisRow" fieldPosition="0"/>
    </format>
    <format dxfId="34115">
      <pivotArea dataOnly="0" labelOnly="1" fieldPosition="0">
        <references count="1">
          <reference field="13" count="14">
            <x v="1"/>
            <x v="2"/>
            <x v="3"/>
            <x v="6"/>
            <x v="7"/>
            <x v="8"/>
            <x v="9"/>
            <x v="10"/>
            <x v="11"/>
            <x v="14"/>
            <x v="15"/>
            <x v="16"/>
            <x v="17"/>
            <x v="18"/>
          </reference>
        </references>
      </pivotArea>
    </format>
    <format dxfId="34114">
      <pivotArea dataOnly="0" labelOnly="1" grandRow="1" outline="0" fieldPosition="0"/>
    </format>
    <format dxfId="34113">
      <pivotArea dataOnly="0" labelOnly="1" fieldPosition="0">
        <references count="1">
          <reference field="12" count="0"/>
        </references>
      </pivotArea>
    </format>
    <format dxfId="34112">
      <pivotArea field="12" dataOnly="0" labelOnly="1" grandCol="1" outline="0" axis="axisCol" fieldPosition="0">
        <references count="1">
          <reference field="4294967294" count="1" selected="0">
            <x v="0"/>
          </reference>
        </references>
      </pivotArea>
    </format>
    <format dxfId="34111">
      <pivotArea field="12" dataOnly="0" labelOnly="1" grandCol="1" outline="0" axis="axisCol" fieldPosition="0">
        <references count="1">
          <reference field="4294967294" count="1" selected="0">
            <x v="1"/>
          </reference>
        </references>
      </pivotArea>
    </format>
    <format dxfId="34110">
      <pivotArea field="12" dataOnly="0" labelOnly="1" grandCol="1" outline="0" axis="axisCol" fieldPosition="0">
        <references count="1">
          <reference field="4294967294" count="1" selected="0">
            <x v="0"/>
          </reference>
        </references>
      </pivotArea>
    </format>
    <format dxfId="34109">
      <pivotArea field="12" dataOnly="0" labelOnly="1" grandCol="1" outline="0" axis="axisCol" fieldPosition="0">
        <references count="1">
          <reference field="4294967294" count="1" selected="0">
            <x v="1"/>
          </reference>
        </references>
      </pivotArea>
    </format>
    <format dxfId="34108">
      <pivotArea dataOnly="0" labelOnly="1" outline="0" fieldPosition="0">
        <references count="2">
          <reference field="4294967294" count="2">
            <x v="0"/>
            <x v="1"/>
          </reference>
          <reference field="12" count="1" selected="0">
            <x v="0"/>
          </reference>
        </references>
      </pivotArea>
    </format>
    <format dxfId="34107">
      <pivotArea dataOnly="0" labelOnly="1" outline="0" fieldPosition="0">
        <references count="2">
          <reference field="4294967294" count="2">
            <x v="0"/>
            <x v="1"/>
          </reference>
          <reference field="12" count="1" selected="0">
            <x v="1"/>
          </reference>
        </references>
      </pivotArea>
    </format>
    <format dxfId="34106">
      <pivotArea type="all" dataOnly="0" outline="0" fieldPosition="0"/>
    </format>
    <format dxfId="34105">
      <pivotArea outline="0" collapsedLevelsAreSubtotals="1" fieldPosition="0"/>
    </format>
    <format dxfId="34104">
      <pivotArea type="origin" dataOnly="0" labelOnly="1" outline="0" fieldPosition="0"/>
    </format>
    <format dxfId="34103">
      <pivotArea field="12" type="button" dataOnly="0" labelOnly="1" outline="0" axis="axisCol" fieldPosition="0"/>
    </format>
    <format dxfId="34102">
      <pivotArea field="-2" type="button" dataOnly="0" labelOnly="1" outline="0" axis="axisCol" fieldPosition="1"/>
    </format>
    <format dxfId="34101">
      <pivotArea type="topRight" dataOnly="0" labelOnly="1" outline="0" fieldPosition="0"/>
    </format>
    <format dxfId="34100">
      <pivotArea field="13" type="button" dataOnly="0" labelOnly="1" outline="0" axis="axisRow" fieldPosition="0"/>
    </format>
    <format dxfId="34099">
      <pivotArea dataOnly="0" labelOnly="1" fieldPosition="0">
        <references count="1">
          <reference field="13" count="14">
            <x v="1"/>
            <x v="2"/>
            <x v="3"/>
            <x v="6"/>
            <x v="7"/>
            <x v="8"/>
            <x v="9"/>
            <x v="10"/>
            <x v="11"/>
            <x v="14"/>
            <x v="15"/>
            <x v="16"/>
            <x v="17"/>
            <x v="18"/>
          </reference>
        </references>
      </pivotArea>
    </format>
    <format dxfId="34098">
      <pivotArea dataOnly="0" labelOnly="1" grandRow="1" outline="0" fieldPosition="0"/>
    </format>
    <format dxfId="34097">
      <pivotArea dataOnly="0" labelOnly="1" fieldPosition="0">
        <references count="1">
          <reference field="12" count="0"/>
        </references>
      </pivotArea>
    </format>
    <format dxfId="34096">
      <pivotArea field="12" dataOnly="0" labelOnly="1" grandCol="1" outline="0" axis="axisCol" fieldPosition="0">
        <references count="1">
          <reference field="4294967294" count="1" selected="0">
            <x v="0"/>
          </reference>
        </references>
      </pivotArea>
    </format>
    <format dxfId="34095">
      <pivotArea field="12" dataOnly="0" labelOnly="1" grandCol="1" outline="0" axis="axisCol" fieldPosition="0">
        <references count="1">
          <reference field="4294967294" count="1" selected="0">
            <x v="1"/>
          </reference>
        </references>
      </pivotArea>
    </format>
    <format dxfId="34094">
      <pivotArea field="12" dataOnly="0" labelOnly="1" grandCol="1" outline="0" axis="axisCol" fieldPosition="0">
        <references count="1">
          <reference field="4294967294" count="1" selected="0">
            <x v="0"/>
          </reference>
        </references>
      </pivotArea>
    </format>
    <format dxfId="34093">
      <pivotArea field="12" dataOnly="0" labelOnly="1" grandCol="1" outline="0" axis="axisCol" fieldPosition="0">
        <references count="1">
          <reference field="4294967294" count="1" selected="0">
            <x v="1"/>
          </reference>
        </references>
      </pivotArea>
    </format>
    <format dxfId="34092">
      <pivotArea dataOnly="0" labelOnly="1" outline="0" fieldPosition="0">
        <references count="2">
          <reference field="4294967294" count="2">
            <x v="0"/>
            <x v="1"/>
          </reference>
          <reference field="12" count="1" selected="0">
            <x v="0"/>
          </reference>
        </references>
      </pivotArea>
    </format>
    <format dxfId="34091">
      <pivotArea dataOnly="0" labelOnly="1" outline="0" fieldPosition="0">
        <references count="2">
          <reference field="4294967294" count="2">
            <x v="0"/>
            <x v="1"/>
          </reference>
          <reference field="12" count="1" selected="0">
            <x v="1"/>
          </reference>
        </references>
      </pivotArea>
    </format>
    <format dxfId="34090">
      <pivotArea outline="0" collapsedLevelsAreSubtotals="1" fieldPosition="0"/>
    </format>
    <format dxfId="34089">
      <pivotArea type="origin" dataOnly="0" labelOnly="1" outline="0" offset="A2" fieldPosition="0"/>
    </format>
    <format dxfId="34088">
      <pivotArea field="13" type="button" dataOnly="0" labelOnly="1" outline="0" axis="axisRow" fieldPosition="0"/>
    </format>
    <format dxfId="34087">
      <pivotArea dataOnly="0" labelOnly="1" fieldPosition="0">
        <references count="1">
          <reference field="13" count="14">
            <x v="1"/>
            <x v="2"/>
            <x v="3"/>
            <x v="6"/>
            <x v="7"/>
            <x v="8"/>
            <x v="9"/>
            <x v="10"/>
            <x v="11"/>
            <x v="14"/>
            <x v="15"/>
            <x v="16"/>
            <x v="17"/>
            <x v="18"/>
          </reference>
        </references>
      </pivotArea>
    </format>
    <format dxfId="34086">
      <pivotArea dataOnly="0" labelOnly="1" grandRow="1" outline="0" fieldPosition="0"/>
    </format>
    <format dxfId="34085">
      <pivotArea dataOnly="0" labelOnly="1" fieldPosition="0">
        <references count="1">
          <reference field="12" count="0"/>
        </references>
      </pivotArea>
    </format>
    <format dxfId="34084">
      <pivotArea field="12" dataOnly="0" labelOnly="1" grandCol="1" outline="0" axis="axisCol" fieldPosition="0">
        <references count="1">
          <reference field="4294967294" count="1" selected="0">
            <x v="0"/>
          </reference>
        </references>
      </pivotArea>
    </format>
    <format dxfId="34083">
      <pivotArea field="12" dataOnly="0" labelOnly="1" grandCol="1" outline="0" axis="axisCol" fieldPosition="0">
        <references count="1">
          <reference field="4294967294" count="1" selected="0">
            <x v="1"/>
          </reference>
        </references>
      </pivotArea>
    </format>
    <format dxfId="34082">
      <pivotArea field="12" dataOnly="0" labelOnly="1" grandCol="1" outline="0" axis="axisCol" fieldPosition="0">
        <references count="1">
          <reference field="4294967294" count="1" selected="0">
            <x v="0"/>
          </reference>
        </references>
      </pivotArea>
    </format>
    <format dxfId="34081">
      <pivotArea field="12" dataOnly="0" labelOnly="1" grandCol="1" outline="0" axis="axisCol" fieldPosition="0">
        <references count="1">
          <reference field="4294967294" count="1" selected="0">
            <x v="1"/>
          </reference>
        </references>
      </pivotArea>
    </format>
    <format dxfId="34080">
      <pivotArea dataOnly="0" labelOnly="1" outline="0" fieldPosition="0">
        <references count="2">
          <reference field="4294967294" count="2">
            <x v="0"/>
            <x v="1"/>
          </reference>
          <reference field="12" count="1" selected="0">
            <x v="0"/>
          </reference>
        </references>
      </pivotArea>
    </format>
    <format dxfId="34079">
      <pivotArea dataOnly="0" labelOnly="1" outline="0" fieldPosition="0">
        <references count="2">
          <reference field="4294967294" count="2">
            <x v="0"/>
            <x v="1"/>
          </reference>
          <reference field="12" count="1" selected="0">
            <x v="1"/>
          </reference>
        </references>
      </pivotArea>
    </format>
    <format dxfId="34078">
      <pivotArea collapsedLevelsAreSubtotals="1" fieldPosition="0">
        <references count="3">
          <reference field="4294967294" count="2" selected="0">
            <x v="0"/>
            <x v="1"/>
          </reference>
          <reference field="12" count="1" selected="0">
            <x v="1"/>
          </reference>
          <reference field="13" count="3">
            <x v="1"/>
            <x v="2"/>
            <x v="3"/>
          </reference>
        </references>
      </pivotArea>
    </format>
    <format dxfId="34077">
      <pivotArea field="13" grandCol="1" collapsedLevelsAreSubtotals="1" axis="axisRow" fieldPosition="0">
        <references count="2">
          <reference field="4294967294" count="2" selected="0">
            <x v="0"/>
            <x v="1"/>
          </reference>
          <reference field="13" count="3">
            <x v="1"/>
            <x v="2"/>
            <x v="3"/>
          </reference>
        </references>
      </pivotArea>
    </format>
    <format dxfId="3407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4075">
      <pivotArea dataOnly="0" labelOnly="1" fieldPosition="0">
        <references count="1">
          <reference field="13" count="4">
            <x v="1"/>
            <x v="2"/>
            <x v="3"/>
            <x v="6"/>
          </reference>
        </references>
      </pivotArea>
    </format>
    <format dxfId="34074">
      <pivotArea outline="0" collapsedLevelsAreSubtotals="1" fieldPosition="0"/>
    </format>
    <format dxfId="34073">
      <pivotArea type="origin" dataOnly="0" labelOnly="1" outline="0" offset="A2" fieldPosition="0"/>
    </format>
    <format dxfId="34072">
      <pivotArea field="13" type="button" dataOnly="0" labelOnly="1" outline="0" axis="axisRow" fieldPosition="0"/>
    </format>
    <format dxfId="34071">
      <pivotArea dataOnly="0" labelOnly="1" fieldPosition="0">
        <references count="1">
          <reference field="13" count="14">
            <x v="1"/>
            <x v="2"/>
            <x v="3"/>
            <x v="6"/>
            <x v="7"/>
            <x v="8"/>
            <x v="9"/>
            <x v="10"/>
            <x v="11"/>
            <x v="14"/>
            <x v="15"/>
            <x v="16"/>
            <x v="17"/>
            <x v="18"/>
          </reference>
        </references>
      </pivotArea>
    </format>
    <format dxfId="34070">
      <pivotArea dataOnly="0" labelOnly="1" grandRow="1" outline="0" fieldPosition="0"/>
    </format>
    <format dxfId="34069">
      <pivotArea dataOnly="0" labelOnly="1" fieldPosition="0">
        <references count="1">
          <reference field="12" count="0"/>
        </references>
      </pivotArea>
    </format>
    <format dxfId="34068">
      <pivotArea field="12" dataOnly="0" labelOnly="1" grandCol="1" outline="0" axis="axisCol" fieldPosition="0">
        <references count="1">
          <reference field="4294967294" count="1" selected="0">
            <x v="0"/>
          </reference>
        </references>
      </pivotArea>
    </format>
    <format dxfId="34067">
      <pivotArea field="12" dataOnly="0" labelOnly="1" grandCol="1" outline="0" axis="axisCol" fieldPosition="0">
        <references count="1">
          <reference field="4294967294" count="1" selected="0">
            <x v="1"/>
          </reference>
        </references>
      </pivotArea>
    </format>
    <format dxfId="34066">
      <pivotArea field="12" dataOnly="0" labelOnly="1" grandCol="1" outline="0" axis="axisCol" fieldPosition="0">
        <references count="1">
          <reference field="4294967294" count="1" selected="0">
            <x v="0"/>
          </reference>
        </references>
      </pivotArea>
    </format>
    <format dxfId="34065">
      <pivotArea field="12" dataOnly="0" labelOnly="1" grandCol="1" outline="0" axis="axisCol" fieldPosition="0">
        <references count="1">
          <reference field="4294967294" count="1" selected="0">
            <x v="1"/>
          </reference>
        </references>
      </pivotArea>
    </format>
    <format dxfId="34064">
      <pivotArea dataOnly="0" labelOnly="1" outline="0" fieldPosition="0">
        <references count="2">
          <reference field="4294967294" count="2">
            <x v="0"/>
            <x v="1"/>
          </reference>
          <reference field="12" count="1" selected="0">
            <x v="0"/>
          </reference>
        </references>
      </pivotArea>
    </format>
    <format dxfId="34063">
      <pivotArea dataOnly="0" labelOnly="1" outline="0" fieldPosition="0">
        <references count="2">
          <reference field="4294967294" count="2">
            <x v="0"/>
            <x v="1"/>
          </reference>
          <reference field="12" count="1" selected="0">
            <x v="1"/>
          </reference>
        </references>
      </pivotArea>
    </format>
    <format dxfId="34062">
      <pivotArea grandRow="1" outline="0" collapsedLevelsAreSubtotals="1" fieldPosition="0"/>
    </format>
    <format dxfId="34061">
      <pivotArea dataOnly="0" labelOnly="1" grandRow="1" outline="0" fieldPosition="0"/>
    </format>
    <format dxfId="34060">
      <pivotArea type="origin" dataOnly="0" labelOnly="1" outline="0" offset="A2" fieldPosition="0"/>
    </format>
    <format dxfId="34059">
      <pivotArea dataOnly="0" labelOnly="1" fieldPosition="0">
        <references count="1">
          <reference field="12" count="0"/>
        </references>
      </pivotArea>
    </format>
    <format dxfId="34058">
      <pivotArea field="12" dataOnly="0" labelOnly="1" grandCol="1" outline="0" offset="IV1" axis="axisCol" fieldPosition="0">
        <references count="1">
          <reference field="4294967294" count="1" selected="0">
            <x v="0"/>
          </reference>
        </references>
      </pivotArea>
    </format>
    <format dxfId="34057">
      <pivotArea field="12" dataOnly="0" labelOnly="1" grandCol="1" outline="0" offset="IV1" axis="axisCol" fieldPosition="0">
        <references count="1">
          <reference field="4294967294" count="1" selected="0">
            <x v="1"/>
          </reference>
        </references>
      </pivotArea>
    </format>
    <format dxfId="34056">
      <pivotArea field="12" dataOnly="0" labelOnly="1" grandCol="1" outline="0" offset="IV1" axis="axisCol" fieldPosition="0">
        <references count="1">
          <reference field="4294967294" count="1" selected="0">
            <x v="0"/>
          </reference>
        </references>
      </pivotArea>
    </format>
    <format dxfId="34055">
      <pivotArea field="12" dataOnly="0" labelOnly="1" grandCol="1" outline="0" offset="IV1" axis="axisCol" fieldPosition="0">
        <references count="1">
          <reference field="4294967294" count="1" selected="0">
            <x v="1"/>
          </reference>
        </references>
      </pivotArea>
    </format>
    <format dxfId="34054">
      <pivotArea field="12" dataOnly="0" grandCol="1" outline="0" axis="axisCol" fieldPosition="0">
        <references count="1">
          <reference field="4294967294" count="1" selected="0">
            <x v="1"/>
          </reference>
        </references>
      </pivotArea>
    </format>
    <format dxfId="34053">
      <pivotArea collapsedLevelsAreSubtotals="1" fieldPosition="0">
        <references count="1">
          <reference field="13" count="14">
            <x v="1"/>
            <x v="2"/>
            <x v="3"/>
            <x v="6"/>
            <x v="7"/>
            <x v="8"/>
            <x v="9"/>
            <x v="10"/>
            <x v="11"/>
            <x v="14"/>
            <x v="15"/>
            <x v="16"/>
            <x v="17"/>
            <x v="18"/>
          </reference>
        </references>
      </pivotArea>
    </format>
    <format dxfId="34052">
      <pivotArea type="origin" dataOnly="0" labelOnly="1" outline="0" offset="A2" fieldPosition="0"/>
    </format>
    <format dxfId="34051">
      <pivotArea field="13" type="button" dataOnly="0" labelOnly="1" outline="0" axis="axisRow" fieldPosition="0"/>
    </format>
    <format dxfId="34050">
      <pivotArea dataOnly="0" labelOnly="1" fieldPosition="0">
        <references count="1">
          <reference field="13" count="14">
            <x v="1"/>
            <x v="2"/>
            <x v="3"/>
            <x v="6"/>
            <x v="7"/>
            <x v="8"/>
            <x v="9"/>
            <x v="10"/>
            <x v="11"/>
            <x v="14"/>
            <x v="15"/>
            <x v="16"/>
            <x v="17"/>
            <x v="18"/>
          </reference>
        </references>
      </pivotArea>
    </format>
    <format dxfId="34049">
      <pivotArea dataOnly="0" labelOnly="1" fieldPosition="0">
        <references count="1">
          <reference field="12" count="0"/>
        </references>
      </pivotArea>
    </format>
    <format dxfId="34048">
      <pivotArea field="12" dataOnly="0" labelOnly="1" grandCol="1" outline="0" axis="axisCol" fieldPosition="0">
        <references count="1">
          <reference field="4294967294" count="1" selected="0">
            <x v="0"/>
          </reference>
        </references>
      </pivotArea>
    </format>
    <format dxfId="34047">
      <pivotArea field="12" dataOnly="0" labelOnly="1" grandCol="1" outline="0" axis="axisCol" fieldPosition="0">
        <references count="1">
          <reference field="4294967294" count="1" selected="0">
            <x v="1"/>
          </reference>
        </references>
      </pivotArea>
    </format>
    <format dxfId="34046">
      <pivotArea field="12" dataOnly="0" labelOnly="1" grandCol="1" outline="0" axis="axisCol" fieldPosition="0">
        <references count="1">
          <reference field="4294967294" count="1" selected="0">
            <x v="0"/>
          </reference>
        </references>
      </pivotArea>
    </format>
    <format dxfId="34045">
      <pivotArea field="12" dataOnly="0" labelOnly="1" grandCol="1" outline="0" axis="axisCol" fieldPosition="0">
        <references count="1">
          <reference field="4294967294" count="1" selected="0">
            <x v="1"/>
          </reference>
        </references>
      </pivotArea>
    </format>
    <format dxfId="34044">
      <pivotArea dataOnly="0" labelOnly="1" outline="0" fieldPosition="0">
        <references count="2">
          <reference field="4294967294" count="2">
            <x v="0"/>
            <x v="1"/>
          </reference>
          <reference field="12" count="1" selected="0">
            <x v="0"/>
          </reference>
        </references>
      </pivotArea>
    </format>
    <format dxfId="34043">
      <pivotArea dataOnly="0" labelOnly="1" outline="0" fieldPosition="0">
        <references count="2">
          <reference field="4294967294" count="2">
            <x v="0"/>
            <x v="1"/>
          </reference>
          <reference field="12" count="1" selected="0">
            <x v="1"/>
          </reference>
        </references>
      </pivotArea>
    </format>
    <format dxfId="34042">
      <pivotArea collapsedLevelsAreSubtotals="1" fieldPosition="0">
        <references count="1">
          <reference field="13" count="14">
            <x v="1"/>
            <x v="2"/>
            <x v="3"/>
            <x v="6"/>
            <x v="7"/>
            <x v="8"/>
            <x v="9"/>
            <x v="10"/>
            <x v="11"/>
            <x v="14"/>
            <x v="15"/>
            <x v="16"/>
            <x v="17"/>
            <x v="18"/>
          </reference>
        </references>
      </pivotArea>
    </format>
    <format dxfId="34041">
      <pivotArea type="origin" dataOnly="0" labelOnly="1" outline="0" offset="A2" fieldPosition="0"/>
    </format>
    <format dxfId="34040">
      <pivotArea field="13" type="button" dataOnly="0" labelOnly="1" outline="0" axis="axisRow" fieldPosition="0"/>
    </format>
    <format dxfId="34039">
      <pivotArea dataOnly="0" labelOnly="1" fieldPosition="0">
        <references count="1">
          <reference field="13" count="14">
            <x v="1"/>
            <x v="2"/>
            <x v="3"/>
            <x v="6"/>
            <x v="7"/>
            <x v="8"/>
            <x v="9"/>
            <x v="10"/>
            <x v="11"/>
            <x v="14"/>
            <x v="15"/>
            <x v="16"/>
            <x v="17"/>
            <x v="18"/>
          </reference>
        </references>
      </pivotArea>
    </format>
    <format dxfId="34038">
      <pivotArea dataOnly="0" labelOnly="1" fieldPosition="0">
        <references count="1">
          <reference field="12" count="0"/>
        </references>
      </pivotArea>
    </format>
    <format dxfId="34037">
      <pivotArea field="12" dataOnly="0" labelOnly="1" grandCol="1" outline="0" axis="axisCol" fieldPosition="0">
        <references count="1">
          <reference field="4294967294" count="1" selected="0">
            <x v="0"/>
          </reference>
        </references>
      </pivotArea>
    </format>
    <format dxfId="34036">
      <pivotArea field="12" dataOnly="0" labelOnly="1" grandCol="1" outline="0" axis="axisCol" fieldPosition="0">
        <references count="1">
          <reference field="4294967294" count="1" selected="0">
            <x v="1"/>
          </reference>
        </references>
      </pivotArea>
    </format>
    <format dxfId="34035">
      <pivotArea field="12" dataOnly="0" labelOnly="1" grandCol="1" outline="0" axis="axisCol" fieldPosition="0">
        <references count="1">
          <reference field="4294967294" count="1" selected="0">
            <x v="0"/>
          </reference>
        </references>
      </pivotArea>
    </format>
    <format dxfId="34034">
      <pivotArea field="12" dataOnly="0" labelOnly="1" grandCol="1" outline="0" axis="axisCol" fieldPosition="0">
        <references count="1">
          <reference field="4294967294" count="1" selected="0">
            <x v="1"/>
          </reference>
        </references>
      </pivotArea>
    </format>
    <format dxfId="34033">
      <pivotArea dataOnly="0" labelOnly="1" outline="0" fieldPosition="0">
        <references count="2">
          <reference field="4294967294" count="2">
            <x v="0"/>
            <x v="1"/>
          </reference>
          <reference field="12" count="1" selected="0">
            <x v="0"/>
          </reference>
        </references>
      </pivotArea>
    </format>
    <format dxfId="34032">
      <pivotArea dataOnly="0" labelOnly="1" outline="0" fieldPosition="0">
        <references count="2">
          <reference field="4294967294" count="2">
            <x v="0"/>
            <x v="1"/>
          </reference>
          <reference field="12" count="1" selected="0">
            <x v="1"/>
          </reference>
        </references>
      </pivotArea>
    </format>
    <format dxfId="3403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403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402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402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6"/>
        <item x="17"/>
        <item x="5"/>
        <item x="18"/>
        <item x="8"/>
        <item x="12"/>
        <item x="28"/>
        <item x="6"/>
        <item x="14"/>
        <item x="21"/>
        <item x="7"/>
        <item x="23"/>
        <item x="4"/>
        <item x="11"/>
        <item x="13"/>
        <item x="25"/>
        <item x="22"/>
        <item x="0"/>
        <item x="26"/>
        <item m="1" x="30"/>
        <item x="15"/>
        <item x="10"/>
        <item x="29"/>
        <item x="3"/>
        <item x="24"/>
        <item x="20"/>
        <item x="9"/>
        <item x="19"/>
        <item x="2"/>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398">
    <format dxfId="35063">
      <pivotArea outline="0" collapsedLevelsAreSubtotals="1" fieldPosition="0"/>
    </format>
    <format dxfId="35062">
      <pivotArea dataOnly="0" labelOnly="1" grandCol="1" outline="0" fieldPosition="0"/>
    </format>
    <format dxfId="35061">
      <pivotArea outline="0" collapsedLevelsAreSubtotals="1" fieldPosition="0"/>
    </format>
    <format dxfId="35060">
      <pivotArea dataOnly="0" labelOnly="1" grandCol="1" outline="0" fieldPosition="0"/>
    </format>
    <format dxfId="35059">
      <pivotArea dataOnly="0" labelOnly="1" grandRow="1" outline="0" fieldPosition="0"/>
    </format>
    <format dxfId="35058">
      <pivotArea dataOnly="0" labelOnly="1" grandCol="1" outline="0" fieldPosition="0"/>
    </format>
    <format dxfId="35057">
      <pivotArea dataOnly="0" labelOnly="1" grandCol="1" outline="0" fieldPosition="0"/>
    </format>
    <format dxfId="35056">
      <pivotArea dataOnly="0" labelOnly="1" outline="0" fieldPosition="0">
        <references count="1">
          <reference field="14" count="0"/>
        </references>
      </pivotArea>
    </format>
    <format dxfId="35055">
      <pivotArea dataOnly="0" labelOnly="1" grandCol="1" outline="0" fieldPosition="0"/>
    </format>
    <format dxfId="35054">
      <pivotArea dataOnly="0" labelOnly="1" outline="0" fieldPosition="0">
        <references count="1">
          <reference field="14" count="0"/>
        </references>
      </pivotArea>
    </format>
    <format dxfId="35053">
      <pivotArea dataOnly="0" labelOnly="1" grandCol="1" outline="0" fieldPosition="0"/>
    </format>
    <format dxfId="35052">
      <pivotArea grandRow="1" outline="0" collapsedLevelsAreSubtotals="1" fieldPosition="0"/>
    </format>
    <format dxfId="35051">
      <pivotArea dataOnly="0" labelOnly="1" grandRow="1" outline="0" fieldPosition="0"/>
    </format>
    <format dxfId="35050">
      <pivotArea dataOnly="0" labelOnly="1" grandRow="1" outline="0" fieldPosition="0"/>
    </format>
    <format dxfId="35049">
      <pivotArea grandRow="1" outline="0" collapsedLevelsAreSubtotals="1" fieldPosition="0"/>
    </format>
    <format dxfId="35048">
      <pivotArea dataOnly="0" labelOnly="1" grandRow="1" outline="0" fieldPosition="0"/>
    </format>
    <format dxfId="35047">
      <pivotArea grandRow="1" outline="0" collapsedLevelsAreSubtotals="1" fieldPosition="0"/>
    </format>
    <format dxfId="35046">
      <pivotArea dataOnly="0" labelOnly="1" grandRow="1" outline="0" fieldPosition="0"/>
    </format>
    <format dxfId="35045">
      <pivotArea grandRow="1" outline="0" collapsedLevelsAreSubtotals="1" fieldPosition="0"/>
    </format>
    <format dxfId="35044">
      <pivotArea grandRow="1" outline="0" collapsedLevelsAreSubtotals="1" fieldPosition="0"/>
    </format>
    <format dxfId="35043">
      <pivotArea dataOnly="0" labelOnly="1" grandRow="1" outline="0" fieldPosition="0"/>
    </format>
    <format dxfId="35042">
      <pivotArea dataOnly="0" labelOnly="1" grandRow="1" outline="0" fieldPosition="0"/>
    </format>
    <format dxfId="35041">
      <pivotArea dataOnly="0" labelOnly="1" grandRow="1" outline="0" fieldPosition="0"/>
    </format>
    <format dxfId="35040">
      <pivotArea dataOnly="0" labelOnly="1" grandRow="1" outline="0" fieldPosition="0"/>
    </format>
    <format dxfId="35039">
      <pivotArea grandRow="1" outline="0" collapsedLevelsAreSubtotals="1" fieldPosition="0"/>
    </format>
    <format dxfId="35038">
      <pivotArea dataOnly="0" labelOnly="1" grandRow="1" outline="0" fieldPosition="0"/>
    </format>
    <format dxfId="35037">
      <pivotArea dataOnly="0" labelOnly="1" outline="0" fieldPosition="0">
        <references count="1">
          <reference field="14" count="0"/>
        </references>
      </pivotArea>
    </format>
    <format dxfId="35036">
      <pivotArea dataOnly="0" labelOnly="1" grandCol="1" outline="0" fieldPosition="0"/>
    </format>
    <format dxfId="35035">
      <pivotArea grandRow="1" outline="0" collapsedLevelsAreSubtotals="1" fieldPosition="0"/>
    </format>
    <format dxfId="35034">
      <pivotArea dataOnly="0" labelOnly="1" grandRow="1" outline="0" fieldPosition="0"/>
    </format>
    <format dxfId="35033">
      <pivotArea grandRow="1" outline="0" collapsedLevelsAreSubtotals="1" fieldPosition="0"/>
    </format>
    <format dxfId="35032">
      <pivotArea dataOnly="0" labelOnly="1" grandRow="1" outline="0" fieldPosition="0"/>
    </format>
    <format dxfId="35031">
      <pivotArea dataOnly="0" labelOnly="1" outline="0" fieldPosition="0">
        <references count="1">
          <reference field="14" count="0"/>
        </references>
      </pivotArea>
    </format>
    <format dxfId="35030">
      <pivotArea dataOnly="0" labelOnly="1" grandCol="1" outline="0" fieldPosition="0"/>
    </format>
    <format dxfId="35029">
      <pivotArea dataOnly="0" labelOnly="1" outline="0" fieldPosition="0">
        <references count="1">
          <reference field="14" count="1">
            <x v="1"/>
          </reference>
        </references>
      </pivotArea>
    </format>
    <format dxfId="35028">
      <pivotArea dataOnly="0" labelOnly="1" grandCol="1" outline="0" fieldPosition="0"/>
    </format>
    <format dxfId="35027">
      <pivotArea field="14" grandRow="1" outline="0" collapsedLevelsAreSubtotals="1" axis="axisCol" fieldPosition="0">
        <references count="1">
          <reference field="14" count="1" selected="0">
            <x v="1"/>
          </reference>
        </references>
      </pivotArea>
    </format>
    <format dxfId="35026">
      <pivotArea grandRow="1" grandCol="1" outline="0" collapsedLevelsAreSubtotals="1" fieldPosition="0"/>
    </format>
    <format dxfId="35025">
      <pivotArea dataOnly="0" labelOnly="1" outline="0" fieldPosition="0">
        <references count="1">
          <reference field="14" count="0"/>
        </references>
      </pivotArea>
    </format>
    <format dxfId="35024">
      <pivotArea dataOnly="0" labelOnly="1" grandCol="1" outline="0" fieldPosition="0"/>
    </format>
    <format dxfId="35023">
      <pivotArea dataOnly="0" labelOnly="1" outline="0" fieldPosition="0">
        <references count="1">
          <reference field="14" count="0"/>
        </references>
      </pivotArea>
    </format>
    <format dxfId="35022">
      <pivotArea dataOnly="0" labelOnly="1" grandCol="1" outline="0" fieldPosition="0"/>
    </format>
    <format dxfId="35021">
      <pivotArea grandRow="1" outline="0" collapsedLevelsAreSubtotals="1" fieldPosition="0"/>
    </format>
    <format dxfId="35020">
      <pivotArea grandRow="1" outline="0" collapsedLevelsAreSubtotals="1" fieldPosition="0"/>
    </format>
    <format dxfId="35019">
      <pivotArea dataOnly="0" labelOnly="1" grandRow="1" outline="0" fieldPosition="0"/>
    </format>
    <format dxfId="35018">
      <pivotArea dataOnly="0" labelOnly="1" outline="0" fieldPosition="0">
        <references count="1">
          <reference field="14" count="0"/>
        </references>
      </pivotArea>
    </format>
    <format dxfId="35017">
      <pivotArea dataOnly="0" labelOnly="1" grandCol="1" outline="0" fieldPosition="0"/>
    </format>
    <format dxfId="35016">
      <pivotArea dataOnly="0" labelOnly="1" grandRow="1" outline="0" fieldPosition="0"/>
    </format>
    <format dxfId="35015">
      <pivotArea dataOnly="0" labelOnly="1" outline="0" fieldPosition="0">
        <references count="1">
          <reference field="14" count="0"/>
        </references>
      </pivotArea>
    </format>
    <format dxfId="35014">
      <pivotArea dataOnly="0" labelOnly="1" grandCol="1" outline="0" fieldPosition="0"/>
    </format>
    <format dxfId="35013">
      <pivotArea dataOnly="0" labelOnly="1" outline="0" fieldPosition="0">
        <references count="1">
          <reference field="14" count="0"/>
        </references>
      </pivotArea>
    </format>
    <format dxfId="35012">
      <pivotArea dataOnly="0" labelOnly="1" grandCol="1" outline="0" fieldPosition="0"/>
    </format>
    <format dxfId="35011">
      <pivotArea type="origin" dataOnly="0" labelOnly="1" outline="0" fieldPosition="0"/>
    </format>
    <format dxfId="35010">
      <pivotArea field="14" type="button" dataOnly="0" labelOnly="1" outline="0" axis="axisCol" fieldPosition="0"/>
    </format>
    <format dxfId="35009">
      <pivotArea type="topRight" dataOnly="0" labelOnly="1" outline="0" fieldPosition="0"/>
    </format>
    <format dxfId="35008">
      <pivotArea dataOnly="0" labelOnly="1" outline="0" fieldPosition="0">
        <references count="1">
          <reference field="14" count="0"/>
        </references>
      </pivotArea>
    </format>
    <format dxfId="35007">
      <pivotArea dataOnly="0" labelOnly="1" grandCol="1" outline="0" fieldPosition="0"/>
    </format>
    <format dxfId="35006">
      <pivotArea type="origin" dataOnly="0" labelOnly="1" outline="0" fieldPosition="0"/>
    </format>
    <format dxfId="35005">
      <pivotArea field="14" type="button" dataOnly="0" labelOnly="1" outline="0" axis="axisCol" fieldPosition="0"/>
    </format>
    <format dxfId="35004">
      <pivotArea type="topRight" dataOnly="0" labelOnly="1" outline="0" fieldPosition="0"/>
    </format>
    <format dxfId="35003">
      <pivotArea dataOnly="0" labelOnly="1" outline="0" fieldPosition="0">
        <references count="1">
          <reference field="14" count="0"/>
        </references>
      </pivotArea>
    </format>
    <format dxfId="35002">
      <pivotArea dataOnly="0" labelOnly="1" grandCol="1" outline="0" fieldPosition="0"/>
    </format>
    <format dxfId="35001">
      <pivotArea grandRow="1" outline="0" collapsedLevelsAreSubtotals="1" fieldPosition="0"/>
    </format>
    <format dxfId="35000">
      <pivotArea dataOnly="0" labelOnly="1" grandRow="1" outline="0" fieldPosition="0"/>
    </format>
    <format dxfId="34999">
      <pivotArea grandRow="1" outline="0" collapsedLevelsAreSubtotals="1" fieldPosition="0"/>
    </format>
    <format dxfId="34998">
      <pivotArea dataOnly="0" labelOnly="1" grandRow="1" outline="0" fieldPosition="0"/>
    </format>
    <format dxfId="34997">
      <pivotArea grandRow="1" outline="0" collapsedLevelsAreSubtotals="1" fieldPosition="0"/>
    </format>
    <format dxfId="34996">
      <pivotArea dataOnly="0" labelOnly="1" grandRow="1" outline="0" fieldPosition="0"/>
    </format>
    <format dxfId="34995">
      <pivotArea grandRow="1" outline="0" collapsedLevelsAreSubtotals="1" fieldPosition="0"/>
    </format>
    <format dxfId="34994">
      <pivotArea dataOnly="0" labelOnly="1" grandRow="1" outline="0" fieldPosition="0"/>
    </format>
    <format dxfId="34993">
      <pivotArea grandRow="1" outline="0" collapsedLevelsAreSubtotals="1" fieldPosition="0"/>
    </format>
    <format dxfId="34992">
      <pivotArea dataOnly="0" labelOnly="1" grandRow="1" outline="0" fieldPosition="0"/>
    </format>
    <format dxfId="34991">
      <pivotArea grandRow="1" outline="0" collapsedLevelsAreSubtotals="1" fieldPosition="0"/>
    </format>
    <format dxfId="34990">
      <pivotArea dataOnly="0" labelOnly="1" grandRow="1" outline="0" fieldPosition="0"/>
    </format>
    <format dxfId="34989">
      <pivotArea grandRow="1" outline="0" collapsedLevelsAreSubtotals="1" fieldPosition="0"/>
    </format>
    <format dxfId="34988">
      <pivotArea dataOnly="0" labelOnly="1" grandRow="1" outline="0" fieldPosition="0"/>
    </format>
    <format dxfId="34987">
      <pivotArea grandRow="1" outline="0" collapsedLevelsAreSubtotals="1" fieldPosition="0"/>
    </format>
    <format dxfId="34986">
      <pivotArea dataOnly="0" labelOnly="1" grandRow="1" outline="0" fieldPosition="0"/>
    </format>
    <format dxfId="34985">
      <pivotArea dataOnly="0" labelOnly="1" grandRow="1" outline="0" fieldPosition="0"/>
    </format>
    <format dxfId="34984">
      <pivotArea dataOnly="0" labelOnly="1" grandRow="1" outline="0" fieldPosition="0"/>
    </format>
    <format dxfId="34983">
      <pivotArea dataOnly="0" labelOnly="1" grandRow="1" outline="0" fieldPosition="0"/>
    </format>
    <format dxfId="34982">
      <pivotArea dataOnly="0" labelOnly="1" grandRow="1" outline="0" fieldPosition="0"/>
    </format>
    <format dxfId="34981">
      <pivotArea dataOnly="0" labelOnly="1" grandRow="1" outline="0" fieldPosition="0"/>
    </format>
    <format dxfId="34980">
      <pivotArea dataOnly="0" labelOnly="1" grandRow="1" outline="0" fieldPosition="0"/>
    </format>
    <format dxfId="34979">
      <pivotArea dataOnly="0" labelOnly="1" grandRow="1" outline="0" fieldPosition="0"/>
    </format>
    <format dxfId="34978">
      <pivotArea dataOnly="0" labelOnly="1" grandRow="1" outline="0" fieldPosition="0"/>
    </format>
    <format dxfId="34977">
      <pivotArea dataOnly="0" labelOnly="1" grandRow="1" outline="0" fieldPosition="0"/>
    </format>
    <format dxfId="34976">
      <pivotArea dataOnly="0" labelOnly="1" grandRow="1" outline="0" fieldPosition="0"/>
    </format>
    <format dxfId="34975">
      <pivotArea dataOnly="0" labelOnly="1" grandRow="1" outline="0" fieldPosition="0"/>
    </format>
    <format dxfId="34974">
      <pivotArea dataOnly="0" labelOnly="1" grandRow="1" outline="0" fieldPosition="0"/>
    </format>
    <format dxfId="34973">
      <pivotArea dataOnly="0" labelOnly="1" grandRow="1" outline="0" fieldPosition="0"/>
    </format>
    <format dxfId="34972">
      <pivotArea dataOnly="0" labelOnly="1" grandRow="1" outline="0" fieldPosition="0"/>
    </format>
    <format dxfId="34971">
      <pivotArea dataOnly="0" labelOnly="1" grandRow="1" outline="0" fieldPosition="0"/>
    </format>
    <format dxfId="34970">
      <pivotArea dataOnly="0" labelOnly="1" grandRow="1" outline="0" fieldPosition="0"/>
    </format>
    <format dxfId="34969">
      <pivotArea dataOnly="0" labelOnly="1" grandRow="1" outline="0" fieldPosition="0"/>
    </format>
    <format dxfId="34968">
      <pivotArea dataOnly="0" labelOnly="1" grandRow="1" outline="0" fieldPosition="0"/>
    </format>
    <format dxfId="34967">
      <pivotArea dataOnly="0" labelOnly="1" grandRow="1" outline="0" fieldPosition="0"/>
    </format>
    <format dxfId="34966">
      <pivotArea dataOnly="0" labelOnly="1" grandRow="1" outline="0" fieldPosition="0"/>
    </format>
    <format dxfId="34965">
      <pivotArea dataOnly="0" labelOnly="1" grandRow="1" outline="0" fieldPosition="0"/>
    </format>
    <format dxfId="34964">
      <pivotArea dataOnly="0" labelOnly="1" grandRow="1" outline="0" fieldPosition="0"/>
    </format>
    <format dxfId="34963">
      <pivotArea dataOnly="0" labelOnly="1" grandRow="1" outline="0" fieldPosition="0"/>
    </format>
    <format dxfId="34962">
      <pivotArea dataOnly="0" labelOnly="1" grandRow="1" outline="0" fieldPosition="0"/>
    </format>
    <format dxfId="34961">
      <pivotArea dataOnly="0" labelOnly="1" grandRow="1" outline="0" fieldPosition="0"/>
    </format>
    <format dxfId="34960">
      <pivotArea dataOnly="0" labelOnly="1" grandRow="1" outline="0" fieldPosition="0"/>
    </format>
    <format dxfId="34959">
      <pivotArea dataOnly="0" labelOnly="1" grandRow="1" outline="0" fieldPosition="0"/>
    </format>
    <format dxfId="34958">
      <pivotArea dataOnly="0" labelOnly="1" grandRow="1" outline="0" fieldPosition="0"/>
    </format>
    <format dxfId="34957">
      <pivotArea dataOnly="0" labelOnly="1" grandRow="1" outline="0" fieldPosition="0"/>
    </format>
    <format dxfId="34956">
      <pivotArea dataOnly="0" labelOnly="1" grandRow="1" outline="0" fieldPosition="0"/>
    </format>
    <format dxfId="34955">
      <pivotArea dataOnly="0" labelOnly="1" grandRow="1" outline="0" fieldPosition="0"/>
    </format>
    <format dxfId="34954">
      <pivotArea dataOnly="0" labelOnly="1" grandRow="1" outline="0" fieldPosition="0"/>
    </format>
    <format dxfId="34953">
      <pivotArea dataOnly="0" labelOnly="1" grandRow="1" outline="0" fieldPosition="0"/>
    </format>
    <format dxfId="34952">
      <pivotArea dataOnly="0" labelOnly="1" grandRow="1" outline="0" fieldPosition="0"/>
    </format>
    <format dxfId="34951">
      <pivotArea type="origin" dataOnly="0" labelOnly="1" outline="0" fieldPosition="0"/>
    </format>
    <format dxfId="34950">
      <pivotArea dataOnly="0" labelOnly="1" grandRow="1" outline="0" fieldPosition="0"/>
    </format>
    <format dxfId="34949">
      <pivotArea type="origin" dataOnly="0" labelOnly="1" outline="0" fieldPosition="0"/>
    </format>
    <format dxfId="34948">
      <pivotArea dataOnly="0" labelOnly="1" grandRow="1" outline="0" fieldPosition="0"/>
    </format>
    <format dxfId="34947">
      <pivotArea dataOnly="0" labelOnly="1" grandRow="1" outline="0" fieldPosition="0"/>
    </format>
    <format dxfId="34946">
      <pivotArea type="origin" dataOnly="0" labelOnly="1" outline="0" fieldPosition="0"/>
    </format>
    <format dxfId="34945">
      <pivotArea dataOnly="0" labelOnly="1" grandRow="1" outline="0" fieldPosition="0"/>
    </format>
    <format dxfId="34944">
      <pivotArea type="origin" dataOnly="0" labelOnly="1" outline="0" fieldPosition="0"/>
    </format>
    <format dxfId="34943">
      <pivotArea dataOnly="0" labelOnly="1" grandRow="1" outline="0" fieldPosition="0"/>
    </format>
    <format dxfId="34942">
      <pivotArea grandRow="1" outline="0" collapsedLevelsAreSubtotals="1" fieldPosition="0"/>
    </format>
    <format dxfId="34941">
      <pivotArea grandRow="1" outline="0" collapsedLevelsAreSubtotals="1" fieldPosition="0"/>
    </format>
    <format dxfId="34940">
      <pivotArea dataOnly="0" labelOnly="1" grandRow="1" outline="0" fieldPosition="0"/>
    </format>
    <format dxfId="34939">
      <pivotArea dataOnly="0" labelOnly="1" outline="0" fieldPosition="0">
        <references count="1">
          <reference field="14" count="0"/>
        </references>
      </pivotArea>
    </format>
    <format dxfId="34938">
      <pivotArea dataOnly="0" labelOnly="1" grandCol="1" outline="0" fieldPosition="0"/>
    </format>
    <format dxfId="34937">
      <pivotArea dataOnly="0" labelOnly="1" outline="0" fieldPosition="0">
        <references count="1">
          <reference field="14" count="0"/>
        </references>
      </pivotArea>
    </format>
    <format dxfId="34936">
      <pivotArea dataOnly="0" labelOnly="1" grandCol="1" outline="0" fieldPosition="0"/>
    </format>
    <format dxfId="34935">
      <pivotArea grandRow="1" outline="0" collapsedLevelsAreSubtotals="1" fieldPosition="0"/>
    </format>
    <format dxfId="34934">
      <pivotArea dataOnly="0" labelOnly="1" grandRow="1" outline="0" fieldPosition="0"/>
    </format>
    <format dxfId="34933">
      <pivotArea grandRow="1" outline="0" collapsedLevelsAreSubtotals="1" fieldPosition="0"/>
    </format>
    <format dxfId="34932">
      <pivotArea dataOnly="0" labelOnly="1" grandRow="1" outline="0" fieldPosition="0"/>
    </format>
    <format dxfId="34931">
      <pivotArea grandRow="1" outline="0" collapsedLevelsAreSubtotals="1" fieldPosition="0"/>
    </format>
    <format dxfId="34930">
      <pivotArea dataOnly="0" labelOnly="1" grandRow="1" outline="0" fieldPosition="0"/>
    </format>
    <format dxfId="34929">
      <pivotArea grandRow="1" outline="0" collapsedLevelsAreSubtotals="1" fieldPosition="0"/>
    </format>
    <format dxfId="34928">
      <pivotArea dataOnly="0" labelOnly="1" grandRow="1" outline="0" fieldPosition="0"/>
    </format>
    <format dxfId="34927">
      <pivotArea grandRow="1" outline="0" collapsedLevelsAreSubtotals="1" fieldPosition="0"/>
    </format>
    <format dxfId="34926">
      <pivotArea dataOnly="0" labelOnly="1" grandRow="1" outline="0" fieldPosition="0"/>
    </format>
    <format dxfId="34925">
      <pivotArea grandRow="1" outline="0" collapsedLevelsAreSubtotals="1" fieldPosition="0"/>
    </format>
    <format dxfId="34924">
      <pivotArea dataOnly="0" labelOnly="1" grandRow="1" outline="0" fieldPosition="0"/>
    </format>
    <format dxfId="34923">
      <pivotArea grandRow="1" outline="0" collapsedLevelsAreSubtotals="1" fieldPosition="0"/>
    </format>
    <format dxfId="34922">
      <pivotArea dataOnly="0" labelOnly="1" grandRow="1" outline="0" fieldPosition="0"/>
    </format>
    <format dxfId="34921">
      <pivotArea grandRow="1" outline="0" collapsedLevelsAreSubtotals="1" fieldPosition="0"/>
    </format>
    <format dxfId="34920">
      <pivotArea dataOnly="0" labelOnly="1" grandRow="1" outline="0" fieldPosition="0"/>
    </format>
    <format dxfId="34919">
      <pivotArea grandRow="1" outline="0" collapsedLevelsAreSubtotals="1" fieldPosition="0"/>
    </format>
    <format dxfId="34918">
      <pivotArea dataOnly="0" labelOnly="1" grandRow="1" outline="0" fieldPosition="0"/>
    </format>
    <format dxfId="34917">
      <pivotArea grandRow="1" outline="0" collapsedLevelsAreSubtotals="1" fieldPosition="0"/>
    </format>
    <format dxfId="34916">
      <pivotArea dataOnly="0" labelOnly="1" grandRow="1" outline="0" fieldPosition="0"/>
    </format>
    <format dxfId="34915">
      <pivotArea dataOnly="0" labelOnly="1" grandRow="1" outline="0" fieldPosition="0"/>
    </format>
    <format dxfId="34914">
      <pivotArea dataOnly="0" labelOnly="1" outline="0" fieldPosition="0">
        <references count="1">
          <reference field="14" count="0"/>
        </references>
      </pivotArea>
    </format>
    <format dxfId="34913">
      <pivotArea dataOnly="0" labelOnly="1" grandCol="1" outline="0" fieldPosition="0"/>
    </format>
    <format dxfId="34912">
      <pivotArea dataOnly="0" labelOnly="1" grandRow="1" outline="0" fieldPosition="0"/>
    </format>
    <format dxfId="34911">
      <pivotArea dataOnly="0" labelOnly="1" outline="0" fieldPosition="0">
        <references count="1">
          <reference field="14" count="0"/>
        </references>
      </pivotArea>
    </format>
    <format dxfId="34910">
      <pivotArea dataOnly="0" labelOnly="1" grandCol="1" outline="0" fieldPosition="0"/>
    </format>
    <format dxfId="34909">
      <pivotArea dataOnly="0" labelOnly="1" outline="0" fieldPosition="0">
        <references count="1">
          <reference field="14" count="0"/>
        </references>
      </pivotArea>
    </format>
    <format dxfId="34908">
      <pivotArea dataOnly="0" labelOnly="1" grandCol="1" outline="0" fieldPosition="0"/>
    </format>
    <format dxfId="34907">
      <pivotArea dataOnly="0" labelOnly="1" grandRow="1" outline="0" fieldPosition="0"/>
    </format>
    <format dxfId="34906">
      <pivotArea dataOnly="0" labelOnly="1" outline="0" fieldPosition="0">
        <references count="1">
          <reference field="14" count="0"/>
        </references>
      </pivotArea>
    </format>
    <format dxfId="34905">
      <pivotArea dataOnly="0" labelOnly="1" grandCol="1" outline="0" fieldPosition="0"/>
    </format>
    <format dxfId="34904">
      <pivotArea dataOnly="0" labelOnly="1" grandRow="1" outline="0" fieldPosition="0"/>
    </format>
    <format dxfId="34903">
      <pivotArea dataOnly="0" labelOnly="1" outline="0" fieldPosition="0">
        <references count="1">
          <reference field="14" count="0"/>
        </references>
      </pivotArea>
    </format>
    <format dxfId="34902">
      <pivotArea dataOnly="0" labelOnly="1" grandCol="1" outline="0" fieldPosition="0"/>
    </format>
    <format dxfId="34901">
      <pivotArea dataOnly="0" labelOnly="1" grandRow="1" outline="0" fieldPosition="0"/>
    </format>
    <format dxfId="34900">
      <pivotArea dataOnly="0" labelOnly="1" outline="0" fieldPosition="0">
        <references count="1">
          <reference field="14" count="0"/>
        </references>
      </pivotArea>
    </format>
    <format dxfId="34899">
      <pivotArea dataOnly="0" labelOnly="1" grandCol="1" outline="0" fieldPosition="0"/>
    </format>
    <format dxfId="34898">
      <pivotArea dataOnly="0" labelOnly="1" grandRow="1" outline="0" fieldPosition="0"/>
    </format>
    <format dxfId="34897">
      <pivotArea dataOnly="0" labelOnly="1" outline="0" fieldPosition="0">
        <references count="1">
          <reference field="14" count="0"/>
        </references>
      </pivotArea>
    </format>
    <format dxfId="34896">
      <pivotArea dataOnly="0" labelOnly="1" grandCol="1" outline="0" fieldPosition="0"/>
    </format>
    <format dxfId="34895">
      <pivotArea dataOnly="0" labelOnly="1" outline="0" fieldPosition="0">
        <references count="1">
          <reference field="14" count="0"/>
        </references>
      </pivotArea>
    </format>
    <format dxfId="34894">
      <pivotArea dataOnly="0" labelOnly="1" grandCol="1" outline="0" fieldPosition="0"/>
    </format>
    <format dxfId="34893">
      <pivotArea grandRow="1" outline="0" collapsedLevelsAreSubtotals="1" fieldPosition="0"/>
    </format>
    <format dxfId="34892">
      <pivotArea dataOnly="0" labelOnly="1" grandRow="1" outline="0" fieldPosition="0"/>
    </format>
    <format dxfId="34891">
      <pivotArea grandRow="1" outline="0" collapsedLevelsAreSubtotals="1" fieldPosition="0"/>
    </format>
    <format dxfId="34890">
      <pivotArea dataOnly="0" labelOnly="1" grandRow="1" outline="0" fieldPosition="0"/>
    </format>
    <format dxfId="34889">
      <pivotArea grandRow="1" outline="0" collapsedLevelsAreSubtotals="1" fieldPosition="0"/>
    </format>
    <format dxfId="34888">
      <pivotArea dataOnly="0" labelOnly="1" grandRow="1" outline="0" fieldPosition="0"/>
    </format>
    <format dxfId="34887">
      <pivotArea grandRow="1" outline="0" collapsedLevelsAreSubtotals="1" fieldPosition="0"/>
    </format>
    <format dxfId="34886">
      <pivotArea dataOnly="0" labelOnly="1" grandRow="1" outline="0" fieldPosition="0"/>
    </format>
    <format dxfId="34885">
      <pivotArea grandRow="1" outline="0" collapsedLevelsAreSubtotals="1" fieldPosition="0"/>
    </format>
    <format dxfId="34884">
      <pivotArea dataOnly="0" labelOnly="1" grandRow="1" outline="0" fieldPosition="0"/>
    </format>
    <format dxfId="34883">
      <pivotArea dataOnly="0" labelOnly="1" grandRow="1" outline="0" fieldPosition="0"/>
    </format>
    <format dxfId="34882">
      <pivotArea dataOnly="0" labelOnly="1" outline="0" fieldPosition="0">
        <references count="1">
          <reference field="14" count="0"/>
        </references>
      </pivotArea>
    </format>
    <format dxfId="34881">
      <pivotArea dataOnly="0" labelOnly="1" grandCol="1" outline="0" fieldPosition="0"/>
    </format>
    <format dxfId="34880">
      <pivotArea dataOnly="0" labelOnly="1" grandRow="1" outline="0" fieldPosition="0"/>
    </format>
    <format dxfId="34879">
      <pivotArea dataOnly="0" labelOnly="1" outline="0" fieldPosition="0">
        <references count="1">
          <reference field="14" count="0"/>
        </references>
      </pivotArea>
    </format>
    <format dxfId="34878">
      <pivotArea dataOnly="0" labelOnly="1" grandCol="1" outline="0" fieldPosition="0"/>
    </format>
    <format dxfId="34877">
      <pivotArea dataOnly="0" labelOnly="1" outline="0" fieldPosition="0">
        <references count="1">
          <reference field="14" count="0"/>
        </references>
      </pivotArea>
    </format>
    <format dxfId="34876">
      <pivotArea dataOnly="0" labelOnly="1" grandCol="1" outline="0" fieldPosition="0"/>
    </format>
    <format dxfId="34875">
      <pivotArea grandRow="1" outline="0" collapsedLevelsAreSubtotals="1" fieldPosition="0"/>
    </format>
    <format dxfId="34874">
      <pivotArea dataOnly="0" labelOnly="1" grandRow="1" outline="0" fieldPosition="0"/>
    </format>
    <format dxfId="34873">
      <pivotArea grandRow="1" outline="0" collapsedLevelsAreSubtotals="1" fieldPosition="0"/>
    </format>
    <format dxfId="34872">
      <pivotArea dataOnly="0" labelOnly="1" grandRow="1" outline="0" fieldPosition="0"/>
    </format>
    <format dxfId="34871">
      <pivotArea grandRow="1" outline="0" collapsedLevelsAreSubtotals="1" fieldPosition="0"/>
    </format>
    <format dxfId="34870">
      <pivotArea dataOnly="0" labelOnly="1" grandRow="1" outline="0" fieldPosition="0"/>
    </format>
    <format dxfId="34869">
      <pivotArea grandRow="1" outline="0" collapsedLevelsAreSubtotals="1" fieldPosition="0"/>
    </format>
    <format dxfId="34868">
      <pivotArea dataOnly="0" labelOnly="1" grandRow="1" outline="0" fieldPosition="0"/>
    </format>
    <format dxfId="34867">
      <pivotArea grandRow="1" outline="0" collapsedLevelsAreSubtotals="1" fieldPosition="0"/>
    </format>
    <format dxfId="34866">
      <pivotArea dataOnly="0" labelOnly="1" grandRow="1" outline="0" fieldPosition="0"/>
    </format>
    <format dxfId="34865">
      <pivotArea grandRow="1" outline="0" collapsedLevelsAreSubtotals="1" fieldPosition="0"/>
    </format>
    <format dxfId="34864">
      <pivotArea dataOnly="0" labelOnly="1" grandRow="1" outline="0" fieldPosition="0"/>
    </format>
    <format dxfId="34863">
      <pivotArea grandRow="1" outline="0" collapsedLevelsAreSubtotals="1" fieldPosition="0"/>
    </format>
    <format dxfId="34862">
      <pivotArea dataOnly="0" labelOnly="1" grandRow="1" outline="0" fieldPosition="0"/>
    </format>
    <format dxfId="34861">
      <pivotArea grandRow="1" outline="0" collapsedLevelsAreSubtotals="1" fieldPosition="0"/>
    </format>
    <format dxfId="34860">
      <pivotArea dataOnly="0" labelOnly="1" grandRow="1" outline="0" fieldPosition="0"/>
    </format>
    <format dxfId="34859">
      <pivotArea grandRow="1" outline="0" collapsedLevelsAreSubtotals="1" fieldPosition="0"/>
    </format>
    <format dxfId="34858">
      <pivotArea dataOnly="0" labelOnly="1" grandRow="1" outline="0" fieldPosition="0"/>
    </format>
    <format dxfId="34857">
      <pivotArea grandRow="1" outline="0" collapsedLevelsAreSubtotals="1" fieldPosition="0"/>
    </format>
    <format dxfId="34856">
      <pivotArea dataOnly="0" labelOnly="1" grandRow="1" outline="0" fieldPosition="0"/>
    </format>
    <format dxfId="34855">
      <pivotArea grandRow="1" outline="0" collapsedLevelsAreSubtotals="1" fieldPosition="0"/>
    </format>
    <format dxfId="34854">
      <pivotArea dataOnly="0" labelOnly="1" grandRow="1" outline="0" fieldPosition="0"/>
    </format>
    <format dxfId="34853">
      <pivotArea grandRow="1" outline="0" collapsedLevelsAreSubtotals="1" fieldPosition="0"/>
    </format>
    <format dxfId="34852">
      <pivotArea dataOnly="0" labelOnly="1" grandRow="1" outline="0" fieldPosition="0"/>
    </format>
    <format dxfId="34851">
      <pivotArea grandRow="1" outline="0" collapsedLevelsAreSubtotals="1" fieldPosition="0"/>
    </format>
    <format dxfId="34850">
      <pivotArea dataOnly="0" labelOnly="1" grandRow="1" outline="0" fieldPosition="0"/>
    </format>
    <format dxfId="34849">
      <pivotArea grandRow="1" outline="0" collapsedLevelsAreSubtotals="1" fieldPosition="0"/>
    </format>
    <format dxfId="34848">
      <pivotArea dataOnly="0" labelOnly="1" grandRow="1" outline="0" fieldPosition="0"/>
    </format>
    <format dxfId="34847">
      <pivotArea dataOnly="0" labelOnly="1" grandRow="1" outline="0" fieldPosition="0"/>
    </format>
    <format dxfId="34846">
      <pivotArea dataOnly="0" labelOnly="1" outline="0" fieldPosition="0">
        <references count="1">
          <reference field="14" count="0"/>
        </references>
      </pivotArea>
    </format>
    <format dxfId="34845">
      <pivotArea dataOnly="0" labelOnly="1" grandCol="1" outline="0" fieldPosition="0"/>
    </format>
    <format dxfId="34844">
      <pivotArea grandRow="1" outline="0" collapsedLevelsAreSubtotals="1" fieldPosition="0"/>
    </format>
    <format dxfId="34843">
      <pivotArea dataOnly="0" labelOnly="1" grandRow="1" outline="0" fieldPosition="0"/>
    </format>
    <format dxfId="34842">
      <pivotArea grandRow="1" outline="0" collapsedLevelsAreSubtotals="1" fieldPosition="0"/>
    </format>
    <format dxfId="34841">
      <pivotArea dataOnly="0" labelOnly="1" grandRow="1" outline="0" fieldPosition="0"/>
    </format>
    <format dxfId="34840">
      <pivotArea dataOnly="0" labelOnly="1" grandRow="1" outline="0" fieldPosition="0"/>
    </format>
    <format dxfId="34839">
      <pivotArea dataOnly="0" labelOnly="1" outline="0" fieldPosition="0">
        <references count="1">
          <reference field="14" count="0"/>
        </references>
      </pivotArea>
    </format>
    <format dxfId="34838">
      <pivotArea dataOnly="0" labelOnly="1" grandCol="1" outline="0" fieldPosition="0"/>
    </format>
    <format dxfId="34837">
      <pivotArea grandRow="1" outline="0" collapsedLevelsAreSubtotals="1" fieldPosition="0"/>
    </format>
    <format dxfId="34836">
      <pivotArea dataOnly="0" labelOnly="1" grandRow="1" outline="0" fieldPosition="0"/>
    </format>
    <format dxfId="34835">
      <pivotArea grandRow="1" outline="0" collapsedLevelsAreSubtotals="1" fieldPosition="0"/>
    </format>
    <format dxfId="34834">
      <pivotArea dataOnly="0" labelOnly="1" grandRow="1" outline="0" fieldPosition="0"/>
    </format>
    <format dxfId="34833">
      <pivotArea dataOnly="0" labelOnly="1" grandRow="1" outline="0" fieldPosition="0"/>
    </format>
    <format dxfId="34832">
      <pivotArea dataOnly="0" labelOnly="1" outline="0" fieldPosition="0">
        <references count="1">
          <reference field="14" count="0"/>
        </references>
      </pivotArea>
    </format>
    <format dxfId="34831">
      <pivotArea dataOnly="0" labelOnly="1" grandCol="1" outline="0" fieldPosition="0"/>
    </format>
    <format dxfId="34830">
      <pivotArea grandRow="1" outline="0" collapsedLevelsAreSubtotals="1" fieldPosition="0"/>
    </format>
    <format dxfId="34829">
      <pivotArea dataOnly="0" labelOnly="1" grandRow="1" outline="0" fieldPosition="0"/>
    </format>
    <format dxfId="34828">
      <pivotArea dataOnly="0" labelOnly="1" outline="0" fieldPosition="0">
        <references count="1">
          <reference field="14" count="0"/>
        </references>
      </pivotArea>
    </format>
    <format dxfId="34827">
      <pivotArea dataOnly="0" labelOnly="1" grandCol="1" outline="0" fieldPosition="0"/>
    </format>
    <format dxfId="34826">
      <pivotArea dataOnly="0" labelOnly="1" outline="0" fieldPosition="0">
        <references count="1">
          <reference field="14" count="0"/>
        </references>
      </pivotArea>
    </format>
    <format dxfId="34825">
      <pivotArea dataOnly="0" labelOnly="1" grandCol="1" outline="0" fieldPosition="0"/>
    </format>
    <format dxfId="34824">
      <pivotArea dataOnly="0" labelOnly="1" outline="0" fieldPosition="0">
        <references count="1">
          <reference field="14" count="0"/>
        </references>
      </pivotArea>
    </format>
    <format dxfId="34823">
      <pivotArea dataOnly="0" labelOnly="1" grandCol="1" outline="0" fieldPosition="0"/>
    </format>
    <format dxfId="34822">
      <pivotArea dataOnly="0" labelOnly="1" outline="0" fieldPosition="0">
        <references count="1">
          <reference field="14" count="0"/>
        </references>
      </pivotArea>
    </format>
    <format dxfId="34821">
      <pivotArea dataOnly="0" labelOnly="1" grandCol="1" outline="0" fieldPosition="0"/>
    </format>
    <format dxfId="34820">
      <pivotArea grandRow="1" outline="0" collapsedLevelsAreSubtotals="1" fieldPosition="0"/>
    </format>
    <format dxfId="34819">
      <pivotArea dataOnly="0" labelOnly="1" grandRow="1" outline="0" fieldPosition="0"/>
    </format>
    <format dxfId="34818">
      <pivotArea grandRow="1" outline="0" collapsedLevelsAreSubtotals="1" fieldPosition="0"/>
    </format>
    <format dxfId="34817">
      <pivotArea dataOnly="0" labelOnly="1" grandRow="1" outline="0" fieldPosition="0"/>
    </format>
    <format dxfId="34816">
      <pivotArea dataOnly="0" labelOnly="1" grandRow="1" outline="0" fieldPosition="0"/>
    </format>
    <format dxfId="34815">
      <pivotArea dataOnly="0" labelOnly="1" outline="0" fieldPosition="0">
        <references count="1">
          <reference field="14" count="0"/>
        </references>
      </pivotArea>
    </format>
    <format dxfId="34814">
      <pivotArea dataOnly="0" labelOnly="1" grandCol="1" outline="0" fieldPosition="0"/>
    </format>
    <format dxfId="34813">
      <pivotArea dataOnly="0" labelOnly="1" grandRow="1" outline="0" fieldPosition="0"/>
    </format>
    <format dxfId="34812">
      <pivotArea dataOnly="0" labelOnly="1" outline="0" fieldPosition="0">
        <references count="1">
          <reference field="14" count="0"/>
        </references>
      </pivotArea>
    </format>
    <format dxfId="34811">
      <pivotArea dataOnly="0" labelOnly="1" grandCol="1" outline="0" fieldPosition="0"/>
    </format>
    <format dxfId="34810">
      <pivotArea dataOnly="0" labelOnly="1" grandRow="1" outline="0" fieldPosition="0"/>
    </format>
    <format dxfId="34809">
      <pivotArea dataOnly="0" labelOnly="1" outline="0" fieldPosition="0">
        <references count="1">
          <reference field="14" count="0"/>
        </references>
      </pivotArea>
    </format>
    <format dxfId="34808">
      <pivotArea dataOnly="0" labelOnly="1" grandCol="1" outline="0" fieldPosition="0"/>
    </format>
    <format dxfId="34807">
      <pivotArea dataOnly="0" labelOnly="1" outline="0" fieldPosition="0">
        <references count="1">
          <reference field="14" count="0"/>
        </references>
      </pivotArea>
    </format>
    <format dxfId="34806">
      <pivotArea dataOnly="0" labelOnly="1" grandCol="1" outline="0" fieldPosition="0"/>
    </format>
    <format dxfId="34805">
      <pivotArea grandRow="1" outline="0" collapsedLevelsAreSubtotals="1" fieldPosition="0"/>
    </format>
    <format dxfId="34804">
      <pivotArea dataOnly="0" labelOnly="1" grandRow="1" outline="0" fieldPosition="0"/>
    </format>
    <format dxfId="34803">
      <pivotArea grandRow="1" outline="0" collapsedLevelsAreSubtotals="1" fieldPosition="0"/>
    </format>
    <format dxfId="34802">
      <pivotArea dataOnly="0" labelOnly="1" grandRow="1" outline="0" fieldPosition="0"/>
    </format>
    <format dxfId="34801">
      <pivotArea dataOnly="0" labelOnly="1" grandRow="1" outline="0" fieldPosition="0"/>
    </format>
    <format dxfId="34800">
      <pivotArea dataOnly="0" labelOnly="1" outline="0" fieldPosition="0">
        <references count="1">
          <reference field="14" count="0"/>
        </references>
      </pivotArea>
    </format>
    <format dxfId="34799">
      <pivotArea dataOnly="0" labelOnly="1" grandCol="1" outline="0" fieldPosition="0"/>
    </format>
    <format dxfId="34798">
      <pivotArea grandRow="1" outline="0" collapsedLevelsAreSubtotals="1" fieldPosition="0"/>
    </format>
    <format dxfId="34797">
      <pivotArea dataOnly="0" labelOnly="1" grandRow="1" outline="0" fieldPosition="0"/>
    </format>
    <format dxfId="34796">
      <pivotArea dataOnly="0" labelOnly="1" grandRow="1" outline="0" fieldPosition="0"/>
    </format>
    <format dxfId="34795">
      <pivotArea dataOnly="0" labelOnly="1" outline="0" fieldPosition="0">
        <references count="1">
          <reference field="14" count="0"/>
        </references>
      </pivotArea>
    </format>
    <format dxfId="34794">
      <pivotArea dataOnly="0" labelOnly="1" grandCol="1" outline="0" fieldPosition="0"/>
    </format>
    <format dxfId="34793">
      <pivotArea grandRow="1" outline="0" collapsedLevelsAreSubtotals="1" fieldPosition="0"/>
    </format>
    <format dxfId="34792">
      <pivotArea dataOnly="0" labelOnly="1" grandRow="1" outline="0" fieldPosition="0"/>
    </format>
    <format dxfId="34791">
      <pivotArea grandRow="1" outline="0" collapsedLevelsAreSubtotals="1" fieldPosition="0"/>
    </format>
    <format dxfId="34790">
      <pivotArea dataOnly="0" labelOnly="1" grandRow="1" outline="0" fieldPosition="0"/>
    </format>
    <format dxfId="34789">
      <pivotArea grandRow="1" outline="0" collapsedLevelsAreSubtotals="1" fieldPosition="0"/>
    </format>
    <format dxfId="34788">
      <pivotArea dataOnly="0" labelOnly="1" grandRow="1" outline="0" fieldPosition="0"/>
    </format>
    <format dxfId="34787">
      <pivotArea grandRow="1" outline="0" collapsedLevelsAreSubtotals="1" fieldPosition="0"/>
    </format>
    <format dxfId="34786">
      <pivotArea dataOnly="0" labelOnly="1" grandRow="1" outline="0" fieldPosition="0"/>
    </format>
    <format dxfId="34785">
      <pivotArea field="14" type="button" dataOnly="0" labelOnly="1" outline="0" axis="axisCol" fieldPosition="0"/>
    </format>
    <format dxfId="34784">
      <pivotArea type="topRight" dataOnly="0" labelOnly="1" outline="0" fieldPosition="0"/>
    </format>
    <format dxfId="34783">
      <pivotArea dataOnly="0" labelOnly="1" outline="0" fieldPosition="0">
        <references count="1">
          <reference field="14" count="0"/>
        </references>
      </pivotArea>
    </format>
    <format dxfId="34782">
      <pivotArea dataOnly="0" labelOnly="1" grandCol="1" outline="0" fieldPosition="0"/>
    </format>
    <format dxfId="34781">
      <pivotArea dataOnly="0" labelOnly="1" grandRow="1" outline="0" fieldPosition="0"/>
    </format>
    <format dxfId="34780">
      <pivotArea dataOnly="0" labelOnly="1" outline="0" fieldPosition="0">
        <references count="1">
          <reference field="14" count="0"/>
        </references>
      </pivotArea>
    </format>
    <format dxfId="34779">
      <pivotArea dataOnly="0" labelOnly="1" grandCol="1" outline="0" fieldPosition="0"/>
    </format>
    <format dxfId="34778">
      <pivotArea dataOnly="0" labelOnly="1" grandRow="1" outline="0" fieldPosition="0"/>
    </format>
    <format dxfId="34777">
      <pivotArea dataOnly="0" labelOnly="1" outline="0" fieldPosition="0">
        <references count="1">
          <reference field="14" count="0"/>
        </references>
      </pivotArea>
    </format>
    <format dxfId="34776">
      <pivotArea dataOnly="0" labelOnly="1" grandCol="1" outline="0" fieldPosition="0"/>
    </format>
    <format dxfId="34775">
      <pivotArea dataOnly="0" labelOnly="1" grandRow="1" outline="0" fieldPosition="0"/>
    </format>
    <format dxfId="34774">
      <pivotArea dataOnly="0" labelOnly="1" outline="0" fieldPosition="0">
        <references count="1">
          <reference field="14" count="0"/>
        </references>
      </pivotArea>
    </format>
    <format dxfId="34773">
      <pivotArea dataOnly="0" labelOnly="1" grandCol="1" outline="0" fieldPosition="0"/>
    </format>
    <format dxfId="34772">
      <pivotArea dataOnly="0" labelOnly="1" grandRow="1" outline="0" fieldPosition="0"/>
    </format>
    <format dxfId="34771">
      <pivotArea dataOnly="0" labelOnly="1" outline="0" fieldPosition="0">
        <references count="1">
          <reference field="14" count="0"/>
        </references>
      </pivotArea>
    </format>
    <format dxfId="34770">
      <pivotArea dataOnly="0" labelOnly="1" grandCol="1" outline="0" fieldPosition="0"/>
    </format>
    <format dxfId="34769">
      <pivotArea dataOnly="0" labelOnly="1" outline="0" fieldPosition="0">
        <references count="1">
          <reference field="14" count="0"/>
        </references>
      </pivotArea>
    </format>
    <format dxfId="34768">
      <pivotArea dataOnly="0" labelOnly="1" grandCol="1" outline="0" fieldPosition="0"/>
    </format>
    <format dxfId="34767">
      <pivotArea dataOnly="0" labelOnly="1" grandRow="1" outline="0" fieldPosition="0"/>
    </format>
    <format dxfId="34766">
      <pivotArea dataOnly="0" labelOnly="1" outline="0" fieldPosition="0">
        <references count="1">
          <reference field="14" count="0"/>
        </references>
      </pivotArea>
    </format>
    <format dxfId="34765">
      <pivotArea dataOnly="0" labelOnly="1" grandCol="1" outline="0" fieldPosition="0"/>
    </format>
    <format dxfId="34764">
      <pivotArea dataOnly="0" labelOnly="1" grandRow="1" outline="0" fieldPosition="0"/>
    </format>
    <format dxfId="34763">
      <pivotArea dataOnly="0" labelOnly="1" outline="0" fieldPosition="0">
        <references count="1">
          <reference field="14" count="0"/>
        </references>
      </pivotArea>
    </format>
    <format dxfId="34762">
      <pivotArea dataOnly="0" labelOnly="1" grandCol="1" outline="0" fieldPosition="0"/>
    </format>
    <format dxfId="34761">
      <pivotArea dataOnly="0" labelOnly="1" grandRow="1" outline="0" fieldPosition="0"/>
    </format>
    <format dxfId="34760">
      <pivotArea dataOnly="0" labelOnly="1" outline="0" fieldPosition="0">
        <references count="1">
          <reference field="14" count="0"/>
        </references>
      </pivotArea>
    </format>
    <format dxfId="34759">
      <pivotArea dataOnly="0" labelOnly="1" grandCol="1" outline="0" fieldPosition="0"/>
    </format>
    <format dxfId="34758">
      <pivotArea dataOnly="0" labelOnly="1" outline="0" fieldPosition="0">
        <references count="1">
          <reference field="14" count="0"/>
        </references>
      </pivotArea>
    </format>
    <format dxfId="34757">
      <pivotArea dataOnly="0" labelOnly="1" grandCol="1" outline="0" fieldPosition="0"/>
    </format>
    <format dxfId="34756">
      <pivotArea grandRow="1" outline="0" collapsedLevelsAreSubtotals="1" fieldPosition="0"/>
    </format>
    <format dxfId="34755">
      <pivotArea dataOnly="0" labelOnly="1" grandRow="1" outline="0" fieldPosition="0"/>
    </format>
    <format dxfId="34754">
      <pivotArea grandRow="1" outline="0" collapsedLevelsAreSubtotals="1" fieldPosition="0"/>
    </format>
    <format dxfId="34753">
      <pivotArea dataOnly="0" labelOnly="1" grandRow="1" outline="0" fieldPosition="0"/>
    </format>
    <format dxfId="34752">
      <pivotArea dataOnly="0" labelOnly="1" grandRow="1" outline="0" fieldPosition="0"/>
    </format>
    <format dxfId="34751">
      <pivotArea dataOnly="0" labelOnly="1" outline="0" fieldPosition="0">
        <references count="1">
          <reference field="14" count="0"/>
        </references>
      </pivotArea>
    </format>
    <format dxfId="34750">
      <pivotArea dataOnly="0" labelOnly="1" grandCol="1" outline="0" fieldPosition="0"/>
    </format>
    <format dxfId="34749">
      <pivotArea dataOnly="0" labelOnly="1" grandRow="1" outline="0" fieldPosition="0"/>
    </format>
    <format dxfId="34748">
      <pivotArea dataOnly="0" labelOnly="1" outline="0" fieldPosition="0">
        <references count="1">
          <reference field="14" count="0"/>
        </references>
      </pivotArea>
    </format>
    <format dxfId="34747">
      <pivotArea dataOnly="0" labelOnly="1" grandCol="1" outline="0" fieldPosition="0"/>
    </format>
    <format dxfId="34746">
      <pivotArea dataOnly="0" labelOnly="1" outline="0" fieldPosition="0">
        <references count="1">
          <reference field="14" count="0"/>
        </references>
      </pivotArea>
    </format>
    <format dxfId="34745">
      <pivotArea dataOnly="0" labelOnly="1" grandCol="1" outline="0" fieldPosition="0"/>
    </format>
    <format dxfId="34744">
      <pivotArea grandRow="1" outline="0" collapsedLevelsAreSubtotals="1" fieldPosition="0"/>
    </format>
    <format dxfId="34743">
      <pivotArea dataOnly="0" labelOnly="1" grandRow="1" outline="0" fieldPosition="0"/>
    </format>
    <format dxfId="34742">
      <pivotArea dataOnly="0" labelOnly="1" grandRow="1" outline="0" fieldPosition="0"/>
    </format>
    <format dxfId="34741">
      <pivotArea dataOnly="0" labelOnly="1" outline="0" fieldPosition="0">
        <references count="1">
          <reference field="14" count="0"/>
        </references>
      </pivotArea>
    </format>
    <format dxfId="34740">
      <pivotArea dataOnly="0" labelOnly="1" grandCol="1" outline="0" fieldPosition="0"/>
    </format>
    <format dxfId="34739">
      <pivotArea grandRow="1" outline="0" collapsedLevelsAreSubtotals="1" fieldPosition="0"/>
    </format>
    <format dxfId="34738">
      <pivotArea dataOnly="0" labelOnly="1" grandRow="1" outline="0" fieldPosition="0"/>
    </format>
    <format dxfId="34737">
      <pivotArea dataOnly="0" labelOnly="1" grandRow="1" outline="0" fieldPosition="0"/>
    </format>
    <format dxfId="34736">
      <pivotArea dataOnly="0" labelOnly="1" outline="0" fieldPosition="0">
        <references count="1">
          <reference field="14" count="0"/>
        </references>
      </pivotArea>
    </format>
    <format dxfId="34735">
      <pivotArea dataOnly="0" labelOnly="1" grandCol="1" outline="0" fieldPosition="0"/>
    </format>
    <format dxfId="34734">
      <pivotArea dataOnly="0" labelOnly="1" grandRow="1" outline="0" fieldPosition="0"/>
    </format>
    <format dxfId="34733">
      <pivotArea dataOnly="0" labelOnly="1" outline="0" fieldPosition="0">
        <references count="1">
          <reference field="14" count="0"/>
        </references>
      </pivotArea>
    </format>
    <format dxfId="34732">
      <pivotArea dataOnly="0" labelOnly="1" grandCol="1" outline="0" fieldPosition="0"/>
    </format>
    <format dxfId="34731">
      <pivotArea dataOnly="0" labelOnly="1" outline="0" fieldPosition="0">
        <references count="1">
          <reference field="14" count="0"/>
        </references>
      </pivotArea>
    </format>
    <format dxfId="34730">
      <pivotArea dataOnly="0" labelOnly="1" grandCol="1" outline="0" fieldPosition="0"/>
    </format>
    <format dxfId="34729">
      <pivotArea grandRow="1" outline="0" collapsedLevelsAreSubtotals="1" fieldPosition="0"/>
    </format>
    <format dxfId="34728">
      <pivotArea dataOnly="0" labelOnly="1" grandRow="1" outline="0" fieldPosition="0"/>
    </format>
    <format dxfId="34727">
      <pivotArea grandRow="1" outline="0" collapsedLevelsAreSubtotals="1" fieldPosition="0"/>
    </format>
    <format dxfId="34726">
      <pivotArea dataOnly="0" labelOnly="1" grandRow="1" outline="0" fieldPosition="0"/>
    </format>
    <format dxfId="34725">
      <pivotArea dataOnly="0" labelOnly="1" grandRow="1" outline="0" fieldPosition="0"/>
    </format>
    <format dxfId="34724">
      <pivotArea dataOnly="0" labelOnly="1" outline="0" fieldPosition="0">
        <references count="1">
          <reference field="14" count="0"/>
        </references>
      </pivotArea>
    </format>
    <format dxfId="34723">
      <pivotArea dataOnly="0" labelOnly="1" grandCol="1" outline="0" fieldPosition="0"/>
    </format>
    <format dxfId="34722">
      <pivotArea dataOnly="0" labelOnly="1" grandRow="1" outline="0" fieldPosition="0"/>
    </format>
    <format dxfId="34721">
      <pivotArea dataOnly="0" labelOnly="1" outline="0" fieldPosition="0">
        <references count="1">
          <reference field="14" count="0"/>
        </references>
      </pivotArea>
    </format>
    <format dxfId="34720">
      <pivotArea dataOnly="0" labelOnly="1" grandCol="1" outline="0" fieldPosition="0"/>
    </format>
    <format dxfId="34719">
      <pivotArea grandRow="1" outline="0" collapsedLevelsAreSubtotals="1" fieldPosition="0"/>
    </format>
    <format dxfId="34718">
      <pivotArea dataOnly="0" labelOnly="1" grandRow="1" outline="0" fieldPosition="0"/>
    </format>
    <format dxfId="34717">
      <pivotArea dataOnly="0" labelOnly="1" outline="0" fieldPosition="0">
        <references count="1">
          <reference field="14" count="0"/>
        </references>
      </pivotArea>
    </format>
    <format dxfId="34716">
      <pivotArea dataOnly="0" labelOnly="1" grandCol="1" outline="0" fieldPosition="0"/>
    </format>
    <format dxfId="34715">
      <pivotArea grandRow="1" outline="0" collapsedLevelsAreSubtotals="1" fieldPosition="0"/>
    </format>
    <format dxfId="34714">
      <pivotArea dataOnly="0" labelOnly="1" grandRow="1" outline="0" fieldPosition="0"/>
    </format>
    <format dxfId="34713">
      <pivotArea grandRow="1" outline="0" collapsedLevelsAreSubtotals="1" fieldPosition="0"/>
    </format>
    <format dxfId="34712">
      <pivotArea dataOnly="0" labelOnly="1" grandRow="1" outline="0" fieldPosition="0"/>
    </format>
    <format dxfId="34711">
      <pivotArea grandRow="1" outline="0" collapsedLevelsAreSubtotals="1" fieldPosition="0"/>
    </format>
    <format dxfId="34710">
      <pivotArea dataOnly="0" labelOnly="1" grandRow="1" outline="0" fieldPosition="0"/>
    </format>
    <format dxfId="34709">
      <pivotArea dataOnly="0" labelOnly="1" grandRow="1" outline="0" fieldPosition="0"/>
    </format>
    <format dxfId="34708">
      <pivotArea dataOnly="0" labelOnly="1" outline="0" fieldPosition="0">
        <references count="1">
          <reference field="14" count="0"/>
        </references>
      </pivotArea>
    </format>
    <format dxfId="34707">
      <pivotArea dataOnly="0" labelOnly="1" grandCol="1" outline="0" fieldPosition="0"/>
    </format>
    <format dxfId="34706">
      <pivotArea grandRow="1" outline="0" collapsedLevelsAreSubtotals="1" fieldPosition="0"/>
    </format>
    <format dxfId="34705">
      <pivotArea dataOnly="0" labelOnly="1" grandRow="1" outline="0" fieldPosition="0"/>
    </format>
    <format dxfId="34704">
      <pivotArea grandRow="1" outline="0" collapsedLevelsAreSubtotals="1" fieldPosition="0"/>
    </format>
    <format dxfId="34703">
      <pivotArea dataOnly="0" labelOnly="1" grandRow="1" outline="0" fieldPosition="0"/>
    </format>
    <format dxfId="34702">
      <pivotArea dataOnly="0" labelOnly="1" grandRow="1" outline="0" fieldPosition="0"/>
    </format>
    <format dxfId="34701">
      <pivotArea dataOnly="0" labelOnly="1" outline="0" fieldPosition="0">
        <references count="1">
          <reference field="14" count="0"/>
        </references>
      </pivotArea>
    </format>
    <format dxfId="34700">
      <pivotArea dataOnly="0" labelOnly="1" grandCol="1" outline="0" fieldPosition="0"/>
    </format>
    <format dxfId="34699">
      <pivotArea dataOnly="0" labelOnly="1" grandRow="1" outline="0" fieldPosition="0"/>
    </format>
    <format dxfId="34698">
      <pivotArea dataOnly="0" labelOnly="1" outline="0" fieldPosition="0">
        <references count="1">
          <reference field="14" count="0"/>
        </references>
      </pivotArea>
    </format>
    <format dxfId="34697">
      <pivotArea dataOnly="0" labelOnly="1" grandCol="1" outline="0" fieldPosition="0"/>
    </format>
    <format dxfId="34696">
      <pivotArea dataOnly="0" labelOnly="1" grandRow="1" outline="0" fieldPosition="0"/>
    </format>
    <format dxfId="34695">
      <pivotArea dataOnly="0" labelOnly="1" outline="0" fieldPosition="0">
        <references count="1">
          <reference field="14" count="0"/>
        </references>
      </pivotArea>
    </format>
    <format dxfId="34694">
      <pivotArea dataOnly="0" labelOnly="1" grandCol="1" outline="0" fieldPosition="0"/>
    </format>
    <format dxfId="34693">
      <pivotArea dataOnly="0" labelOnly="1" grandRow="1" outline="0" fieldPosition="0"/>
    </format>
    <format dxfId="34692">
      <pivotArea dataOnly="0" labelOnly="1" outline="0" fieldPosition="0">
        <references count="1">
          <reference field="14" count="0"/>
        </references>
      </pivotArea>
    </format>
    <format dxfId="34691">
      <pivotArea dataOnly="0" labelOnly="1" grandCol="1" outline="0" fieldPosition="0"/>
    </format>
    <format dxfId="34690">
      <pivotArea grandRow="1" outline="0" collapsedLevelsAreSubtotals="1" fieldPosition="0"/>
    </format>
    <format dxfId="34689">
      <pivotArea dataOnly="0" labelOnly="1" grandRow="1" outline="0" fieldPosition="0"/>
    </format>
    <format dxfId="34688">
      <pivotArea grandRow="1" outline="0" collapsedLevelsAreSubtotals="1" fieldPosition="0"/>
    </format>
    <format dxfId="34687">
      <pivotArea dataOnly="0" labelOnly="1" grandRow="1" outline="0" fieldPosition="0"/>
    </format>
    <format dxfId="34686">
      <pivotArea dataOnly="0" labelOnly="1" outline="0" fieldPosition="0">
        <references count="1">
          <reference field="14" count="0"/>
        </references>
      </pivotArea>
    </format>
    <format dxfId="34685">
      <pivotArea dataOnly="0" labelOnly="1" grandCol="1" outline="0" fieldPosition="0"/>
    </format>
    <format dxfId="34684">
      <pivotArea field="15" type="button" dataOnly="0" labelOnly="1" outline="0" axis="axisRow" fieldPosition="0"/>
    </format>
    <format dxfId="34683">
      <pivotArea dataOnly="0" labelOnly="1" outline="0" fieldPosition="0">
        <references count="1">
          <reference field="14" count="0"/>
        </references>
      </pivotArea>
    </format>
    <format dxfId="34682">
      <pivotArea dataOnly="0" labelOnly="1" grandCol="1" outline="0" fieldPosition="0"/>
    </format>
    <format dxfId="34681">
      <pivotArea field="15" type="button" dataOnly="0" labelOnly="1" outline="0" axis="axisRow" fieldPosition="0"/>
    </format>
    <format dxfId="34680">
      <pivotArea dataOnly="0" labelOnly="1" outline="0" fieldPosition="0">
        <references count="1">
          <reference field="14" count="0"/>
        </references>
      </pivotArea>
    </format>
    <format dxfId="34679">
      <pivotArea dataOnly="0" labelOnly="1" grandCol="1" outline="0" fieldPosition="0"/>
    </format>
    <format dxfId="34678">
      <pivotArea field="15" type="button" dataOnly="0" labelOnly="1" outline="0" axis="axisRow" fieldPosition="0"/>
    </format>
    <format dxfId="34677">
      <pivotArea dataOnly="0" labelOnly="1" outline="0" fieldPosition="0">
        <references count="1">
          <reference field="14" count="0"/>
        </references>
      </pivotArea>
    </format>
    <format dxfId="34676">
      <pivotArea dataOnly="0" labelOnly="1" grandCol="1" outline="0" fieldPosition="0"/>
    </format>
    <format dxfId="34675">
      <pivotArea outline="0" fieldPosition="0">
        <references count="1">
          <reference field="15" count="0" selected="0"/>
        </references>
      </pivotArea>
    </format>
    <format dxfId="34674">
      <pivotArea outline="0" fieldPosition="0">
        <references count="1">
          <reference field="15" count="0" selected="0"/>
        </references>
      </pivotArea>
    </format>
    <format dxfId="34673">
      <pivotArea grandRow="1" outline="0" collapsedLevelsAreSubtotals="1" fieldPosition="0"/>
    </format>
    <format dxfId="34672">
      <pivotArea grandRow="1" outline="0" collapsedLevelsAreSubtotals="1" fieldPosition="0"/>
    </format>
    <format dxfId="34671">
      <pivotArea outline="0" collapsedLevelsAreSubtotals="1" fieldPosition="0"/>
    </format>
    <format dxfId="34670">
      <pivotArea field="15" type="button" dataOnly="0" labelOnly="1" outline="0" axis="axisRow" fieldPosition="0"/>
    </format>
    <format dxfId="34669">
      <pivotArea dataOnly="0" labelOnly="1" outline="0" fieldPosition="0">
        <references count="1">
          <reference field="15" count="0"/>
        </references>
      </pivotArea>
    </format>
    <format dxfId="34668">
      <pivotArea dataOnly="0" labelOnly="1" grandRow="1" outline="0" fieldPosition="0"/>
    </format>
    <format dxfId="34667">
      <pivotArea dataOnly="0" labelOnly="1" outline="0" fieldPosition="0">
        <references count="1">
          <reference field="14" count="0"/>
        </references>
      </pivotArea>
    </format>
    <format dxfId="3466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45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8"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6"/>
        <item h="1" x="17"/>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8">
    <i>
      <x/>
    </i>
    <i>
      <x v="2"/>
    </i>
    <i>
      <x v="3"/>
    </i>
    <i>
      <x v="11"/>
    </i>
    <i>
      <x v="12"/>
    </i>
    <i>
      <x v="16"/>
    </i>
    <i>
      <x v="17"/>
    </i>
    <i t="grand">
      <x/>
    </i>
  </rowItems>
  <colFields count="1">
    <field x="12"/>
  </colFields>
  <colItems count="5">
    <i>
      <x/>
    </i>
    <i>
      <x v="1"/>
    </i>
    <i>
      <x v="3"/>
    </i>
    <i>
      <x v="5"/>
    </i>
    <i t="grand">
      <x/>
    </i>
  </colItems>
  <pageFields count="2">
    <pageField fld="3" hier="-1"/>
    <pageField fld="14" hier="-1"/>
  </pageFields>
  <dataFields count="1">
    <dataField name="Count of RECEIPT CUT" fld="14" subtotal="count" baseField="0" baseItem="0"/>
  </dataFields>
  <formats count="688">
    <format dxfId="35751">
      <pivotArea type="all" dataOnly="0" outline="0" fieldPosition="0"/>
    </format>
    <format dxfId="35750">
      <pivotArea outline="0" collapsedLevelsAreSubtotals="1" fieldPosition="0"/>
    </format>
    <format dxfId="35749">
      <pivotArea dataOnly="0" labelOnly="1" grandRow="1" outline="0" fieldPosition="0"/>
    </format>
    <format dxfId="35748">
      <pivotArea dataOnly="0" labelOnly="1" outline="0" fieldPosition="0">
        <references count="1">
          <reference field="12" count="4">
            <x v="0"/>
            <x v="1"/>
            <x v="2"/>
            <x v="4"/>
          </reference>
        </references>
      </pivotArea>
    </format>
    <format dxfId="35747">
      <pivotArea dataOnly="0" labelOnly="1" grandCol="1" outline="0" fieldPosition="0"/>
    </format>
    <format dxfId="35746">
      <pivotArea type="all" dataOnly="0" outline="0" fieldPosition="0"/>
    </format>
    <format dxfId="35745">
      <pivotArea outline="0" collapsedLevelsAreSubtotals="1" fieldPosition="0"/>
    </format>
    <format dxfId="35744">
      <pivotArea dataOnly="0" labelOnly="1" grandRow="1" outline="0" fieldPosition="0"/>
    </format>
    <format dxfId="35743">
      <pivotArea dataOnly="0" labelOnly="1" outline="0" fieldPosition="0">
        <references count="1">
          <reference field="12" count="4">
            <x v="0"/>
            <x v="1"/>
            <x v="2"/>
            <x v="4"/>
          </reference>
        </references>
      </pivotArea>
    </format>
    <format dxfId="35742">
      <pivotArea dataOnly="0" labelOnly="1" grandCol="1" outline="0" fieldPosition="0"/>
    </format>
    <format dxfId="35741">
      <pivotArea type="all" dataOnly="0" outline="0" fieldPosition="0"/>
    </format>
    <format dxfId="35740">
      <pivotArea type="origin" dataOnly="0" labelOnly="1" outline="0" fieldPosition="0"/>
    </format>
    <format dxfId="35739">
      <pivotArea type="origin" dataOnly="0" labelOnly="1" outline="0" fieldPosition="0"/>
    </format>
    <format dxfId="35738">
      <pivotArea type="all" dataOnly="0" outline="0" fieldPosition="0"/>
    </format>
    <format dxfId="35737">
      <pivotArea outline="0" collapsedLevelsAreSubtotals="1" fieldPosition="0">
        <references count="1">
          <reference field="12" count="2" selected="0">
            <x v="1"/>
            <x v="2"/>
          </reference>
        </references>
      </pivotArea>
    </format>
    <format dxfId="35736">
      <pivotArea grandCol="1" outline="0" collapsedLevelsAreSubtotals="1" fieldPosition="0"/>
    </format>
    <format dxfId="35735">
      <pivotArea type="topRight" dataOnly="0" labelOnly="1" outline="0" offset="D1" fieldPosition="0"/>
    </format>
    <format dxfId="35734">
      <pivotArea dataOnly="0" labelOnly="1" outline="0" fieldPosition="0">
        <references count="1">
          <reference field="12" count="0"/>
        </references>
      </pivotArea>
    </format>
    <format dxfId="35733">
      <pivotArea dataOnly="0" labelOnly="1" outline="0" fieldPosition="0">
        <references count="1">
          <reference field="12" count="0"/>
        </references>
      </pivotArea>
    </format>
    <format dxfId="35732">
      <pivotArea dataOnly="0" labelOnly="1" outline="0" fieldPosition="0">
        <references count="1">
          <reference field="12" count="4">
            <x v="0"/>
            <x v="1"/>
            <x v="2"/>
            <x v="3"/>
          </reference>
        </references>
      </pivotArea>
    </format>
    <format dxfId="35731">
      <pivotArea outline="0" collapsedLevelsAreSubtotals="1" fieldPosition="0"/>
    </format>
    <format dxfId="35730">
      <pivotArea dataOnly="0" labelOnly="1" outline="0" fieldPosition="0">
        <references count="1">
          <reference field="12" count="2">
            <x v="0"/>
            <x v="4"/>
          </reference>
        </references>
      </pivotArea>
    </format>
    <format dxfId="35729">
      <pivotArea dataOnly="0" labelOnly="1" grandCol="1" outline="0" fieldPosition="0"/>
    </format>
    <format dxfId="35728">
      <pivotArea dataOnly="0" labelOnly="1" grandRow="1" outline="0" fieldPosition="0"/>
    </format>
    <format dxfId="35727">
      <pivotArea dataOnly="0" grandCol="1" outline="0" axis="axisCol" fieldPosition="0"/>
    </format>
    <format dxfId="35726">
      <pivotArea type="all" dataOnly="0" outline="0" fieldPosition="0"/>
    </format>
    <format dxfId="35725">
      <pivotArea outline="0" collapsedLevelsAreSubtotals="1" fieldPosition="0"/>
    </format>
    <format dxfId="35724">
      <pivotArea dataOnly="0" labelOnly="1" grandRow="1" outline="0" fieldPosition="0"/>
    </format>
    <format dxfId="35723">
      <pivotArea dataOnly="0" labelOnly="1" outline="0" fieldPosition="0">
        <references count="1">
          <reference field="12" count="2">
            <x v="0"/>
            <x v="4"/>
          </reference>
        </references>
      </pivotArea>
    </format>
    <format dxfId="35722">
      <pivotArea dataOnly="0" labelOnly="1" grandCol="1" outline="0" fieldPosition="0"/>
    </format>
    <format dxfId="35721">
      <pivotArea outline="0" collapsedLevelsAreSubtotals="1" fieldPosition="0"/>
    </format>
    <format dxfId="35720">
      <pivotArea dataOnly="0" labelOnly="1" grandRow="1" outline="0" fieldPosition="0"/>
    </format>
    <format dxfId="35719">
      <pivotArea dataOnly="0" labelOnly="1" outline="0" fieldPosition="0">
        <references count="1">
          <reference field="12" count="5">
            <x v="0"/>
            <x v="1"/>
            <x v="2"/>
            <x v="3"/>
            <x v="4"/>
          </reference>
        </references>
      </pivotArea>
    </format>
    <format dxfId="35718">
      <pivotArea dataOnly="0" labelOnly="1" grandCol="1" outline="0" fieldPosition="0"/>
    </format>
    <format dxfId="35717">
      <pivotArea outline="0" collapsedLevelsAreSubtotals="1" fieldPosition="0"/>
    </format>
    <format dxfId="35716">
      <pivotArea dataOnly="0" labelOnly="1" grandRow="1" outline="0" fieldPosition="0"/>
    </format>
    <format dxfId="35715">
      <pivotArea dataOnly="0" labelOnly="1" outline="0" fieldPosition="0">
        <references count="1">
          <reference field="12" count="0"/>
        </references>
      </pivotArea>
    </format>
    <format dxfId="35714">
      <pivotArea dataOnly="0" labelOnly="1" grandCol="1" outline="0" fieldPosition="0"/>
    </format>
    <format dxfId="35713">
      <pivotArea dataOnly="0" labelOnly="1" outline="0" fieldPosition="0">
        <references count="1">
          <reference field="12" count="5">
            <x v="0"/>
            <x v="1"/>
            <x v="2"/>
            <x v="3"/>
            <x v="4"/>
          </reference>
        </references>
      </pivotArea>
    </format>
    <format dxfId="35712">
      <pivotArea dataOnly="0" labelOnly="1" outline="0" fieldPosition="0">
        <references count="1">
          <reference field="12" count="4">
            <x v="0"/>
            <x v="1"/>
            <x v="3"/>
            <x v="4"/>
          </reference>
        </references>
      </pivotArea>
    </format>
    <format dxfId="35711">
      <pivotArea dataOnly="0" labelOnly="1" grandRow="1" outline="0" fieldPosition="0"/>
    </format>
    <format dxfId="35710">
      <pivotArea dataOnly="0" labelOnly="1" grandRow="1" outline="0" fieldPosition="0"/>
    </format>
    <format dxfId="35709">
      <pivotArea outline="0" collapsedLevelsAreSubtotals="1" fieldPosition="0"/>
    </format>
    <format dxfId="35708">
      <pivotArea dataOnly="0" labelOnly="1" outline="0" fieldPosition="0">
        <references count="1">
          <reference field="12" count="4">
            <x v="0"/>
            <x v="1"/>
            <x v="2"/>
            <x v="5"/>
          </reference>
        </references>
      </pivotArea>
    </format>
    <format dxfId="35707">
      <pivotArea dataOnly="0" labelOnly="1" grandCol="1" outline="0" fieldPosition="0"/>
    </format>
    <format dxfId="35706">
      <pivotArea dataOnly="0" labelOnly="1" outline="0" fieldPosition="0">
        <references count="1">
          <reference field="12" count="4">
            <x v="0"/>
            <x v="1"/>
            <x v="3"/>
            <x v="5"/>
          </reference>
        </references>
      </pivotArea>
    </format>
    <format dxfId="35705">
      <pivotArea type="all" dataOnly="0" outline="0" fieldPosition="0"/>
    </format>
    <format dxfId="35704">
      <pivotArea outline="0" collapsedLevelsAreSubtotals="1" fieldPosition="0"/>
    </format>
    <format dxfId="35703">
      <pivotArea dataOnly="0" labelOnly="1" grandRow="1" outline="0" fieldPosition="0"/>
    </format>
    <format dxfId="35702">
      <pivotArea dataOnly="0" labelOnly="1" outline="0" fieldPosition="0">
        <references count="1">
          <reference field="12" count="4">
            <x v="0"/>
            <x v="1"/>
            <x v="2"/>
            <x v="4"/>
          </reference>
        </references>
      </pivotArea>
    </format>
    <format dxfId="35701">
      <pivotArea dataOnly="0" labelOnly="1" grandCol="1" outline="0" fieldPosition="0"/>
    </format>
    <format dxfId="35700">
      <pivotArea outline="0" collapsedLevelsAreSubtotals="1" fieldPosition="0"/>
    </format>
    <format dxfId="35699">
      <pivotArea dataOnly="0" labelOnly="1" grandRow="1" outline="0" fieldPosition="0"/>
    </format>
    <format dxfId="35698">
      <pivotArea dataOnly="0" labelOnly="1" outline="0" fieldPosition="0">
        <references count="1">
          <reference field="12" count="4">
            <x v="0"/>
            <x v="1"/>
            <x v="2"/>
            <x v="4"/>
          </reference>
        </references>
      </pivotArea>
    </format>
    <format dxfId="35697">
      <pivotArea dataOnly="0" labelOnly="1" grandCol="1" outline="0" fieldPosition="0"/>
    </format>
    <format dxfId="35696">
      <pivotArea outline="0" collapsedLevelsAreSubtotals="1" fieldPosition="0"/>
    </format>
    <format dxfId="35695">
      <pivotArea dataOnly="0" labelOnly="1" grandRow="1" outline="0" fieldPosition="0"/>
    </format>
    <format dxfId="35694">
      <pivotArea dataOnly="0" labelOnly="1" outline="0" fieldPosition="0">
        <references count="1">
          <reference field="12" count="4">
            <x v="0"/>
            <x v="1"/>
            <x v="2"/>
            <x v="4"/>
          </reference>
        </references>
      </pivotArea>
    </format>
    <format dxfId="35693">
      <pivotArea dataOnly="0" labelOnly="1" grandCol="1" outline="0" fieldPosition="0"/>
    </format>
    <format dxfId="35692">
      <pivotArea dataOnly="0" grandCol="1" outline="0" axis="axisCol" fieldPosition="0"/>
    </format>
    <format dxfId="35691">
      <pivotArea dataOnly="0" labelOnly="1" outline="0" fieldPosition="0">
        <references count="1">
          <reference field="12" count="0"/>
        </references>
      </pivotArea>
    </format>
    <format dxfId="35690">
      <pivotArea dataOnly="0" grandCol="1" outline="0" axis="axisCol" fieldPosition="0"/>
    </format>
    <format dxfId="35689">
      <pivotArea dataOnly="0" labelOnly="1" outline="0" fieldPosition="0">
        <references count="1">
          <reference field="12" count="5">
            <x v="0"/>
            <x v="2"/>
            <x v="3"/>
            <x v="4"/>
            <x v="5"/>
          </reference>
        </references>
      </pivotArea>
    </format>
    <format dxfId="35688">
      <pivotArea dataOnly="0" labelOnly="1" grandCol="1" outline="0" fieldPosition="0"/>
    </format>
    <format dxfId="35687">
      <pivotArea dataOnly="0" labelOnly="1" grandCol="1" outline="0" fieldPosition="0"/>
    </format>
    <format dxfId="35686">
      <pivotArea dataOnly="0" labelOnly="1" outline="0" fieldPosition="0">
        <references count="1">
          <reference field="12" count="4">
            <x v="0"/>
            <x v="1"/>
            <x v="2"/>
            <x v="3"/>
          </reference>
        </references>
      </pivotArea>
    </format>
    <format dxfId="35685">
      <pivotArea dataOnly="0" labelOnly="1" grandCol="1" outline="0" fieldPosition="0"/>
    </format>
    <format dxfId="35684">
      <pivotArea dataOnly="0" labelOnly="1" grandCol="1" outline="0" fieldPosition="0"/>
    </format>
    <format dxfId="35683">
      <pivotArea dataOnly="0" labelOnly="1" outline="0" fieldPosition="0">
        <references count="1">
          <reference field="12" count="4">
            <x v="0"/>
            <x v="1"/>
            <x v="2"/>
            <x v="3"/>
          </reference>
        </references>
      </pivotArea>
    </format>
    <format dxfId="35682">
      <pivotArea dataOnly="0" labelOnly="1" grandCol="1" outline="0" fieldPosition="0"/>
    </format>
    <format dxfId="35681">
      <pivotArea outline="0" collapsedLevelsAreSubtotals="1" fieldPosition="0"/>
    </format>
    <format dxfId="35680">
      <pivotArea dataOnly="0" labelOnly="1" outline="0" fieldPosition="0">
        <references count="1">
          <reference field="12" count="4">
            <x v="0"/>
            <x v="1"/>
            <x v="3"/>
            <x v="4"/>
          </reference>
        </references>
      </pivotArea>
    </format>
    <format dxfId="35679">
      <pivotArea dataOnly="0" labelOnly="1" grandCol="1" outline="0" fieldPosition="0"/>
    </format>
    <format dxfId="35678">
      <pivotArea dataOnly="0" labelOnly="1" grandRow="1" outline="0" fieldPosition="0"/>
    </format>
    <format dxfId="35677">
      <pivotArea grandCol="1" outline="0" collapsedLevelsAreSubtotals="1" fieldPosition="0"/>
    </format>
    <format dxfId="35676">
      <pivotArea dataOnly="0" labelOnly="1" grandCol="1" outline="0" fieldPosition="0"/>
    </format>
    <format dxfId="35675">
      <pivotArea type="all" dataOnly="0" outline="0" fieldPosition="0"/>
    </format>
    <format dxfId="35674">
      <pivotArea outline="0" collapsedLevelsAreSubtotals="1" fieldPosition="0"/>
    </format>
    <format dxfId="35673">
      <pivotArea type="origin" dataOnly="0" labelOnly="1" outline="0" fieldPosition="0"/>
    </format>
    <format dxfId="35672">
      <pivotArea field="12" type="button" dataOnly="0" labelOnly="1" outline="0" axis="axisCol" fieldPosition="0"/>
    </format>
    <format dxfId="35671">
      <pivotArea type="topRight" dataOnly="0" labelOnly="1" outline="0" fieldPosition="0"/>
    </format>
    <format dxfId="35670">
      <pivotArea dataOnly="0" labelOnly="1" grandRow="1" outline="0" fieldPosition="0"/>
    </format>
    <format dxfId="35669">
      <pivotArea dataOnly="0" labelOnly="1" outline="0" fieldPosition="0">
        <references count="1">
          <reference field="12" count="4">
            <x v="0"/>
            <x v="1"/>
            <x v="2"/>
            <x v="4"/>
          </reference>
        </references>
      </pivotArea>
    </format>
    <format dxfId="35668">
      <pivotArea dataOnly="0" labelOnly="1" grandCol="1" outline="0" fieldPosition="0"/>
    </format>
    <format dxfId="35667">
      <pivotArea dataOnly="0" labelOnly="1" outline="0" fieldPosition="0">
        <references count="1">
          <reference field="12" count="1">
            <x v="2"/>
          </reference>
        </references>
      </pivotArea>
    </format>
    <format dxfId="35666">
      <pivotArea outline="0" collapsedLevelsAreSubtotals="1" fieldPosition="0"/>
    </format>
    <format dxfId="35665">
      <pivotArea dataOnly="0" labelOnly="1" outline="0" fieldPosition="0">
        <references count="1">
          <reference field="12" count="5">
            <x v="0"/>
            <x v="1"/>
            <x v="2"/>
            <x v="4"/>
            <x v="5"/>
          </reference>
        </references>
      </pivotArea>
    </format>
    <format dxfId="35664">
      <pivotArea dataOnly="0" labelOnly="1" grandCol="1" outline="0" fieldPosition="0"/>
    </format>
    <format dxfId="35663">
      <pivotArea grandRow="1" outline="0" collapsedLevelsAreSubtotals="1" fieldPosition="0"/>
    </format>
    <format dxfId="35662">
      <pivotArea dataOnly="0" labelOnly="1" grandRow="1" outline="0" fieldPosition="0"/>
    </format>
    <format dxfId="35661">
      <pivotArea outline="0" collapsedLevelsAreSubtotals="1" fieldPosition="0"/>
    </format>
    <format dxfId="35660">
      <pivotArea dataOnly="0" labelOnly="1" grandRow="1" outline="0" fieldPosition="0"/>
    </format>
    <format dxfId="35659">
      <pivotArea dataOnly="0" labelOnly="1" outline="0" fieldPosition="0">
        <references count="1">
          <reference field="12" count="6">
            <x v="0"/>
            <x v="1"/>
            <x v="2"/>
            <x v="3"/>
            <x v="4"/>
            <x v="5"/>
          </reference>
        </references>
      </pivotArea>
    </format>
    <format dxfId="35658">
      <pivotArea dataOnly="0" labelOnly="1" grandCol="1" outline="0" fieldPosition="0"/>
    </format>
    <format dxfId="35657">
      <pivotArea dataOnly="0" labelOnly="1" outline="0" fieldPosition="0">
        <references count="1">
          <reference field="12" count="4">
            <x v="0"/>
            <x v="1"/>
            <x v="2"/>
            <x v="3"/>
          </reference>
        </references>
      </pivotArea>
    </format>
    <format dxfId="35656">
      <pivotArea dataOnly="0" labelOnly="1" grandCol="1" outline="0" fieldPosition="0"/>
    </format>
    <format dxfId="35655">
      <pivotArea type="all" dataOnly="0" outline="0" fieldPosition="0"/>
    </format>
    <format dxfId="35654">
      <pivotArea outline="0" collapsedLevelsAreSubtotals="1" fieldPosition="0"/>
    </format>
    <format dxfId="35653">
      <pivotArea type="origin" dataOnly="0" labelOnly="1" outline="0" fieldPosition="0"/>
    </format>
    <format dxfId="35652">
      <pivotArea field="12" type="button" dataOnly="0" labelOnly="1" outline="0" axis="axisCol" fieldPosition="0"/>
    </format>
    <format dxfId="35651">
      <pivotArea type="topRight" dataOnly="0" labelOnly="1" outline="0" fieldPosition="0"/>
    </format>
    <format dxfId="35650">
      <pivotArea dataOnly="0" labelOnly="1" grandRow="1" outline="0" fieldPosition="0"/>
    </format>
    <format dxfId="35649">
      <pivotArea dataOnly="0" labelOnly="1" outline="0" fieldPosition="0">
        <references count="1">
          <reference field="12" count="5">
            <x v="0"/>
            <x v="1"/>
            <x v="2"/>
            <x v="3"/>
            <x v="4"/>
          </reference>
        </references>
      </pivotArea>
    </format>
    <format dxfId="35648">
      <pivotArea dataOnly="0" labelOnly="1" grandCol="1" outline="0" fieldPosition="0"/>
    </format>
    <format dxfId="35647">
      <pivotArea dataOnly="0" labelOnly="1" outline="0" fieldPosition="0">
        <references count="1">
          <reference field="12" count="4">
            <x v="0"/>
            <x v="1"/>
            <x v="2"/>
            <x v="3"/>
          </reference>
        </references>
      </pivotArea>
    </format>
    <format dxfId="35646">
      <pivotArea dataOnly="0" labelOnly="1" grandCol="1" outline="0" fieldPosition="0"/>
    </format>
    <format dxfId="35645">
      <pivotArea dataOnly="0" labelOnly="1" outline="0" fieldPosition="0">
        <references count="1">
          <reference field="12" count="5">
            <x v="0"/>
            <x v="1"/>
            <x v="2"/>
            <x v="3"/>
            <x v="5"/>
          </reference>
        </references>
      </pivotArea>
    </format>
    <format dxfId="35644">
      <pivotArea dataOnly="0" labelOnly="1" grandCol="1" outline="0" fieldPosition="0"/>
    </format>
    <format dxfId="35643">
      <pivotArea dataOnly="0" labelOnly="1" outline="0" fieldPosition="0">
        <references count="1">
          <reference field="12" count="5">
            <x v="0"/>
            <x v="1"/>
            <x v="2"/>
            <x v="3"/>
            <x v="5"/>
          </reference>
        </references>
      </pivotArea>
    </format>
    <format dxfId="35642">
      <pivotArea dataOnly="0" labelOnly="1" grandCol="1" outline="0" fieldPosition="0"/>
    </format>
    <format dxfId="35641">
      <pivotArea dataOnly="0" labelOnly="1" outline="0" fieldPosition="0">
        <references count="1">
          <reference field="12" count="5">
            <x v="0"/>
            <x v="1"/>
            <x v="2"/>
            <x v="3"/>
            <x v="5"/>
          </reference>
        </references>
      </pivotArea>
    </format>
    <format dxfId="35640">
      <pivotArea dataOnly="0" labelOnly="1" grandCol="1" outline="0" fieldPosition="0"/>
    </format>
    <format dxfId="35639">
      <pivotArea grandRow="1" outline="0" collapsedLevelsAreSubtotals="1" fieldPosition="0"/>
    </format>
    <format dxfId="35638">
      <pivotArea dataOnly="0" labelOnly="1" grandRow="1" outline="0" fieldPosition="0"/>
    </format>
    <format dxfId="35637">
      <pivotArea outline="0" collapsedLevelsAreSubtotals="1" fieldPosition="0"/>
    </format>
    <format dxfId="35636">
      <pivotArea dataOnly="0" labelOnly="1" grandRow="1" outline="0" fieldPosition="0"/>
    </format>
    <format dxfId="35635">
      <pivotArea dataOnly="0" labelOnly="1" outline="0" fieldPosition="0">
        <references count="1">
          <reference field="12" count="5">
            <x v="0"/>
            <x v="1"/>
            <x v="2"/>
            <x v="3"/>
            <x v="5"/>
          </reference>
        </references>
      </pivotArea>
    </format>
    <format dxfId="35634">
      <pivotArea dataOnly="0" labelOnly="1" grandCol="1" outline="0" fieldPosition="0"/>
    </format>
    <format dxfId="35633">
      <pivotArea outline="0" collapsedLevelsAreSubtotals="1" fieldPosition="0"/>
    </format>
    <format dxfId="35632">
      <pivotArea dataOnly="0" labelOnly="1" grandRow="1" outline="0" fieldPosition="0"/>
    </format>
    <format dxfId="35631">
      <pivotArea dataOnly="0" labelOnly="1" outline="0" fieldPosition="0">
        <references count="1">
          <reference field="12" count="4">
            <x v="0"/>
            <x v="1"/>
            <x v="2"/>
            <x v="3"/>
          </reference>
        </references>
      </pivotArea>
    </format>
    <format dxfId="35630">
      <pivotArea dataOnly="0" labelOnly="1" grandCol="1" outline="0" fieldPosition="0"/>
    </format>
    <format dxfId="35629">
      <pivotArea outline="0" collapsedLevelsAreSubtotals="1" fieldPosition="0"/>
    </format>
    <format dxfId="35628">
      <pivotArea dataOnly="0" labelOnly="1" grandRow="1" outline="0" fieldPosition="0"/>
    </format>
    <format dxfId="35627">
      <pivotArea dataOnly="0" labelOnly="1" outline="0" fieldPosition="0">
        <references count="1">
          <reference field="12" count="4">
            <x v="0"/>
            <x v="1"/>
            <x v="2"/>
            <x v="3"/>
          </reference>
        </references>
      </pivotArea>
    </format>
    <format dxfId="35626">
      <pivotArea dataOnly="0" labelOnly="1" grandCol="1" outline="0" fieldPosition="0"/>
    </format>
    <format dxfId="35625">
      <pivotArea dataOnly="0" labelOnly="1" outline="0" fieldPosition="0">
        <references count="1">
          <reference field="12" count="4">
            <x v="0"/>
            <x v="1"/>
            <x v="2"/>
            <x v="3"/>
          </reference>
        </references>
      </pivotArea>
    </format>
    <format dxfId="35624">
      <pivotArea dataOnly="0" labelOnly="1" grandCol="1" outline="0" fieldPosition="0"/>
    </format>
    <format dxfId="35623">
      <pivotArea grandRow="1" outline="0" collapsedLevelsAreSubtotals="1" fieldPosition="0"/>
    </format>
    <format dxfId="35622">
      <pivotArea dataOnly="0" labelOnly="1" grandRow="1" outline="0" fieldPosition="0"/>
    </format>
    <format dxfId="35621">
      <pivotArea grandCol="1" outline="0" collapsedLevelsAreSubtotals="1" fieldPosition="0"/>
    </format>
    <format dxfId="35620">
      <pivotArea dataOnly="0" labelOnly="1" grandCol="1" outline="0" fieldPosition="0"/>
    </format>
    <format dxfId="35619">
      <pivotArea outline="0" collapsedLevelsAreSubtotals="1" fieldPosition="0"/>
    </format>
    <format dxfId="35618">
      <pivotArea dataOnly="0" labelOnly="1" grandRow="1" outline="0" fieldPosition="0"/>
    </format>
    <format dxfId="35617">
      <pivotArea dataOnly="0" labelOnly="1" outline="0" fieldPosition="0">
        <references count="1">
          <reference field="12" count="5">
            <x v="0"/>
            <x v="1"/>
            <x v="2"/>
            <x v="3"/>
            <x v="4"/>
          </reference>
        </references>
      </pivotArea>
    </format>
    <format dxfId="35616">
      <pivotArea dataOnly="0" labelOnly="1" grandCol="1" outline="0" fieldPosition="0"/>
    </format>
    <format dxfId="35615">
      <pivotArea outline="0" collapsedLevelsAreSubtotals="1" fieldPosition="0"/>
    </format>
    <format dxfId="35614">
      <pivotArea dataOnly="0" labelOnly="1" grandRow="1" outline="0" fieldPosition="0"/>
    </format>
    <format dxfId="35613">
      <pivotArea dataOnly="0" labelOnly="1" outline="0" fieldPosition="0">
        <references count="1">
          <reference field="12" count="5">
            <x v="0"/>
            <x v="1"/>
            <x v="2"/>
            <x v="3"/>
            <x v="4"/>
          </reference>
        </references>
      </pivotArea>
    </format>
    <format dxfId="35612">
      <pivotArea dataOnly="0" labelOnly="1" grandCol="1" outline="0" fieldPosition="0"/>
    </format>
    <format dxfId="35611">
      <pivotArea dataOnly="0" labelOnly="1" outline="0" fieldPosition="0">
        <references count="1">
          <reference field="12" count="5">
            <x v="0"/>
            <x v="1"/>
            <x v="2"/>
            <x v="3"/>
            <x v="4"/>
          </reference>
        </references>
      </pivotArea>
    </format>
    <format dxfId="35610">
      <pivotArea dataOnly="0" labelOnly="1" grandCol="1" outline="0" fieldPosition="0"/>
    </format>
    <format dxfId="35609">
      <pivotArea outline="0" collapsedLevelsAreSubtotals="1" fieldPosition="0"/>
    </format>
    <format dxfId="35608">
      <pivotArea dataOnly="0" labelOnly="1" grandRow="1" outline="0" fieldPosition="0"/>
    </format>
    <format dxfId="35607">
      <pivotArea dataOnly="0" labelOnly="1" outline="0" fieldPosition="0">
        <references count="1">
          <reference field="12" count="5">
            <x v="0"/>
            <x v="1"/>
            <x v="2"/>
            <x v="3"/>
            <x v="4"/>
          </reference>
        </references>
      </pivotArea>
    </format>
    <format dxfId="35606">
      <pivotArea dataOnly="0" labelOnly="1" grandCol="1" outline="0" fieldPosition="0"/>
    </format>
    <format dxfId="35605">
      <pivotArea grandRow="1" outline="0" collapsedLevelsAreSubtotals="1" fieldPosition="0"/>
    </format>
    <format dxfId="35604">
      <pivotArea dataOnly="0" labelOnly="1" grandRow="1" outline="0" fieldPosition="0"/>
    </format>
    <format dxfId="35603">
      <pivotArea outline="0" collapsedLevelsAreSubtotals="1" fieldPosition="0"/>
    </format>
    <format dxfId="35602">
      <pivotArea dataOnly="0" labelOnly="1" grandRow="1" outline="0" fieldPosition="0"/>
    </format>
    <format dxfId="35601">
      <pivotArea dataOnly="0" labelOnly="1" outline="0" fieldPosition="0">
        <references count="1">
          <reference field="12" count="4">
            <x v="0"/>
            <x v="1"/>
            <x v="2"/>
            <x v="5"/>
          </reference>
        </references>
      </pivotArea>
    </format>
    <format dxfId="35600">
      <pivotArea dataOnly="0" labelOnly="1" grandCol="1" outline="0" fieldPosition="0"/>
    </format>
    <format dxfId="35599">
      <pivotArea outline="0" collapsedLevelsAreSubtotals="1" fieldPosition="0"/>
    </format>
    <format dxfId="35598">
      <pivotArea dataOnly="0" labelOnly="1" grandRow="1" outline="0" fieldPosition="0"/>
    </format>
    <format dxfId="35597">
      <pivotArea dataOnly="0" labelOnly="1" outline="0" fieldPosition="0">
        <references count="1">
          <reference field="12" count="4">
            <x v="0"/>
            <x v="1"/>
            <x v="2"/>
            <x v="5"/>
          </reference>
        </references>
      </pivotArea>
    </format>
    <format dxfId="35596">
      <pivotArea dataOnly="0" labelOnly="1" grandCol="1" outline="0" fieldPosition="0"/>
    </format>
    <format dxfId="35595">
      <pivotArea dataOnly="0" labelOnly="1" outline="0" fieldPosition="0">
        <references count="1">
          <reference field="12" count="4">
            <x v="0"/>
            <x v="1"/>
            <x v="2"/>
            <x v="5"/>
          </reference>
        </references>
      </pivotArea>
    </format>
    <format dxfId="35594">
      <pivotArea dataOnly="0" labelOnly="1" grandCol="1" outline="0" fieldPosition="0"/>
    </format>
    <format dxfId="35593">
      <pivotArea dataOnly="0" labelOnly="1" outline="0" fieldPosition="0">
        <references count="1">
          <reference field="12" count="4">
            <x v="0"/>
            <x v="1"/>
            <x v="3"/>
            <x v="5"/>
          </reference>
        </references>
      </pivotArea>
    </format>
    <format dxfId="35592">
      <pivotArea dataOnly="0" labelOnly="1" grandCol="1" outline="0" fieldPosition="0"/>
    </format>
    <format dxfId="35591">
      <pivotArea dataOnly="0" labelOnly="1" outline="0" fieldPosition="0">
        <references count="1">
          <reference field="12" count="4">
            <x v="0"/>
            <x v="1"/>
            <x v="3"/>
            <x v="5"/>
          </reference>
        </references>
      </pivotArea>
    </format>
    <format dxfId="35590">
      <pivotArea dataOnly="0" labelOnly="1" grandCol="1" outline="0" fieldPosition="0"/>
    </format>
    <format dxfId="35589">
      <pivotArea grandRow="1" outline="0" collapsedLevelsAreSubtotals="1" fieldPosition="0"/>
    </format>
    <format dxfId="35588">
      <pivotArea dataOnly="0" labelOnly="1" grandRow="1" outline="0" fieldPosition="0"/>
    </format>
    <format dxfId="35587">
      <pivotArea dataOnly="0" labelOnly="1" grandCol="1" outline="0" fieldPosition="0"/>
    </format>
    <format dxfId="35586">
      <pivotArea dataOnly="0" labelOnly="1" outline="0" fieldPosition="0">
        <references count="1">
          <reference field="12" count="3">
            <x v="0"/>
            <x v="1"/>
            <x v="3"/>
          </reference>
        </references>
      </pivotArea>
    </format>
    <format dxfId="35585">
      <pivotArea dataOnly="0" labelOnly="1" grandCol="1" outline="0" fieldPosition="0"/>
    </format>
    <format dxfId="35584">
      <pivotArea dataOnly="0" labelOnly="1" outline="0" fieldPosition="0">
        <references count="1">
          <reference field="12" count="3">
            <x v="0"/>
            <x v="1"/>
            <x v="3"/>
          </reference>
        </references>
      </pivotArea>
    </format>
    <format dxfId="35583">
      <pivotArea dataOnly="0" labelOnly="1" grandCol="1" outline="0" fieldPosition="0"/>
    </format>
    <format dxfId="35582">
      <pivotArea dataOnly="0" labelOnly="1" outline="0" fieldPosition="0">
        <references count="1">
          <reference field="12" count="3">
            <x v="0"/>
            <x v="1"/>
            <x v="3"/>
          </reference>
        </references>
      </pivotArea>
    </format>
    <format dxfId="35581">
      <pivotArea dataOnly="0" labelOnly="1" grandCol="1" outline="0" fieldPosition="0"/>
    </format>
    <format dxfId="35580">
      <pivotArea outline="0" collapsedLevelsAreSubtotals="1" fieldPosition="0"/>
    </format>
    <format dxfId="35579">
      <pivotArea dataOnly="0" labelOnly="1" grandRow="1" outline="0" fieldPosition="0"/>
    </format>
    <format dxfId="35578">
      <pivotArea dataOnly="0" labelOnly="1" outline="0" fieldPosition="0">
        <references count="1">
          <reference field="12" count="3">
            <x v="0"/>
            <x v="1"/>
            <x v="3"/>
          </reference>
        </references>
      </pivotArea>
    </format>
    <format dxfId="35577">
      <pivotArea dataOnly="0" labelOnly="1" grandCol="1" outline="0" fieldPosition="0"/>
    </format>
    <format dxfId="35576">
      <pivotArea dataOnly="0" labelOnly="1" outline="0" fieldPosition="0">
        <references count="1">
          <reference field="12" count="3">
            <x v="0"/>
            <x v="1"/>
            <x v="3"/>
          </reference>
        </references>
      </pivotArea>
    </format>
    <format dxfId="35575">
      <pivotArea dataOnly="0" labelOnly="1" grandCol="1" outline="0" fieldPosition="0"/>
    </format>
    <format dxfId="35574">
      <pivotArea dataOnly="0" labelOnly="1" outline="0" fieldPosition="0">
        <references count="1">
          <reference field="12" count="3">
            <x v="0"/>
            <x v="1"/>
            <x v="3"/>
          </reference>
        </references>
      </pivotArea>
    </format>
    <format dxfId="35573">
      <pivotArea dataOnly="0" labelOnly="1" grandCol="1" outline="0" fieldPosition="0"/>
    </format>
    <format dxfId="35572">
      <pivotArea grandRow="1" outline="0" collapsedLevelsAreSubtotals="1" fieldPosition="0"/>
    </format>
    <format dxfId="35571">
      <pivotArea dataOnly="0" labelOnly="1" grandRow="1" outline="0" fieldPosition="0"/>
    </format>
    <format dxfId="35570">
      <pivotArea dataOnly="0" labelOnly="1" outline="0" fieldPosition="0">
        <references count="1">
          <reference field="12" count="3">
            <x v="0"/>
            <x v="1"/>
            <x v="3"/>
          </reference>
        </references>
      </pivotArea>
    </format>
    <format dxfId="35569">
      <pivotArea dataOnly="0" labelOnly="1" grandCol="1" outline="0" fieldPosition="0"/>
    </format>
    <format dxfId="35568">
      <pivotArea dataOnly="0" labelOnly="1" grandRow="1" outline="0" fieldPosition="0"/>
    </format>
    <format dxfId="35567">
      <pivotArea dataOnly="0" labelOnly="1" grandRow="1" outline="0" fieldPosition="0"/>
    </format>
    <format dxfId="35566">
      <pivotArea dataOnly="0" labelOnly="1" grandRow="1" outline="0" fieldPosition="0"/>
    </format>
    <format dxfId="35565">
      <pivotArea outline="0" collapsedLevelsAreSubtotals="1" fieldPosition="0"/>
    </format>
    <format dxfId="35564">
      <pivotArea dataOnly="0" labelOnly="1" grandRow="1" outline="0" fieldPosition="0"/>
    </format>
    <format dxfId="35563">
      <pivotArea dataOnly="0" labelOnly="1" outline="0" fieldPosition="0">
        <references count="1">
          <reference field="12" count="0"/>
        </references>
      </pivotArea>
    </format>
    <format dxfId="35562">
      <pivotArea dataOnly="0" labelOnly="1" grandCol="1" outline="0" fieldPosition="0"/>
    </format>
    <format dxfId="35561">
      <pivotArea dataOnly="0" labelOnly="1" outline="0" fieldPosition="0">
        <references count="1">
          <reference field="12" count="0"/>
        </references>
      </pivotArea>
    </format>
    <format dxfId="35560">
      <pivotArea dataOnly="0" labelOnly="1" grandCol="1" outline="0" fieldPosition="0"/>
    </format>
    <format dxfId="35559">
      <pivotArea grandRow="1" outline="0" collapsedLevelsAreSubtotals="1" fieldPosition="0"/>
    </format>
    <format dxfId="35558">
      <pivotArea dataOnly="0" labelOnly="1" grandRow="1" outline="0" fieldPosition="0"/>
    </format>
    <format dxfId="35557">
      <pivotArea grandRow="1" outline="0" collapsedLevelsAreSubtotals="1" fieldPosition="0"/>
    </format>
    <format dxfId="35556">
      <pivotArea dataOnly="0" labelOnly="1" grandRow="1" outline="0" fieldPosition="0"/>
    </format>
    <format dxfId="35555">
      <pivotArea grandRow="1" outline="0" collapsedLevelsAreSubtotals="1" fieldPosition="0"/>
    </format>
    <format dxfId="35554">
      <pivotArea dataOnly="0" labelOnly="1" grandRow="1" outline="0" fieldPosition="0"/>
    </format>
    <format dxfId="35553">
      <pivotArea grandRow="1" outline="0" collapsedLevelsAreSubtotals="1" fieldPosition="0"/>
    </format>
    <format dxfId="35552">
      <pivotArea dataOnly="0" labelOnly="1" grandRow="1" outline="0" fieldPosition="0"/>
    </format>
    <format dxfId="35551">
      <pivotArea grandRow="1" outline="0" collapsedLevelsAreSubtotals="1" fieldPosition="0"/>
    </format>
    <format dxfId="35550">
      <pivotArea dataOnly="0" labelOnly="1" grandRow="1" outline="0" fieldPosition="0"/>
    </format>
    <format dxfId="35549">
      <pivotArea grandRow="1" outline="0" collapsedLevelsAreSubtotals="1" fieldPosition="0"/>
    </format>
    <format dxfId="35548">
      <pivotArea dataOnly="0" labelOnly="1" grandRow="1" outline="0" fieldPosition="0"/>
    </format>
    <format dxfId="35547">
      <pivotArea type="origin" dataOnly="0" labelOnly="1" outline="0" fieldPosition="0"/>
    </format>
    <format dxfId="35546">
      <pivotArea dataOnly="0" labelOnly="1" grandRow="1" outline="0" fieldPosition="0"/>
    </format>
    <format dxfId="35545">
      <pivotArea type="origin" dataOnly="0" labelOnly="1" outline="0" fieldPosition="0"/>
    </format>
    <format dxfId="35544">
      <pivotArea dataOnly="0" labelOnly="1" grandRow="1" outline="0" fieldPosition="0"/>
    </format>
    <format dxfId="35543">
      <pivotArea type="origin" dataOnly="0" labelOnly="1" outline="0" fieldPosition="0"/>
    </format>
    <format dxfId="35542">
      <pivotArea dataOnly="0" labelOnly="1" grandRow="1" outline="0" fieldPosition="0"/>
    </format>
    <format dxfId="35541">
      <pivotArea type="origin" dataOnly="0" labelOnly="1" outline="0" fieldPosition="0"/>
    </format>
    <format dxfId="35540">
      <pivotArea dataOnly="0" labelOnly="1" grandRow="1" outline="0" fieldPosition="0"/>
    </format>
    <format dxfId="35539">
      <pivotArea type="all" dataOnly="0" outline="0" fieldPosition="0"/>
    </format>
    <format dxfId="35538">
      <pivotArea outline="0" collapsedLevelsAreSubtotals="1" fieldPosition="0"/>
    </format>
    <format dxfId="35537">
      <pivotArea type="origin" dataOnly="0" labelOnly="1" outline="0" fieldPosition="0"/>
    </format>
    <format dxfId="35536">
      <pivotArea field="12" type="button" dataOnly="0" labelOnly="1" outline="0" axis="axisCol" fieldPosition="0"/>
    </format>
    <format dxfId="35535">
      <pivotArea type="topRight" dataOnly="0" labelOnly="1" outline="0" fieldPosition="0"/>
    </format>
    <format dxfId="35534">
      <pivotArea dataOnly="0" labelOnly="1" grandRow="1" outline="0" fieldPosition="0"/>
    </format>
    <format dxfId="35533">
      <pivotArea dataOnly="0" labelOnly="1" outline="0" fieldPosition="0">
        <references count="1">
          <reference field="12" count="0"/>
        </references>
      </pivotArea>
    </format>
    <format dxfId="35532">
      <pivotArea dataOnly="0" labelOnly="1" grandCol="1" outline="0" fieldPosition="0"/>
    </format>
    <format dxfId="35531">
      <pivotArea grandRow="1" outline="0" collapsedLevelsAreSubtotals="1" fieldPosition="0"/>
    </format>
    <format dxfId="35530">
      <pivotArea dataOnly="0" labelOnly="1" grandRow="1" outline="0" fieldPosition="0"/>
    </format>
    <format dxfId="35529">
      <pivotArea dataOnly="0" labelOnly="1" outline="0" fieldPosition="0">
        <references count="1">
          <reference field="12" count="3">
            <x v="0"/>
            <x v="1"/>
            <x v="3"/>
          </reference>
        </references>
      </pivotArea>
    </format>
    <format dxfId="35528">
      <pivotArea dataOnly="0" labelOnly="1" grandCol="1" outline="0" fieldPosition="0"/>
    </format>
    <format dxfId="35527">
      <pivotArea dataOnly="0" labelOnly="1" grandRow="1" outline="0" fieldPosition="0"/>
    </format>
    <format dxfId="35526">
      <pivotArea outline="0" collapsedLevelsAreSubtotals="1" fieldPosition="0"/>
    </format>
    <format dxfId="35525">
      <pivotArea dataOnly="0" labelOnly="1" grandRow="1" outline="0" fieldPosition="0"/>
    </format>
    <format dxfId="35524">
      <pivotArea dataOnly="0" labelOnly="1" outline="0" fieldPosition="0">
        <references count="1">
          <reference field="12" count="3">
            <x v="0"/>
            <x v="1"/>
            <x v="2"/>
          </reference>
        </references>
      </pivotArea>
    </format>
    <format dxfId="35523">
      <pivotArea dataOnly="0" labelOnly="1" grandCol="1" outline="0" fieldPosition="0"/>
    </format>
    <format dxfId="35522">
      <pivotArea outline="0" collapsedLevelsAreSubtotals="1" fieldPosition="0"/>
    </format>
    <format dxfId="35521">
      <pivotArea dataOnly="0" labelOnly="1" grandRow="1" outline="0" fieldPosition="0"/>
    </format>
    <format dxfId="35520">
      <pivotArea dataOnly="0" labelOnly="1" outline="0" fieldPosition="0">
        <references count="1">
          <reference field="12" count="3">
            <x v="0"/>
            <x v="1"/>
            <x v="2"/>
          </reference>
        </references>
      </pivotArea>
    </format>
    <format dxfId="35519">
      <pivotArea dataOnly="0" labelOnly="1" grandCol="1" outline="0" fieldPosition="0"/>
    </format>
    <format dxfId="35518">
      <pivotArea outline="0" collapsedLevelsAreSubtotals="1" fieldPosition="0"/>
    </format>
    <format dxfId="35517">
      <pivotArea dataOnly="0" labelOnly="1" grandRow="1" outline="0" fieldPosition="0"/>
    </format>
    <format dxfId="35516">
      <pivotArea dataOnly="0" labelOnly="1" outline="0" fieldPosition="0">
        <references count="1">
          <reference field="12" count="5">
            <x v="0"/>
            <x v="1"/>
            <x v="2"/>
            <x v="3"/>
            <x v="5"/>
          </reference>
        </references>
      </pivotArea>
    </format>
    <format dxfId="35515">
      <pivotArea dataOnly="0" labelOnly="1" grandCol="1" outline="0" fieldPosition="0"/>
    </format>
    <format dxfId="35514">
      <pivotArea outline="0" collapsedLevelsAreSubtotals="1" fieldPosition="0"/>
    </format>
    <format dxfId="35513">
      <pivotArea dataOnly="0" labelOnly="1" grandRow="1" outline="0" fieldPosition="0"/>
    </format>
    <format dxfId="35512">
      <pivotArea dataOnly="0" labelOnly="1" outline="0" fieldPosition="0">
        <references count="1">
          <reference field="12" count="5">
            <x v="0"/>
            <x v="1"/>
            <x v="2"/>
            <x v="3"/>
            <x v="5"/>
          </reference>
        </references>
      </pivotArea>
    </format>
    <format dxfId="35511">
      <pivotArea dataOnly="0" labelOnly="1" grandCol="1" outline="0" fieldPosition="0"/>
    </format>
    <format dxfId="35510">
      <pivotArea dataOnly="0" labelOnly="1" outline="0" fieldPosition="0">
        <references count="1">
          <reference field="12" count="5">
            <x v="0"/>
            <x v="1"/>
            <x v="2"/>
            <x v="3"/>
            <x v="5"/>
          </reference>
        </references>
      </pivotArea>
    </format>
    <format dxfId="35509">
      <pivotArea dataOnly="0" labelOnly="1" grandCol="1" outline="0" fieldPosition="0"/>
    </format>
    <format dxfId="35508">
      <pivotArea outline="0" collapsedLevelsAreSubtotals="1" fieldPosition="0"/>
    </format>
    <format dxfId="35507">
      <pivotArea dataOnly="0" labelOnly="1" grandRow="1" outline="0" fieldPosition="0"/>
    </format>
    <format dxfId="35506">
      <pivotArea dataOnly="0" labelOnly="1" outline="0" fieldPosition="0">
        <references count="1">
          <reference field="12" count="4">
            <x v="0"/>
            <x v="1"/>
            <x v="2"/>
            <x v="3"/>
          </reference>
        </references>
      </pivotArea>
    </format>
    <format dxfId="35505">
      <pivotArea dataOnly="0" labelOnly="1" grandCol="1" outline="0" fieldPosition="0"/>
    </format>
    <format dxfId="35504">
      <pivotArea outline="0" collapsedLevelsAreSubtotals="1" fieldPosition="0"/>
    </format>
    <format dxfId="35503">
      <pivotArea dataOnly="0" labelOnly="1" grandRow="1" outline="0" fieldPosition="0"/>
    </format>
    <format dxfId="35502">
      <pivotArea dataOnly="0" labelOnly="1" outline="0" fieldPosition="0">
        <references count="1">
          <reference field="12" count="4">
            <x v="0"/>
            <x v="1"/>
            <x v="2"/>
            <x v="3"/>
          </reference>
        </references>
      </pivotArea>
    </format>
    <format dxfId="35501">
      <pivotArea dataOnly="0" labelOnly="1" grandCol="1" outline="0" fieldPosition="0"/>
    </format>
    <format dxfId="35500">
      <pivotArea dataOnly="0" labelOnly="1" outline="0" fieldPosition="0">
        <references count="1">
          <reference field="12" count="4">
            <x v="0"/>
            <x v="1"/>
            <x v="2"/>
            <x v="3"/>
          </reference>
        </references>
      </pivotArea>
    </format>
    <format dxfId="35499">
      <pivotArea dataOnly="0" labelOnly="1" grandCol="1" outline="0" fieldPosition="0"/>
    </format>
    <format dxfId="35498">
      <pivotArea grandRow="1" outline="0" collapsedLevelsAreSubtotals="1" fieldPosition="0"/>
    </format>
    <format dxfId="35497">
      <pivotArea dataOnly="0" labelOnly="1" grandRow="1" outline="0" fieldPosition="0"/>
    </format>
    <format dxfId="35496">
      <pivotArea outline="0" collapsedLevelsAreSubtotals="1" fieldPosition="0"/>
    </format>
    <format dxfId="35495">
      <pivotArea dataOnly="0" labelOnly="1" grandRow="1" outline="0" fieldPosition="0"/>
    </format>
    <format dxfId="35494">
      <pivotArea dataOnly="0" labelOnly="1" outline="0" fieldPosition="0">
        <references count="1">
          <reference field="12" count="5">
            <x v="0"/>
            <x v="1"/>
            <x v="2"/>
            <x v="3"/>
            <x v="4"/>
          </reference>
        </references>
      </pivotArea>
    </format>
    <format dxfId="35493">
      <pivotArea dataOnly="0" labelOnly="1" grandCol="1" outline="0" fieldPosition="0"/>
    </format>
    <format dxfId="35492">
      <pivotArea outline="0" collapsedLevelsAreSubtotals="1" fieldPosition="0"/>
    </format>
    <format dxfId="35491">
      <pivotArea dataOnly="0" labelOnly="1" grandRow="1" outline="0" fieldPosition="0"/>
    </format>
    <format dxfId="35490">
      <pivotArea dataOnly="0" labelOnly="1" outline="0" fieldPosition="0">
        <references count="1">
          <reference field="12" count="5">
            <x v="0"/>
            <x v="1"/>
            <x v="2"/>
            <x v="3"/>
            <x v="4"/>
          </reference>
        </references>
      </pivotArea>
    </format>
    <format dxfId="35489">
      <pivotArea dataOnly="0" labelOnly="1" grandCol="1" outline="0" fieldPosition="0"/>
    </format>
    <format dxfId="35488">
      <pivotArea type="all" dataOnly="0" outline="0" fieldPosition="0"/>
    </format>
    <format dxfId="35487">
      <pivotArea outline="0" collapsedLevelsAreSubtotals="1" fieldPosition="0"/>
    </format>
    <format dxfId="35486">
      <pivotArea type="origin" dataOnly="0" labelOnly="1" outline="0" fieldPosition="0"/>
    </format>
    <format dxfId="35485">
      <pivotArea field="12" type="button" dataOnly="0" labelOnly="1" outline="0" axis="axisCol" fieldPosition="0"/>
    </format>
    <format dxfId="35484">
      <pivotArea type="topRight" dataOnly="0" labelOnly="1" outline="0" fieldPosition="0"/>
    </format>
    <format dxfId="35483">
      <pivotArea dataOnly="0" labelOnly="1" grandRow="1" outline="0" fieldPosition="0"/>
    </format>
    <format dxfId="35482">
      <pivotArea dataOnly="0" labelOnly="1" outline="0" fieldPosition="0">
        <references count="1">
          <reference field="12" count="5">
            <x v="0"/>
            <x v="1"/>
            <x v="2"/>
            <x v="3"/>
            <x v="4"/>
          </reference>
        </references>
      </pivotArea>
    </format>
    <format dxfId="35481">
      <pivotArea dataOnly="0" labelOnly="1" grandCol="1" outline="0" fieldPosition="0"/>
    </format>
    <format dxfId="35480">
      <pivotArea type="all" dataOnly="0" outline="0" fieldPosition="0"/>
    </format>
    <format dxfId="35479">
      <pivotArea outline="0" collapsedLevelsAreSubtotals="1" fieldPosition="0"/>
    </format>
    <format dxfId="35478">
      <pivotArea type="origin" dataOnly="0" labelOnly="1" outline="0" fieldPosition="0"/>
    </format>
    <format dxfId="35477">
      <pivotArea field="12" type="button" dataOnly="0" labelOnly="1" outline="0" axis="axisCol" fieldPosition="0"/>
    </format>
    <format dxfId="35476">
      <pivotArea type="topRight" dataOnly="0" labelOnly="1" outline="0" fieldPosition="0"/>
    </format>
    <format dxfId="35475">
      <pivotArea dataOnly="0" labelOnly="1" grandRow="1" outline="0" fieldPosition="0"/>
    </format>
    <format dxfId="35474">
      <pivotArea dataOnly="0" labelOnly="1" outline="0" fieldPosition="0">
        <references count="1">
          <reference field="12" count="5">
            <x v="0"/>
            <x v="1"/>
            <x v="2"/>
            <x v="3"/>
            <x v="4"/>
          </reference>
        </references>
      </pivotArea>
    </format>
    <format dxfId="35473">
      <pivotArea dataOnly="0" labelOnly="1" grandCol="1" outline="0" fieldPosition="0"/>
    </format>
    <format dxfId="35472">
      <pivotArea type="all" dataOnly="0" outline="0" fieldPosition="0"/>
    </format>
    <format dxfId="35471">
      <pivotArea outline="0" collapsedLevelsAreSubtotals="1" fieldPosition="0"/>
    </format>
    <format dxfId="35470">
      <pivotArea type="origin" dataOnly="0" labelOnly="1" outline="0" fieldPosition="0"/>
    </format>
    <format dxfId="35469">
      <pivotArea field="12" type="button" dataOnly="0" labelOnly="1" outline="0" axis="axisCol" fieldPosition="0"/>
    </format>
    <format dxfId="35468">
      <pivotArea type="topRight" dataOnly="0" labelOnly="1" outline="0" fieldPosition="0"/>
    </format>
    <format dxfId="35467">
      <pivotArea dataOnly="0" labelOnly="1" grandRow="1" outline="0" fieldPosition="0"/>
    </format>
    <format dxfId="35466">
      <pivotArea dataOnly="0" labelOnly="1" outline="0" fieldPosition="0">
        <references count="1">
          <reference field="12" count="5">
            <x v="0"/>
            <x v="1"/>
            <x v="2"/>
            <x v="3"/>
            <x v="4"/>
          </reference>
        </references>
      </pivotArea>
    </format>
    <format dxfId="35465">
      <pivotArea dataOnly="0" labelOnly="1" grandCol="1" outline="0" fieldPosition="0"/>
    </format>
    <format dxfId="35464">
      <pivotArea dataOnly="0" labelOnly="1" outline="0" fieldPosition="0">
        <references count="1">
          <reference field="12" count="5">
            <x v="0"/>
            <x v="1"/>
            <x v="2"/>
            <x v="3"/>
            <x v="4"/>
          </reference>
        </references>
      </pivotArea>
    </format>
    <format dxfId="35463">
      <pivotArea dataOnly="0" labelOnly="1" grandCol="1" outline="0" fieldPosition="0"/>
    </format>
    <format dxfId="35462">
      <pivotArea grandRow="1" outline="0" collapsedLevelsAreSubtotals="1" fieldPosition="0"/>
    </format>
    <format dxfId="35461">
      <pivotArea dataOnly="0" labelOnly="1" grandRow="1" outline="0" fieldPosition="0"/>
    </format>
    <format dxfId="35460">
      <pivotArea dataOnly="0" grandCol="1" outline="0" fieldPosition="0"/>
    </format>
    <format dxfId="35459">
      <pivotArea dataOnly="0" labelOnly="1" outline="0" fieldPosition="0">
        <references count="1">
          <reference field="12" count="5">
            <x v="0"/>
            <x v="1"/>
            <x v="2"/>
            <x v="4"/>
            <x v="5"/>
          </reference>
        </references>
      </pivotArea>
    </format>
    <format dxfId="35458">
      <pivotArea dataOnly="0" labelOnly="1" grandCol="1" outline="0" fieldPosition="0"/>
    </format>
    <format dxfId="35457">
      <pivotArea outline="0" collapsedLevelsAreSubtotals="1" fieldPosition="0"/>
    </format>
    <format dxfId="35456">
      <pivotArea dataOnly="0" labelOnly="1" grandRow="1" outline="0" fieldPosition="0"/>
    </format>
    <format dxfId="35455">
      <pivotArea dataOnly="0" labelOnly="1" outline="0" fieldPosition="0">
        <references count="1">
          <reference field="12" count="4">
            <x v="0"/>
            <x v="1"/>
            <x v="2"/>
            <x v="4"/>
          </reference>
        </references>
      </pivotArea>
    </format>
    <format dxfId="35454">
      <pivotArea dataOnly="0" labelOnly="1" grandCol="1" outline="0" fieldPosition="0"/>
    </format>
    <format dxfId="35453">
      <pivotArea outline="0" collapsedLevelsAreSubtotals="1" fieldPosition="0"/>
    </format>
    <format dxfId="35452">
      <pivotArea dataOnly="0" labelOnly="1" grandRow="1" outline="0" fieldPosition="0"/>
    </format>
    <format dxfId="35451">
      <pivotArea dataOnly="0" labelOnly="1" outline="0" fieldPosition="0">
        <references count="1">
          <reference field="12" count="4">
            <x v="0"/>
            <x v="1"/>
            <x v="2"/>
            <x v="3"/>
          </reference>
        </references>
      </pivotArea>
    </format>
    <format dxfId="35450">
      <pivotArea dataOnly="0" labelOnly="1" grandCol="1" outline="0" fieldPosition="0"/>
    </format>
    <format dxfId="35449">
      <pivotArea grandRow="1" outline="0" collapsedLevelsAreSubtotals="1" fieldPosition="0"/>
    </format>
    <format dxfId="35448">
      <pivotArea dataOnly="0" labelOnly="1" grandRow="1" outline="0" fieldPosition="0"/>
    </format>
    <format dxfId="35447">
      <pivotArea type="origin" dataOnly="0" labelOnly="1" outline="0" fieldPosition="0"/>
    </format>
    <format dxfId="35446">
      <pivotArea field="12" type="button" dataOnly="0" labelOnly="1" outline="0" axis="axisCol" fieldPosition="0"/>
    </format>
    <format dxfId="35445">
      <pivotArea type="topRight" dataOnly="0" labelOnly="1" outline="0" fieldPosition="0"/>
    </format>
    <format dxfId="35444">
      <pivotArea dataOnly="0" labelOnly="1" outline="0" fieldPosition="0">
        <references count="1">
          <reference field="12" count="4">
            <x v="0"/>
            <x v="1"/>
            <x v="2"/>
            <x v="3"/>
          </reference>
        </references>
      </pivotArea>
    </format>
    <format dxfId="35443">
      <pivotArea dataOnly="0" labelOnly="1" grandCol="1" outline="0" fieldPosition="0"/>
    </format>
    <format dxfId="35442">
      <pivotArea dataOnly="0" grandCol="1" outline="0" axis="axisCol" fieldPosition="0"/>
    </format>
    <format dxfId="35441">
      <pivotArea dataOnly="0" labelOnly="1" grandRow="1" outline="0" fieldPosition="0"/>
    </format>
    <format dxfId="35440">
      <pivotArea type="all" dataOnly="0" outline="0" fieldPosition="0"/>
    </format>
    <format dxfId="35439">
      <pivotArea outline="0" collapsedLevelsAreSubtotals="1" fieldPosition="0"/>
    </format>
    <format dxfId="35438">
      <pivotArea type="origin" dataOnly="0" labelOnly="1" outline="0" fieldPosition="0"/>
    </format>
    <format dxfId="35437">
      <pivotArea field="12" type="button" dataOnly="0" labelOnly="1" outline="0" axis="axisCol" fieldPosition="0"/>
    </format>
    <format dxfId="35436">
      <pivotArea type="topRight" dataOnly="0" labelOnly="1" outline="0" fieldPosition="0"/>
    </format>
    <format dxfId="35435">
      <pivotArea dataOnly="0" labelOnly="1" grandRow="1" outline="0" fieldPosition="0"/>
    </format>
    <format dxfId="35434">
      <pivotArea dataOnly="0" labelOnly="1" outline="0" fieldPosition="0">
        <references count="1">
          <reference field="12" count="4">
            <x v="0"/>
            <x v="1"/>
            <x v="2"/>
            <x v="3"/>
          </reference>
        </references>
      </pivotArea>
    </format>
    <format dxfId="35433">
      <pivotArea dataOnly="0" labelOnly="1" grandCol="1" outline="0" fieldPosition="0"/>
    </format>
    <format dxfId="35432">
      <pivotArea outline="0" collapsedLevelsAreSubtotals="1" fieldPosition="0"/>
    </format>
    <format dxfId="35431">
      <pivotArea dataOnly="0" labelOnly="1" grandRow="1" outline="0" fieldPosition="0"/>
    </format>
    <format dxfId="35430">
      <pivotArea dataOnly="0" labelOnly="1" outline="0" fieldPosition="0">
        <references count="1">
          <reference field="12" count="3">
            <x v="0"/>
            <x v="1"/>
            <x v="2"/>
          </reference>
        </references>
      </pivotArea>
    </format>
    <format dxfId="35429">
      <pivotArea dataOnly="0" labelOnly="1" grandCol="1" outline="0" fieldPosition="0"/>
    </format>
    <format dxfId="35428">
      <pivotArea outline="0" collapsedLevelsAreSubtotals="1" fieldPosition="0"/>
    </format>
    <format dxfId="35427">
      <pivotArea field="12" type="button" dataOnly="0" labelOnly="1" outline="0" axis="axisCol" fieldPosition="0"/>
    </format>
    <format dxfId="35426">
      <pivotArea type="topRight" dataOnly="0" labelOnly="1" outline="0" fieldPosition="0"/>
    </format>
    <format dxfId="35425">
      <pivotArea dataOnly="0" labelOnly="1" outline="0" fieldPosition="0">
        <references count="1">
          <reference field="12" count="2">
            <x v="0"/>
            <x v="1"/>
          </reference>
        </references>
      </pivotArea>
    </format>
    <format dxfId="35424">
      <pivotArea dataOnly="0" labelOnly="1" grandCol="1" outline="0" fieldPosition="0"/>
    </format>
    <format dxfId="35423">
      <pivotArea grandRow="1" outline="0" collapsedLevelsAreSubtotals="1" fieldPosition="0"/>
    </format>
    <format dxfId="35422">
      <pivotArea dataOnly="0" labelOnly="1" grandRow="1" outline="0" fieldPosition="0"/>
    </format>
    <format dxfId="35421">
      <pivotArea outline="0" collapsedLevelsAreSubtotals="1" fieldPosition="0"/>
    </format>
    <format dxfId="35420">
      <pivotArea dataOnly="0" labelOnly="1" grandRow="1" outline="0" fieldPosition="0"/>
    </format>
    <format dxfId="35419">
      <pivotArea dataOnly="0" labelOnly="1" outline="0" fieldPosition="0">
        <references count="1">
          <reference field="12" count="4">
            <x v="0"/>
            <x v="1"/>
            <x v="4"/>
            <x v="5"/>
          </reference>
        </references>
      </pivotArea>
    </format>
    <format dxfId="35418">
      <pivotArea dataOnly="0" labelOnly="1" grandCol="1" outline="0" fieldPosition="0"/>
    </format>
    <format dxfId="35417">
      <pivotArea outline="0" collapsedLevelsAreSubtotals="1" fieldPosition="0"/>
    </format>
    <format dxfId="35416">
      <pivotArea dataOnly="0" labelOnly="1" grandRow="1" outline="0" fieldPosition="0"/>
    </format>
    <format dxfId="35415">
      <pivotArea dataOnly="0" labelOnly="1" outline="0" fieldPosition="0">
        <references count="1">
          <reference field="12" count="4">
            <x v="0"/>
            <x v="1"/>
            <x v="4"/>
            <x v="5"/>
          </reference>
        </references>
      </pivotArea>
    </format>
    <format dxfId="35414">
      <pivotArea dataOnly="0" labelOnly="1" grandCol="1" outline="0" fieldPosition="0"/>
    </format>
    <format dxfId="35413">
      <pivotArea dataOnly="0" labelOnly="1" outline="0" fieldPosition="0">
        <references count="1">
          <reference field="12" count="4">
            <x v="0"/>
            <x v="1"/>
            <x v="4"/>
            <x v="5"/>
          </reference>
        </references>
      </pivotArea>
    </format>
    <format dxfId="35412">
      <pivotArea dataOnly="0" labelOnly="1" grandCol="1" outline="0" fieldPosition="0"/>
    </format>
    <format dxfId="35411">
      <pivotArea outline="0" collapsedLevelsAreSubtotals="1" fieldPosition="0"/>
    </format>
    <format dxfId="35410">
      <pivotArea dataOnly="0" labelOnly="1" grandRow="1" outline="0" fieldPosition="0"/>
    </format>
    <format dxfId="35409">
      <pivotArea dataOnly="0" labelOnly="1" outline="0" fieldPosition="0">
        <references count="1">
          <reference field="12" count="4">
            <x v="0"/>
            <x v="1"/>
            <x v="3"/>
            <x v="4"/>
          </reference>
        </references>
      </pivotArea>
    </format>
    <format dxfId="35408">
      <pivotArea dataOnly="0" labelOnly="1" grandCol="1" outline="0" fieldPosition="0"/>
    </format>
    <format dxfId="35407">
      <pivotArea outline="0" collapsedLevelsAreSubtotals="1" fieldPosition="0"/>
    </format>
    <format dxfId="35406">
      <pivotArea dataOnly="0" labelOnly="1" grandRow="1" outline="0" fieldPosition="0"/>
    </format>
    <format dxfId="35405">
      <pivotArea dataOnly="0" labelOnly="1" outline="0" fieldPosition="0">
        <references count="1">
          <reference field="12" count="4">
            <x v="0"/>
            <x v="1"/>
            <x v="3"/>
            <x v="4"/>
          </reference>
        </references>
      </pivotArea>
    </format>
    <format dxfId="35404">
      <pivotArea dataOnly="0" labelOnly="1" grandCol="1" outline="0" fieldPosition="0"/>
    </format>
    <format dxfId="35403">
      <pivotArea dataOnly="0" labelOnly="1" outline="0" fieldPosition="0">
        <references count="1">
          <reference field="12" count="4">
            <x v="0"/>
            <x v="1"/>
            <x v="3"/>
            <x v="4"/>
          </reference>
        </references>
      </pivotArea>
    </format>
    <format dxfId="35402">
      <pivotArea dataOnly="0" labelOnly="1" grandCol="1" outline="0" fieldPosition="0"/>
    </format>
    <format dxfId="35401">
      <pivotArea grandRow="1" outline="0" collapsedLevelsAreSubtotals="1" fieldPosition="0"/>
    </format>
    <format dxfId="35400">
      <pivotArea dataOnly="0" labelOnly="1" grandRow="1" outline="0" fieldPosition="0"/>
    </format>
    <format dxfId="35399">
      <pivotArea outline="0" collapsedLevelsAreSubtotals="1" fieldPosition="0"/>
    </format>
    <format dxfId="35398">
      <pivotArea dataOnly="0" labelOnly="1" grandRow="1" outline="0" fieldPosition="0"/>
    </format>
    <format dxfId="35397">
      <pivotArea dataOnly="0" labelOnly="1" outline="0" fieldPosition="0">
        <references count="1">
          <reference field="12" count="3">
            <x v="0"/>
            <x v="1"/>
            <x v="2"/>
          </reference>
        </references>
      </pivotArea>
    </format>
    <format dxfId="35396">
      <pivotArea dataOnly="0" labelOnly="1" grandCol="1" outline="0" fieldPosition="0"/>
    </format>
    <format dxfId="35395">
      <pivotArea outline="0" collapsedLevelsAreSubtotals="1" fieldPosition="0"/>
    </format>
    <format dxfId="35394">
      <pivotArea dataOnly="0" labelOnly="1" grandRow="1" outline="0" fieldPosition="0"/>
    </format>
    <format dxfId="35393">
      <pivotArea dataOnly="0" labelOnly="1" outline="0" fieldPosition="0">
        <references count="1">
          <reference field="12" count="3">
            <x v="0"/>
            <x v="1"/>
            <x v="2"/>
          </reference>
        </references>
      </pivotArea>
    </format>
    <format dxfId="35392">
      <pivotArea dataOnly="0" labelOnly="1" grandCol="1" outline="0" fieldPosition="0"/>
    </format>
    <format dxfId="35391">
      <pivotArea dataOnly="0" labelOnly="1" outline="0" fieldPosition="0">
        <references count="1">
          <reference field="12" count="3">
            <x v="0"/>
            <x v="1"/>
            <x v="2"/>
          </reference>
        </references>
      </pivotArea>
    </format>
    <format dxfId="35390">
      <pivotArea dataOnly="0" labelOnly="1" grandCol="1" outline="0" fieldPosition="0"/>
    </format>
    <format dxfId="35389">
      <pivotArea outline="0" collapsedLevelsAreSubtotals="1" fieldPosition="0"/>
    </format>
    <format dxfId="35388">
      <pivotArea dataOnly="0" labelOnly="1" grandRow="1" outline="0" fieldPosition="0"/>
    </format>
    <format dxfId="35387">
      <pivotArea dataOnly="0" labelOnly="1" outline="0" fieldPosition="0">
        <references count="1">
          <reference field="12" count="3">
            <x v="0"/>
            <x v="1"/>
            <x v="2"/>
          </reference>
        </references>
      </pivotArea>
    </format>
    <format dxfId="35386">
      <pivotArea dataOnly="0" labelOnly="1" grandCol="1" outline="0" fieldPosition="0"/>
    </format>
    <format dxfId="35385">
      <pivotArea outline="0" collapsedLevelsAreSubtotals="1" fieldPosition="0"/>
    </format>
    <format dxfId="35384">
      <pivotArea dataOnly="0" labelOnly="1" grandRow="1" outline="0" fieldPosition="0"/>
    </format>
    <format dxfId="35383">
      <pivotArea dataOnly="0" labelOnly="1" outline="0" fieldPosition="0">
        <references count="1">
          <reference field="12" count="3">
            <x v="0"/>
            <x v="1"/>
            <x v="2"/>
          </reference>
        </references>
      </pivotArea>
    </format>
    <format dxfId="35382">
      <pivotArea dataOnly="0" labelOnly="1" grandCol="1" outline="0" fieldPosition="0"/>
    </format>
    <format dxfId="35381">
      <pivotArea dataOnly="0" labelOnly="1" outline="0" fieldPosition="0">
        <references count="1">
          <reference field="12" count="3">
            <x v="0"/>
            <x v="1"/>
            <x v="2"/>
          </reference>
        </references>
      </pivotArea>
    </format>
    <format dxfId="35380">
      <pivotArea dataOnly="0" labelOnly="1" grandCol="1" outline="0" fieldPosition="0"/>
    </format>
    <format dxfId="35379">
      <pivotArea grandRow="1" outline="0" collapsedLevelsAreSubtotals="1" fieldPosition="0"/>
    </format>
    <format dxfId="35378">
      <pivotArea dataOnly="0" labelOnly="1" grandRow="1" outline="0" fieldPosition="0"/>
    </format>
    <format dxfId="35377">
      <pivotArea outline="0" collapsedLevelsAreSubtotals="1" fieldPosition="0"/>
    </format>
    <format dxfId="35376">
      <pivotArea dataOnly="0" labelOnly="1" grandRow="1" outline="0" fieldPosition="0"/>
    </format>
    <format dxfId="35375">
      <pivotArea dataOnly="0" labelOnly="1" outline="0" fieldPosition="0">
        <references count="1">
          <reference field="12" count="3">
            <x v="0"/>
            <x v="1"/>
            <x v="3"/>
          </reference>
        </references>
      </pivotArea>
    </format>
    <format dxfId="35374">
      <pivotArea dataOnly="0" labelOnly="1" grandCol="1" outline="0" fieldPosition="0"/>
    </format>
    <format dxfId="35373">
      <pivotArea outline="0" collapsedLevelsAreSubtotals="1" fieldPosition="0"/>
    </format>
    <format dxfId="35372">
      <pivotArea dataOnly="0" labelOnly="1" grandRow="1" outline="0" fieldPosition="0"/>
    </format>
    <format dxfId="35371">
      <pivotArea dataOnly="0" labelOnly="1" outline="0" fieldPosition="0">
        <references count="1">
          <reference field="12" count="3">
            <x v="0"/>
            <x v="1"/>
            <x v="3"/>
          </reference>
        </references>
      </pivotArea>
    </format>
    <format dxfId="35370">
      <pivotArea dataOnly="0" labelOnly="1" grandCol="1" outline="0" fieldPosition="0"/>
    </format>
    <format dxfId="35369">
      <pivotArea dataOnly="0" labelOnly="1" outline="0" fieldPosition="0">
        <references count="1">
          <reference field="12" count="3">
            <x v="0"/>
            <x v="1"/>
            <x v="3"/>
          </reference>
        </references>
      </pivotArea>
    </format>
    <format dxfId="35368">
      <pivotArea dataOnly="0" labelOnly="1" grandCol="1" outline="0" fieldPosition="0"/>
    </format>
    <format dxfId="35367">
      <pivotArea grandRow="1" outline="0" collapsedLevelsAreSubtotals="1" fieldPosition="0"/>
    </format>
    <format dxfId="35366">
      <pivotArea dataOnly="0" labelOnly="1" grandRow="1" outline="0" fieldPosition="0"/>
    </format>
    <format dxfId="35365">
      <pivotArea grandCol="1" outline="0" collapsedLevelsAreSubtotals="1" fieldPosition="0"/>
    </format>
    <format dxfId="35364">
      <pivotArea dataOnly="0" labelOnly="1" grandCol="1" outline="0" fieldPosition="0"/>
    </format>
    <format dxfId="35363">
      <pivotArea outline="0" collapsedLevelsAreSubtotals="1" fieldPosition="0"/>
    </format>
    <format dxfId="35362">
      <pivotArea dataOnly="0" labelOnly="1" grandRow="1" outline="0" fieldPosition="0"/>
    </format>
    <format dxfId="35361">
      <pivotArea dataOnly="0" labelOnly="1" outline="0" fieldPosition="0">
        <references count="1">
          <reference field="12" count="3">
            <x v="0"/>
            <x v="2"/>
            <x v="4"/>
          </reference>
        </references>
      </pivotArea>
    </format>
    <format dxfId="35360">
      <pivotArea dataOnly="0" labelOnly="1" grandCol="1" outline="0" fieldPosition="0"/>
    </format>
    <format dxfId="35359">
      <pivotArea outline="0" collapsedLevelsAreSubtotals="1" fieldPosition="0"/>
    </format>
    <format dxfId="35358">
      <pivotArea dataOnly="0" labelOnly="1" grandRow="1" outline="0" fieldPosition="0"/>
    </format>
    <format dxfId="35357">
      <pivotArea dataOnly="0" labelOnly="1" outline="0" fieldPosition="0">
        <references count="1">
          <reference field="12" count="3">
            <x v="0"/>
            <x v="2"/>
            <x v="4"/>
          </reference>
        </references>
      </pivotArea>
    </format>
    <format dxfId="35356">
      <pivotArea dataOnly="0" labelOnly="1" grandCol="1" outline="0" fieldPosition="0"/>
    </format>
    <format dxfId="35355">
      <pivotArea outline="0" collapsedLevelsAreSubtotals="1" fieldPosition="0"/>
    </format>
    <format dxfId="35354">
      <pivotArea dataOnly="0" labelOnly="1" grandRow="1" outline="0" fieldPosition="0"/>
    </format>
    <format dxfId="35353">
      <pivotArea dataOnly="0" labelOnly="1" outline="0" fieldPosition="0">
        <references count="1">
          <reference field="12" count="4">
            <x v="0"/>
            <x v="1"/>
            <x v="3"/>
            <x v="5"/>
          </reference>
        </references>
      </pivotArea>
    </format>
    <format dxfId="35352">
      <pivotArea dataOnly="0" labelOnly="1" grandCol="1" outline="0" fieldPosition="0"/>
    </format>
    <format dxfId="35351">
      <pivotArea outline="0" collapsedLevelsAreSubtotals="1" fieldPosition="0"/>
    </format>
    <format dxfId="35350">
      <pivotArea dataOnly="0" labelOnly="1" grandRow="1" outline="0" fieldPosition="0"/>
    </format>
    <format dxfId="35349">
      <pivotArea dataOnly="0" labelOnly="1" outline="0" fieldPosition="0">
        <references count="1">
          <reference field="12" count="4">
            <x v="0"/>
            <x v="1"/>
            <x v="3"/>
            <x v="5"/>
          </reference>
        </references>
      </pivotArea>
    </format>
    <format dxfId="35348">
      <pivotArea dataOnly="0" labelOnly="1" grandCol="1" outline="0" fieldPosition="0"/>
    </format>
    <format dxfId="35347">
      <pivotArea outline="0" collapsedLevelsAreSubtotals="1" fieldPosition="0"/>
    </format>
    <format dxfId="35346">
      <pivotArea dataOnly="0" labelOnly="1" grandRow="1" outline="0" fieldPosition="0"/>
    </format>
    <format dxfId="35345">
      <pivotArea dataOnly="0" labelOnly="1" outline="0" fieldPosition="0">
        <references count="1">
          <reference field="12" count="3">
            <x v="0"/>
            <x v="1"/>
            <x v="4"/>
          </reference>
        </references>
      </pivotArea>
    </format>
    <format dxfId="35344">
      <pivotArea dataOnly="0" labelOnly="1" grandCol="1" outline="0" fieldPosition="0"/>
    </format>
    <format dxfId="35343">
      <pivotArea outline="0" collapsedLevelsAreSubtotals="1" fieldPosition="0"/>
    </format>
    <format dxfId="35342">
      <pivotArea dataOnly="0" labelOnly="1" grandRow="1" outline="0" fieldPosition="0"/>
    </format>
    <format dxfId="35341">
      <pivotArea dataOnly="0" labelOnly="1" outline="0" fieldPosition="0">
        <references count="1">
          <reference field="12" count="3">
            <x v="0"/>
            <x v="1"/>
            <x v="4"/>
          </reference>
        </references>
      </pivotArea>
    </format>
    <format dxfId="35340">
      <pivotArea dataOnly="0" labelOnly="1" grandCol="1" outline="0" fieldPosition="0"/>
    </format>
    <format dxfId="35339">
      <pivotArea grandRow="1" outline="0" collapsedLevelsAreSubtotals="1" fieldPosition="0"/>
    </format>
    <format dxfId="35338">
      <pivotArea dataOnly="0" labelOnly="1" grandRow="1" outline="0" fieldPosition="0"/>
    </format>
    <format dxfId="35337">
      <pivotArea dataOnly="0" labelOnly="1" outline="0" fieldPosition="0">
        <references count="1">
          <reference field="12" count="3">
            <x v="0"/>
            <x v="1"/>
            <x v="4"/>
          </reference>
        </references>
      </pivotArea>
    </format>
    <format dxfId="35336">
      <pivotArea dataOnly="0" labelOnly="1" grandCol="1" outline="0" fieldPosition="0"/>
    </format>
    <format dxfId="35335">
      <pivotArea grandCol="1" outline="0" collapsedLevelsAreSubtotals="1" fieldPosition="0"/>
    </format>
    <format dxfId="35334">
      <pivotArea dataOnly="0" labelOnly="1" grandCol="1" outline="0" fieldPosition="0"/>
    </format>
    <format dxfId="35333">
      <pivotArea outline="0" collapsedLevelsAreSubtotals="1" fieldPosition="0"/>
    </format>
    <format dxfId="35332">
      <pivotArea dataOnly="0" labelOnly="1" grandRow="1" outline="0" fieldPosition="0"/>
    </format>
    <format dxfId="35331">
      <pivotArea dataOnly="0" labelOnly="1" outline="0" fieldPosition="0">
        <references count="1">
          <reference field="12" count="5">
            <x v="0"/>
            <x v="1"/>
            <x v="2"/>
            <x v="3"/>
            <x v="5"/>
          </reference>
        </references>
      </pivotArea>
    </format>
    <format dxfId="35330">
      <pivotArea dataOnly="0" labelOnly="1" grandCol="1" outline="0" fieldPosition="0"/>
    </format>
    <format dxfId="35329">
      <pivotArea outline="0" collapsedLevelsAreSubtotals="1" fieldPosition="0"/>
    </format>
    <format dxfId="35328">
      <pivotArea dataOnly="0" labelOnly="1" grandRow="1" outline="0" fieldPosition="0"/>
    </format>
    <format dxfId="35327">
      <pivotArea dataOnly="0" labelOnly="1" outline="0" fieldPosition="0">
        <references count="1">
          <reference field="12" count="5">
            <x v="0"/>
            <x v="1"/>
            <x v="2"/>
            <x v="3"/>
            <x v="5"/>
          </reference>
        </references>
      </pivotArea>
    </format>
    <format dxfId="35326">
      <pivotArea dataOnly="0" labelOnly="1" grandCol="1" outline="0" fieldPosition="0"/>
    </format>
    <format dxfId="35325">
      <pivotArea outline="0" collapsedLevelsAreSubtotals="1" fieldPosition="0"/>
    </format>
    <format dxfId="35324">
      <pivotArea dataOnly="0" labelOnly="1" grandRow="1" outline="0" fieldPosition="0"/>
    </format>
    <format dxfId="35323">
      <pivotArea dataOnly="0" labelOnly="1" outline="0" fieldPosition="0">
        <references count="1">
          <reference field="12" count="3">
            <x v="0"/>
            <x v="1"/>
            <x v="2"/>
          </reference>
        </references>
      </pivotArea>
    </format>
    <format dxfId="35322">
      <pivotArea dataOnly="0" labelOnly="1" grandCol="1" outline="0" fieldPosition="0"/>
    </format>
    <format dxfId="35321">
      <pivotArea outline="0" collapsedLevelsAreSubtotals="1" fieldPosition="0"/>
    </format>
    <format dxfId="35320">
      <pivotArea dataOnly="0" labelOnly="1" grandRow="1" outline="0" fieldPosition="0"/>
    </format>
    <format dxfId="35319">
      <pivotArea dataOnly="0" labelOnly="1" outline="0" fieldPosition="0">
        <references count="1">
          <reference field="12" count="3">
            <x v="0"/>
            <x v="1"/>
            <x v="2"/>
          </reference>
        </references>
      </pivotArea>
    </format>
    <format dxfId="35318">
      <pivotArea dataOnly="0" labelOnly="1" grandCol="1" outline="0" fieldPosition="0"/>
    </format>
    <format dxfId="35317">
      <pivotArea dataOnly="0" labelOnly="1" outline="0" fieldPosition="0">
        <references count="1">
          <reference field="12" count="3">
            <x v="0"/>
            <x v="1"/>
            <x v="2"/>
          </reference>
        </references>
      </pivotArea>
    </format>
    <format dxfId="35316">
      <pivotArea dataOnly="0" labelOnly="1" grandCol="1" outline="0" fieldPosition="0"/>
    </format>
    <format dxfId="35315">
      <pivotArea grandRow="1" outline="0" collapsedLevelsAreSubtotals="1" fieldPosition="0"/>
    </format>
    <format dxfId="35314">
      <pivotArea dataOnly="0" labelOnly="1" grandRow="1" outline="0" fieldPosition="0"/>
    </format>
    <format dxfId="35313">
      <pivotArea outline="0" collapsedLevelsAreSubtotals="1" fieldPosition="0"/>
    </format>
    <format dxfId="35312">
      <pivotArea dataOnly="0" labelOnly="1" grandRow="1" outline="0" fieldPosition="0"/>
    </format>
    <format dxfId="35311">
      <pivotArea dataOnly="0" labelOnly="1" outline="0" fieldPosition="0">
        <references count="1">
          <reference field="12" count="3">
            <x v="0"/>
            <x v="1"/>
            <x v="3"/>
          </reference>
        </references>
      </pivotArea>
    </format>
    <format dxfId="35310">
      <pivotArea dataOnly="0" labelOnly="1" grandCol="1" outline="0" fieldPosition="0"/>
    </format>
    <format dxfId="35309">
      <pivotArea outline="0" collapsedLevelsAreSubtotals="1" fieldPosition="0"/>
    </format>
    <format dxfId="35308">
      <pivotArea dataOnly="0" labelOnly="1" grandRow="1" outline="0" fieldPosition="0"/>
    </format>
    <format dxfId="35307">
      <pivotArea dataOnly="0" labelOnly="1" outline="0" fieldPosition="0">
        <references count="1">
          <reference field="12" count="3">
            <x v="0"/>
            <x v="1"/>
            <x v="3"/>
          </reference>
        </references>
      </pivotArea>
    </format>
    <format dxfId="35306">
      <pivotArea dataOnly="0" labelOnly="1" grandCol="1" outline="0" fieldPosition="0"/>
    </format>
    <format dxfId="35305">
      <pivotArea dataOnly="0" labelOnly="1" outline="0" fieldPosition="0">
        <references count="1">
          <reference field="12" count="3">
            <x v="0"/>
            <x v="1"/>
            <x v="3"/>
          </reference>
        </references>
      </pivotArea>
    </format>
    <format dxfId="35304">
      <pivotArea dataOnly="0" labelOnly="1" grandCol="1" outline="0" fieldPosition="0"/>
    </format>
    <format dxfId="35303">
      <pivotArea grandRow="1" outline="0" collapsedLevelsAreSubtotals="1" fieldPosition="0"/>
    </format>
    <format dxfId="35302">
      <pivotArea dataOnly="0" labelOnly="1" grandRow="1" outline="0" fieldPosition="0"/>
    </format>
    <format dxfId="35301">
      <pivotArea outline="0" collapsedLevelsAreSubtotals="1" fieldPosition="0"/>
    </format>
    <format dxfId="35300">
      <pivotArea dataOnly="0" labelOnly="1" grandRow="1" outline="0" fieldPosition="0"/>
    </format>
    <format dxfId="35299">
      <pivotArea dataOnly="0" labelOnly="1" outline="0" fieldPosition="0">
        <references count="1">
          <reference field="12" count="3">
            <x v="0"/>
            <x v="2"/>
            <x v="5"/>
          </reference>
        </references>
      </pivotArea>
    </format>
    <format dxfId="35298">
      <pivotArea dataOnly="0" labelOnly="1" grandCol="1" outline="0" fieldPosition="0"/>
    </format>
    <format dxfId="35297">
      <pivotArea outline="0" collapsedLevelsAreSubtotals="1" fieldPosition="0"/>
    </format>
    <format dxfId="35296">
      <pivotArea dataOnly="0" labelOnly="1" grandRow="1" outline="0" fieldPosition="0"/>
    </format>
    <format dxfId="35295">
      <pivotArea dataOnly="0" labelOnly="1" outline="0" fieldPosition="0">
        <references count="1">
          <reference field="12" count="3">
            <x v="0"/>
            <x v="2"/>
            <x v="5"/>
          </reference>
        </references>
      </pivotArea>
    </format>
    <format dxfId="35294">
      <pivotArea dataOnly="0" labelOnly="1" grandCol="1" outline="0" fieldPosition="0"/>
    </format>
    <format dxfId="35293">
      <pivotArea dataOnly="0" labelOnly="1" outline="0" fieldPosition="0">
        <references count="1">
          <reference field="12" count="3">
            <x v="0"/>
            <x v="1"/>
            <x v="2"/>
          </reference>
        </references>
      </pivotArea>
    </format>
    <format dxfId="35292">
      <pivotArea dataOnly="0" labelOnly="1" grandCol="1" outline="0" fieldPosition="0"/>
    </format>
    <format dxfId="35291">
      <pivotArea dataOnly="0" labelOnly="1" outline="0" fieldPosition="0">
        <references count="1">
          <reference field="12" count="3">
            <x v="0"/>
            <x v="1"/>
            <x v="2"/>
          </reference>
        </references>
      </pivotArea>
    </format>
    <format dxfId="35290">
      <pivotArea dataOnly="0" labelOnly="1" grandCol="1" outline="0" fieldPosition="0"/>
    </format>
    <format dxfId="35289">
      <pivotArea dataOnly="0" labelOnly="1" outline="0" fieldPosition="0">
        <references count="1">
          <reference field="12" count="3">
            <x v="0"/>
            <x v="1"/>
            <x v="2"/>
          </reference>
        </references>
      </pivotArea>
    </format>
    <format dxfId="35288">
      <pivotArea dataOnly="0" labelOnly="1" grandCol="1" outline="0" fieldPosition="0"/>
    </format>
    <format dxfId="35287">
      <pivotArea outline="0" collapsedLevelsAreSubtotals="1" fieldPosition="0"/>
    </format>
    <format dxfId="35286">
      <pivotArea dataOnly="0" labelOnly="1" grandRow="1" outline="0" fieldPosition="0"/>
    </format>
    <format dxfId="35285">
      <pivotArea dataOnly="0" labelOnly="1" outline="0" fieldPosition="0">
        <references count="1">
          <reference field="12" count="3">
            <x v="0"/>
            <x v="1"/>
            <x v="2"/>
          </reference>
        </references>
      </pivotArea>
    </format>
    <format dxfId="35284">
      <pivotArea dataOnly="0" labelOnly="1" grandCol="1" outline="0" fieldPosition="0"/>
    </format>
    <format dxfId="35283">
      <pivotArea outline="0" collapsedLevelsAreSubtotals="1" fieldPosition="0"/>
    </format>
    <format dxfId="35282">
      <pivotArea dataOnly="0" labelOnly="1" grandRow="1" outline="0" fieldPosition="0"/>
    </format>
    <format dxfId="35281">
      <pivotArea dataOnly="0" labelOnly="1" outline="0" fieldPosition="0">
        <references count="1">
          <reference field="12" count="3">
            <x v="0"/>
            <x v="1"/>
            <x v="2"/>
          </reference>
        </references>
      </pivotArea>
    </format>
    <format dxfId="35280">
      <pivotArea dataOnly="0" labelOnly="1" grandCol="1" outline="0" fieldPosition="0"/>
    </format>
    <format dxfId="35279">
      <pivotArea dataOnly="0" labelOnly="1" outline="0" fieldPosition="0">
        <references count="1">
          <reference field="12" count="3">
            <x v="0"/>
            <x v="1"/>
            <x v="2"/>
          </reference>
        </references>
      </pivotArea>
    </format>
    <format dxfId="35278">
      <pivotArea dataOnly="0" labelOnly="1" grandCol="1" outline="0" fieldPosition="0"/>
    </format>
    <format dxfId="35277">
      <pivotArea grandRow="1" outline="0" collapsedLevelsAreSubtotals="1" fieldPosition="0"/>
    </format>
    <format dxfId="35276">
      <pivotArea dataOnly="0" labelOnly="1" grandRow="1" outline="0" fieldPosition="0"/>
    </format>
    <format dxfId="35275">
      <pivotArea outline="0" collapsedLevelsAreSubtotals="1" fieldPosition="0"/>
    </format>
    <format dxfId="35274">
      <pivotArea dataOnly="0" labelOnly="1" grandRow="1" outline="0" fieldPosition="0"/>
    </format>
    <format dxfId="35273">
      <pivotArea dataOnly="0" labelOnly="1" outline="0" fieldPosition="0">
        <references count="1">
          <reference field="12" count="3">
            <x v="0"/>
            <x v="1"/>
            <x v="3"/>
          </reference>
        </references>
      </pivotArea>
    </format>
    <format dxfId="35272">
      <pivotArea dataOnly="0" labelOnly="1" grandCol="1" outline="0" fieldPosition="0"/>
    </format>
    <format dxfId="35271">
      <pivotArea outline="0" collapsedLevelsAreSubtotals="1" fieldPosition="0"/>
    </format>
    <format dxfId="35270">
      <pivotArea dataOnly="0" labelOnly="1" grandRow="1" outline="0" fieldPosition="0"/>
    </format>
    <format dxfId="35269">
      <pivotArea dataOnly="0" labelOnly="1" outline="0" fieldPosition="0">
        <references count="1">
          <reference field="12" count="3">
            <x v="0"/>
            <x v="1"/>
            <x v="3"/>
          </reference>
        </references>
      </pivotArea>
    </format>
    <format dxfId="35268">
      <pivotArea dataOnly="0" labelOnly="1" grandCol="1" outline="0" fieldPosition="0"/>
    </format>
    <format dxfId="35267">
      <pivotArea dataOnly="0" labelOnly="1" outline="0" fieldPosition="0">
        <references count="1">
          <reference field="12" count="3">
            <x v="0"/>
            <x v="1"/>
            <x v="3"/>
          </reference>
        </references>
      </pivotArea>
    </format>
    <format dxfId="35266">
      <pivotArea dataOnly="0" labelOnly="1" grandCol="1" outline="0" fieldPosition="0"/>
    </format>
    <format dxfId="35265">
      <pivotArea grandRow="1" outline="0" collapsedLevelsAreSubtotals="1" fieldPosition="0"/>
    </format>
    <format dxfId="35264">
      <pivotArea dataOnly="0" labelOnly="1" grandRow="1" outline="0" fieldPosition="0"/>
    </format>
    <format dxfId="35263">
      <pivotArea type="all" dataOnly="0" outline="0" fieldPosition="0"/>
    </format>
    <format dxfId="35262">
      <pivotArea outline="0" collapsedLevelsAreSubtotals="1" fieldPosition="0"/>
    </format>
    <format dxfId="35261">
      <pivotArea type="origin" dataOnly="0" labelOnly="1" outline="0" fieldPosition="0"/>
    </format>
    <format dxfId="35260">
      <pivotArea field="12" type="button" dataOnly="0" labelOnly="1" outline="0" axis="axisCol" fieldPosition="0"/>
    </format>
    <format dxfId="35259">
      <pivotArea type="topRight" dataOnly="0" labelOnly="1" outline="0" fieldPosition="0"/>
    </format>
    <format dxfId="35258">
      <pivotArea dataOnly="0" labelOnly="1" grandRow="1" outline="0" fieldPosition="0"/>
    </format>
    <format dxfId="35257">
      <pivotArea dataOnly="0" labelOnly="1" outline="0" fieldPosition="0">
        <references count="1">
          <reference field="12" count="3">
            <x v="0"/>
            <x v="3"/>
            <x v="5"/>
          </reference>
        </references>
      </pivotArea>
    </format>
    <format dxfId="35256">
      <pivotArea dataOnly="0" labelOnly="1" grandCol="1" outline="0" fieldPosition="0"/>
    </format>
    <format dxfId="35255">
      <pivotArea type="all" dataOnly="0" outline="0" fieldPosition="0"/>
    </format>
    <format dxfId="35254">
      <pivotArea outline="0" collapsedLevelsAreSubtotals="1" fieldPosition="0"/>
    </format>
    <format dxfId="35253">
      <pivotArea type="origin" dataOnly="0" labelOnly="1" outline="0" fieldPosition="0"/>
    </format>
    <format dxfId="35252">
      <pivotArea field="12" type="button" dataOnly="0" labelOnly="1" outline="0" axis="axisCol" fieldPosition="0"/>
    </format>
    <format dxfId="35251">
      <pivotArea type="topRight" dataOnly="0" labelOnly="1" outline="0" fieldPosition="0"/>
    </format>
    <format dxfId="35250">
      <pivotArea dataOnly="0" labelOnly="1" grandRow="1" outline="0" fieldPosition="0"/>
    </format>
    <format dxfId="35249">
      <pivotArea dataOnly="0" labelOnly="1" outline="0" fieldPosition="0">
        <references count="1">
          <reference field="12" count="3">
            <x v="0"/>
            <x v="3"/>
            <x v="5"/>
          </reference>
        </references>
      </pivotArea>
    </format>
    <format dxfId="35248">
      <pivotArea dataOnly="0" labelOnly="1" grandCol="1" outline="0" fieldPosition="0"/>
    </format>
    <format dxfId="35247">
      <pivotArea outline="0" collapsedLevelsAreSubtotals="1" fieldPosition="0"/>
    </format>
    <format dxfId="35246">
      <pivotArea dataOnly="0" labelOnly="1" grandRow="1" outline="0" fieldPosition="0"/>
    </format>
    <format dxfId="35245">
      <pivotArea dataOnly="0" labelOnly="1" outline="0" fieldPosition="0">
        <references count="1">
          <reference field="12" count="3">
            <x v="0"/>
            <x v="3"/>
            <x v="5"/>
          </reference>
        </references>
      </pivotArea>
    </format>
    <format dxfId="35244">
      <pivotArea dataOnly="0" labelOnly="1" grandCol="1" outline="0" fieldPosition="0"/>
    </format>
    <format dxfId="35243">
      <pivotArea outline="0" collapsedLevelsAreSubtotals="1" fieldPosition="0"/>
    </format>
    <format dxfId="35242">
      <pivotArea dataOnly="0" labelOnly="1" grandRow="1" outline="0" fieldPosition="0"/>
    </format>
    <format dxfId="35241">
      <pivotArea dataOnly="0" labelOnly="1" outline="0" fieldPosition="0">
        <references count="1">
          <reference field="12" count="3">
            <x v="0"/>
            <x v="3"/>
            <x v="5"/>
          </reference>
        </references>
      </pivotArea>
    </format>
    <format dxfId="35240">
      <pivotArea dataOnly="0" labelOnly="1" grandCol="1" outline="0" fieldPosition="0"/>
    </format>
    <format dxfId="35239">
      <pivotArea outline="0" collapsedLevelsAreSubtotals="1" fieldPosition="0"/>
    </format>
    <format dxfId="35238">
      <pivotArea dataOnly="0" labelOnly="1" grandRow="1" outline="0" fieldPosition="0"/>
    </format>
    <format dxfId="35237">
      <pivotArea dataOnly="0" labelOnly="1" outline="0" fieldPosition="0">
        <references count="1">
          <reference field="12" count="4">
            <x v="0"/>
            <x v="1"/>
            <x v="3"/>
            <x v="5"/>
          </reference>
        </references>
      </pivotArea>
    </format>
    <format dxfId="35236">
      <pivotArea dataOnly="0" labelOnly="1" grandCol="1" outline="0" fieldPosition="0"/>
    </format>
    <format dxfId="35235">
      <pivotArea outline="0" collapsedLevelsAreSubtotals="1" fieldPosition="0"/>
    </format>
    <format dxfId="35234">
      <pivotArea dataOnly="0" labelOnly="1" grandRow="1" outline="0" fieldPosition="0"/>
    </format>
    <format dxfId="35233">
      <pivotArea dataOnly="0" labelOnly="1" outline="0" fieldPosition="0">
        <references count="1">
          <reference field="12" count="4">
            <x v="0"/>
            <x v="1"/>
            <x v="3"/>
            <x v="5"/>
          </reference>
        </references>
      </pivotArea>
    </format>
    <format dxfId="35232">
      <pivotArea dataOnly="0" labelOnly="1" grandCol="1" outline="0" fieldPosition="0"/>
    </format>
    <format dxfId="35231">
      <pivotArea outline="0" collapsedLevelsAreSubtotals="1" fieldPosition="0"/>
    </format>
    <format dxfId="35230">
      <pivotArea dataOnly="0" labelOnly="1" grandRow="1" outline="0" fieldPosition="0"/>
    </format>
    <format dxfId="35229">
      <pivotArea dataOnly="0" labelOnly="1" outline="0" fieldPosition="0">
        <references count="1">
          <reference field="12" count="4">
            <x v="0"/>
            <x v="1"/>
            <x v="3"/>
            <x v="5"/>
          </reference>
        </references>
      </pivotArea>
    </format>
    <format dxfId="35228">
      <pivotArea dataOnly="0" labelOnly="1" grandCol="1" outline="0" fieldPosition="0"/>
    </format>
    <format dxfId="35227">
      <pivotArea dataOnly="0" labelOnly="1" outline="0" fieldPosition="0">
        <references count="1">
          <reference field="12" count="4">
            <x v="0"/>
            <x v="1"/>
            <x v="3"/>
            <x v="5"/>
          </reference>
        </references>
      </pivotArea>
    </format>
    <format dxfId="35226">
      <pivotArea dataOnly="0" labelOnly="1" grandCol="1" outline="0" fieldPosition="0"/>
    </format>
    <format dxfId="35225">
      <pivotArea grandRow="1" outline="0" collapsedLevelsAreSubtotals="1" fieldPosition="0"/>
    </format>
    <format dxfId="35224">
      <pivotArea dataOnly="0" labelOnly="1" grandRow="1" outline="0" fieldPosition="0"/>
    </format>
    <format dxfId="35223">
      <pivotArea outline="0" collapsedLevelsAreSubtotals="1" fieldPosition="0"/>
    </format>
    <format dxfId="35222">
      <pivotArea dataOnly="0" labelOnly="1" grandRow="1" outline="0" fieldPosition="0"/>
    </format>
    <format dxfId="35221">
      <pivotArea dataOnly="0" labelOnly="1" outline="0" fieldPosition="0">
        <references count="1">
          <reference field="12" count="4">
            <x v="1"/>
            <x v="2"/>
            <x v="3"/>
            <x v="4"/>
          </reference>
        </references>
      </pivotArea>
    </format>
    <format dxfId="35220">
      <pivotArea dataOnly="0" labelOnly="1" grandCol="1" outline="0" fieldPosition="0"/>
    </format>
    <format dxfId="35219">
      <pivotArea outline="0" collapsedLevelsAreSubtotals="1" fieldPosition="0"/>
    </format>
    <format dxfId="35218">
      <pivotArea dataOnly="0" labelOnly="1" grandRow="1" outline="0" fieldPosition="0"/>
    </format>
    <format dxfId="35217">
      <pivotArea dataOnly="0" labelOnly="1" outline="0" fieldPosition="0">
        <references count="1">
          <reference field="12" count="4">
            <x v="1"/>
            <x v="2"/>
            <x v="3"/>
            <x v="4"/>
          </reference>
        </references>
      </pivotArea>
    </format>
    <format dxfId="35216">
      <pivotArea dataOnly="0" labelOnly="1" grandCol="1" outline="0" fieldPosition="0"/>
    </format>
    <format dxfId="35215">
      <pivotArea dataOnly="0" labelOnly="1" outline="0" fieldPosition="0">
        <references count="1">
          <reference field="12" count="4">
            <x v="1"/>
            <x v="2"/>
            <x v="3"/>
            <x v="4"/>
          </reference>
        </references>
      </pivotArea>
    </format>
    <format dxfId="35214">
      <pivotArea dataOnly="0" labelOnly="1" grandCol="1" outline="0" fieldPosition="0"/>
    </format>
    <format dxfId="35213">
      <pivotArea grandRow="1" outline="0" collapsedLevelsAreSubtotals="1" fieldPosition="0"/>
    </format>
    <format dxfId="35212">
      <pivotArea dataOnly="0" labelOnly="1" grandRow="1" outline="0" fieldPosition="0"/>
    </format>
    <format dxfId="35211">
      <pivotArea outline="0" collapsedLevelsAreSubtotals="1" fieldPosition="0"/>
    </format>
    <format dxfId="35210">
      <pivotArea dataOnly="0" labelOnly="1" grandRow="1" outline="0" fieldPosition="0"/>
    </format>
    <format dxfId="35209">
      <pivotArea dataOnly="0" labelOnly="1" outline="0" fieldPosition="0">
        <references count="1">
          <reference field="12" count="4">
            <x v="0"/>
            <x v="1"/>
            <x v="2"/>
            <x v="4"/>
          </reference>
        </references>
      </pivotArea>
    </format>
    <format dxfId="35208">
      <pivotArea dataOnly="0" labelOnly="1" grandCol="1" outline="0" fieldPosition="0"/>
    </format>
    <format dxfId="35207">
      <pivotArea outline="0" collapsedLevelsAreSubtotals="1" fieldPosition="0"/>
    </format>
    <format dxfId="35206">
      <pivotArea dataOnly="0" labelOnly="1" grandRow="1" outline="0" fieldPosition="0"/>
    </format>
    <format dxfId="35205">
      <pivotArea dataOnly="0" labelOnly="1" outline="0" fieldPosition="0">
        <references count="1">
          <reference field="12" count="4">
            <x v="0"/>
            <x v="1"/>
            <x v="2"/>
            <x v="4"/>
          </reference>
        </references>
      </pivotArea>
    </format>
    <format dxfId="35204">
      <pivotArea dataOnly="0" labelOnly="1" grandCol="1" outline="0" fieldPosition="0"/>
    </format>
    <format dxfId="35203">
      <pivotArea dataOnly="0" labelOnly="1" outline="0" fieldPosition="0">
        <references count="1">
          <reference field="12" count="4">
            <x v="0"/>
            <x v="1"/>
            <x v="2"/>
            <x v="4"/>
          </reference>
        </references>
      </pivotArea>
    </format>
    <format dxfId="35202">
      <pivotArea dataOnly="0" labelOnly="1" grandCol="1" outline="0" fieldPosition="0"/>
    </format>
    <format dxfId="35201">
      <pivotArea grandRow="1" outline="0" collapsedLevelsAreSubtotals="1" fieldPosition="0"/>
    </format>
    <format dxfId="35200">
      <pivotArea dataOnly="0" labelOnly="1" grandRow="1" outline="0" fieldPosition="0"/>
    </format>
    <format dxfId="35199">
      <pivotArea outline="0" collapsedLevelsAreSubtotals="1" fieldPosition="0"/>
    </format>
    <format dxfId="35198">
      <pivotArea dataOnly="0" labelOnly="1" grandRow="1" outline="0" fieldPosition="0"/>
    </format>
    <format dxfId="35197">
      <pivotArea dataOnly="0" labelOnly="1" outline="0" fieldPosition="0">
        <references count="1">
          <reference field="12" count="3">
            <x v="0"/>
            <x v="1"/>
            <x v="2"/>
          </reference>
        </references>
      </pivotArea>
    </format>
    <format dxfId="35196">
      <pivotArea dataOnly="0" labelOnly="1" grandCol="1" outline="0" fieldPosition="0"/>
    </format>
    <format dxfId="35195">
      <pivotArea outline="0" collapsedLevelsAreSubtotals="1" fieldPosition="0"/>
    </format>
    <format dxfId="35194">
      <pivotArea dataOnly="0" labelOnly="1" grandRow="1" outline="0" fieldPosition="0"/>
    </format>
    <format dxfId="35193">
      <pivotArea dataOnly="0" labelOnly="1" outline="0" fieldPosition="0">
        <references count="1">
          <reference field="12" count="3">
            <x v="0"/>
            <x v="1"/>
            <x v="2"/>
          </reference>
        </references>
      </pivotArea>
    </format>
    <format dxfId="35192">
      <pivotArea dataOnly="0" labelOnly="1" grandCol="1" outline="0" fieldPosition="0"/>
    </format>
    <format dxfId="35191">
      <pivotArea outline="0" collapsedLevelsAreSubtotals="1" fieldPosition="0"/>
    </format>
    <format dxfId="35190">
      <pivotArea dataOnly="0" labelOnly="1" grandRow="1" outline="0" fieldPosition="0"/>
    </format>
    <format dxfId="35189">
      <pivotArea dataOnly="0" labelOnly="1" outline="0" fieldPosition="0">
        <references count="1">
          <reference field="12" count="2">
            <x v="0"/>
            <x v="1"/>
          </reference>
        </references>
      </pivotArea>
    </format>
    <format dxfId="35188">
      <pivotArea dataOnly="0" labelOnly="1" grandCol="1" outline="0" fieldPosition="0"/>
    </format>
    <format dxfId="35187">
      <pivotArea dataOnly="0" labelOnly="1" outline="0" fieldPosition="0">
        <references count="1">
          <reference field="12" count="2">
            <x v="0"/>
            <x v="1"/>
          </reference>
        </references>
      </pivotArea>
    </format>
    <format dxfId="35186">
      <pivotArea dataOnly="0" labelOnly="1" grandCol="1" outline="0" fieldPosition="0"/>
    </format>
    <format dxfId="35185">
      <pivotArea grandRow="1" outline="0" collapsedLevelsAreSubtotals="1" fieldPosition="0"/>
    </format>
    <format dxfId="35184">
      <pivotArea dataOnly="0" labelOnly="1" grandRow="1" outline="0" fieldPosition="0"/>
    </format>
    <format dxfId="35183">
      <pivotArea dataOnly="0" grandCol="1" outline="0" axis="axisCol" fieldPosition="0"/>
    </format>
    <format dxfId="35182">
      <pivotArea outline="0" collapsedLevelsAreSubtotals="1" fieldPosition="0"/>
    </format>
    <format dxfId="35181">
      <pivotArea dataOnly="0" labelOnly="1" grandRow="1" outline="0" fieldPosition="0"/>
    </format>
    <format dxfId="35180">
      <pivotArea dataOnly="0" labelOnly="1" outline="0" fieldPosition="0">
        <references count="1">
          <reference field="12" count="3">
            <x v="0"/>
            <x v="1"/>
            <x v="3"/>
          </reference>
        </references>
      </pivotArea>
    </format>
    <format dxfId="35179">
      <pivotArea dataOnly="0" labelOnly="1" grandCol="1" outline="0" fieldPosition="0"/>
    </format>
    <format dxfId="35178">
      <pivotArea dataOnly="0" labelOnly="1" outline="0" fieldPosition="0">
        <references count="1">
          <reference field="12" count="3">
            <x v="0"/>
            <x v="1"/>
            <x v="3"/>
          </reference>
        </references>
      </pivotArea>
    </format>
    <format dxfId="35177">
      <pivotArea dataOnly="0" labelOnly="1" grandCol="1" outline="0" fieldPosition="0"/>
    </format>
    <format dxfId="35176">
      <pivotArea grandRow="1" outline="0" collapsedLevelsAreSubtotals="1" fieldPosition="0"/>
    </format>
    <format dxfId="35175">
      <pivotArea dataOnly="0" labelOnly="1" grandRow="1" outline="0" fieldPosition="0"/>
    </format>
    <format dxfId="35174">
      <pivotArea outline="0" collapsedLevelsAreSubtotals="1" fieldPosition="0"/>
    </format>
    <format dxfId="35173">
      <pivotArea dataOnly="0" labelOnly="1" grandRow="1" outline="0" fieldPosition="0"/>
    </format>
    <format dxfId="35172">
      <pivotArea dataOnly="0" labelOnly="1" outline="0" fieldPosition="0">
        <references count="1">
          <reference field="12" count="3">
            <x v="0"/>
            <x v="1"/>
            <x v="3"/>
          </reference>
        </references>
      </pivotArea>
    </format>
    <format dxfId="35171">
      <pivotArea dataOnly="0" labelOnly="1" grandCol="1" outline="0" fieldPosition="0"/>
    </format>
    <format dxfId="35170">
      <pivotArea outline="0" collapsedLevelsAreSubtotals="1" fieldPosition="0"/>
    </format>
    <format dxfId="35169">
      <pivotArea dataOnly="0" labelOnly="1" grandRow="1" outline="0" fieldPosition="0"/>
    </format>
    <format dxfId="35168">
      <pivotArea dataOnly="0" labelOnly="1" outline="0" fieldPosition="0">
        <references count="1">
          <reference field="12" count="2">
            <x v="0"/>
            <x v="1"/>
          </reference>
        </references>
      </pivotArea>
    </format>
    <format dxfId="35167">
      <pivotArea dataOnly="0" labelOnly="1" grandCol="1" outline="0" fieldPosition="0"/>
    </format>
    <format dxfId="35166">
      <pivotArea dataOnly="0" labelOnly="1" outline="0" fieldPosition="0">
        <references count="1">
          <reference field="12" count="2">
            <x v="0"/>
            <x v="1"/>
          </reference>
        </references>
      </pivotArea>
    </format>
    <format dxfId="35165">
      <pivotArea dataOnly="0" labelOnly="1" grandCol="1" outline="0" fieldPosition="0"/>
    </format>
    <format dxfId="35164">
      <pivotArea dataOnly="0" labelOnly="1" outline="0" fieldPosition="0">
        <references count="1">
          <reference field="12" count="2">
            <x v="0"/>
            <x v="1"/>
          </reference>
        </references>
      </pivotArea>
    </format>
    <format dxfId="35163">
      <pivotArea dataOnly="0" labelOnly="1" grandCol="1" outline="0" fieldPosition="0"/>
    </format>
    <format dxfId="35162">
      <pivotArea grandRow="1" outline="0" collapsedLevelsAreSubtotals="1" fieldPosition="0"/>
    </format>
    <format dxfId="35161">
      <pivotArea dataOnly="0" labelOnly="1" grandRow="1" outline="0" fieldPosition="0"/>
    </format>
    <format dxfId="35160">
      <pivotArea outline="0" collapsedLevelsAreSubtotals="1" fieldPosition="0"/>
    </format>
    <format dxfId="35159">
      <pivotArea dataOnly="0" labelOnly="1" grandRow="1" outline="0" fieldPosition="0"/>
    </format>
    <format dxfId="35158">
      <pivotArea dataOnly="0" labelOnly="1" outline="0" fieldPosition="0">
        <references count="1">
          <reference field="12" count="2">
            <x v="0"/>
            <x v="1"/>
          </reference>
        </references>
      </pivotArea>
    </format>
    <format dxfId="35157">
      <pivotArea dataOnly="0" labelOnly="1" grandCol="1" outline="0" fieldPosition="0"/>
    </format>
    <format dxfId="35156">
      <pivotArea outline="0" collapsedLevelsAreSubtotals="1" fieldPosition="0"/>
    </format>
    <format dxfId="35155">
      <pivotArea dataOnly="0" labelOnly="1" grandRow="1" outline="0" fieldPosition="0"/>
    </format>
    <format dxfId="35154">
      <pivotArea dataOnly="0" labelOnly="1" outline="0" fieldPosition="0">
        <references count="1">
          <reference field="12" count="2">
            <x v="0"/>
            <x v="3"/>
          </reference>
        </references>
      </pivotArea>
    </format>
    <format dxfId="35153">
      <pivotArea dataOnly="0" labelOnly="1" grandCol="1" outline="0" fieldPosition="0"/>
    </format>
    <format dxfId="35152">
      <pivotArea outline="0" collapsedLevelsAreSubtotals="1" fieldPosition="0"/>
    </format>
    <format dxfId="35151">
      <pivotArea dataOnly="0" labelOnly="1" grandRow="1" outline="0" fieldPosition="0"/>
    </format>
    <format dxfId="35150">
      <pivotArea dataOnly="0" labelOnly="1" outline="0" fieldPosition="0">
        <references count="1">
          <reference field="12" count="2">
            <x v="0"/>
            <x v="3"/>
          </reference>
        </references>
      </pivotArea>
    </format>
    <format dxfId="35149">
      <pivotArea dataOnly="0" labelOnly="1" grandCol="1" outline="0" fieldPosition="0"/>
    </format>
    <format dxfId="35148">
      <pivotArea dataOnly="0" labelOnly="1" outline="0" fieldPosition="0">
        <references count="1">
          <reference field="12" count="2">
            <x v="0"/>
            <x v="3"/>
          </reference>
        </references>
      </pivotArea>
    </format>
    <format dxfId="35147">
      <pivotArea dataOnly="0" labelOnly="1" grandCol="1" outline="0" fieldPosition="0"/>
    </format>
    <format dxfId="35146">
      <pivotArea grandRow="1" outline="0" collapsedLevelsAreSubtotals="1" fieldPosition="0"/>
    </format>
    <format dxfId="35145">
      <pivotArea dataOnly="0" labelOnly="1" grandRow="1" outline="0" fieldPosition="0"/>
    </format>
    <format dxfId="35144">
      <pivotArea outline="0" collapsedLevelsAreSubtotals="1" fieldPosition="0"/>
    </format>
    <format dxfId="35143">
      <pivotArea dataOnly="0" labelOnly="1" grandRow="1" outline="0" fieldPosition="0"/>
    </format>
    <format dxfId="35142">
      <pivotArea dataOnly="0" labelOnly="1" outline="0" fieldPosition="0">
        <references count="1">
          <reference field="12" count="1">
            <x v="0"/>
          </reference>
        </references>
      </pivotArea>
    </format>
    <format dxfId="35141">
      <pivotArea dataOnly="0" labelOnly="1" grandCol="1" outline="0" fieldPosition="0"/>
    </format>
    <format dxfId="35140">
      <pivotArea dataOnly="0" labelOnly="1" outline="0" fieldPosition="0">
        <references count="1">
          <reference field="12" count="1">
            <x v="0"/>
          </reference>
        </references>
      </pivotArea>
    </format>
    <format dxfId="35139">
      <pivotArea dataOnly="0" labelOnly="1" grandCol="1" outline="0" fieldPosition="0"/>
    </format>
    <format dxfId="35138">
      <pivotArea grandRow="1" outline="0" collapsedLevelsAreSubtotals="1" fieldPosition="0"/>
    </format>
    <format dxfId="35137">
      <pivotArea dataOnly="0" labelOnly="1" grandRow="1" outline="0" fieldPosition="0"/>
    </format>
    <format dxfId="35136">
      <pivotArea grandCol="1" outline="0" collapsedLevelsAreSubtotals="1" fieldPosition="0"/>
    </format>
    <format dxfId="35135">
      <pivotArea dataOnly="0" labelOnly="1" grandCol="1" outline="0" fieldPosition="0"/>
    </format>
    <format dxfId="35134">
      <pivotArea outline="0" collapsedLevelsAreSubtotals="1" fieldPosition="0"/>
    </format>
    <format dxfId="35133">
      <pivotArea dataOnly="0" labelOnly="1" grandRow="1" outline="0" fieldPosition="0"/>
    </format>
    <format dxfId="35132">
      <pivotArea dataOnly="0" labelOnly="1" outline="0" fieldPosition="0">
        <references count="1">
          <reference field="12" count="0"/>
        </references>
      </pivotArea>
    </format>
    <format dxfId="35131">
      <pivotArea dataOnly="0" labelOnly="1" grandCol="1" outline="0" fieldPosition="0"/>
    </format>
    <format dxfId="35130">
      <pivotArea outline="0" collapsedLevelsAreSubtotals="1" fieldPosition="0"/>
    </format>
    <format dxfId="35129">
      <pivotArea dataOnly="0" labelOnly="1" grandRow="1" outline="0" fieldPosition="0"/>
    </format>
    <format dxfId="35128">
      <pivotArea dataOnly="0" labelOnly="1" outline="0" fieldPosition="0">
        <references count="1">
          <reference field="12" count="0"/>
        </references>
      </pivotArea>
    </format>
    <format dxfId="35127">
      <pivotArea dataOnly="0" labelOnly="1" grandCol="1" outline="0" fieldPosition="0"/>
    </format>
    <format dxfId="35126">
      <pivotArea outline="0" collapsedLevelsAreSubtotals="1" fieldPosition="0"/>
    </format>
    <format dxfId="35125">
      <pivotArea dataOnly="0" labelOnly="1" grandRow="1" outline="0" fieldPosition="0"/>
    </format>
    <format dxfId="35124">
      <pivotArea dataOnly="0" labelOnly="1" outline="0" fieldPosition="0">
        <references count="1">
          <reference field="12" count="0"/>
        </references>
      </pivotArea>
    </format>
    <format dxfId="35123">
      <pivotArea dataOnly="0" labelOnly="1" grandCol="1" outline="0" fieldPosition="0"/>
    </format>
    <format dxfId="35122">
      <pivotArea grandRow="1" outline="0" collapsedLevelsAreSubtotals="1" fieldPosition="0"/>
    </format>
    <format dxfId="35121">
      <pivotArea dataOnly="0" labelOnly="1" grandRow="1" outline="0" fieldPosition="0"/>
    </format>
    <format dxfId="35120">
      <pivotArea dataOnly="0" labelOnly="1" outline="0" fieldPosition="0">
        <references count="1">
          <reference field="12" count="0"/>
        </references>
      </pivotArea>
    </format>
    <format dxfId="35119">
      <pivotArea dataOnly="0" labelOnly="1" grandCol="1" outline="0" fieldPosition="0"/>
    </format>
    <format dxfId="35118">
      <pivotArea grandCol="1" outline="0" collapsedLevelsAreSubtotals="1" fieldPosition="0"/>
    </format>
    <format dxfId="35117">
      <pivotArea dataOnly="0" labelOnly="1" grandCol="1" outline="0" fieldPosition="0"/>
    </format>
    <format dxfId="35116">
      <pivotArea outline="0" collapsedLevelsAreSubtotals="1" fieldPosition="0"/>
    </format>
    <format dxfId="35115">
      <pivotArea field="15" type="button" dataOnly="0" labelOnly="1" outline="0" axis="axisRow" fieldPosition="0"/>
    </format>
    <format dxfId="35114">
      <pivotArea dataOnly="0" labelOnly="1" outline="0" fieldPosition="0">
        <references count="1">
          <reference field="15" count="0"/>
        </references>
      </pivotArea>
    </format>
    <format dxfId="35113">
      <pivotArea dataOnly="0" labelOnly="1" grandRow="1" outline="0" fieldPosition="0"/>
    </format>
    <format dxfId="35112">
      <pivotArea dataOnly="0" labelOnly="1" outline="0" fieldPosition="0">
        <references count="1">
          <reference field="12" count="0"/>
        </references>
      </pivotArea>
    </format>
    <format dxfId="35111">
      <pivotArea dataOnly="0" labelOnly="1" grandCol="1" outline="0" fieldPosition="0"/>
    </format>
    <format dxfId="35110">
      <pivotArea outline="0" collapsedLevelsAreSubtotals="1" fieldPosition="0"/>
    </format>
    <format dxfId="35109">
      <pivotArea field="15" type="button" dataOnly="0" labelOnly="1" outline="0" axis="axisRow" fieldPosition="0"/>
    </format>
    <format dxfId="35108">
      <pivotArea dataOnly="0" labelOnly="1" outline="0" fieldPosition="0">
        <references count="1">
          <reference field="15" count="0"/>
        </references>
      </pivotArea>
    </format>
    <format dxfId="35107">
      <pivotArea dataOnly="0" labelOnly="1" grandRow="1" outline="0" fieldPosition="0"/>
    </format>
    <format dxfId="35106">
      <pivotArea dataOnly="0" labelOnly="1" outline="0" fieldPosition="0">
        <references count="1">
          <reference field="12" count="0"/>
        </references>
      </pivotArea>
    </format>
    <format dxfId="35105">
      <pivotArea dataOnly="0" labelOnly="1" grandCol="1" outline="0" fieldPosition="0"/>
    </format>
    <format dxfId="35104">
      <pivotArea outline="0" collapsedLevelsAreSubtotals="1" fieldPosition="0"/>
    </format>
    <format dxfId="35103">
      <pivotArea field="15" type="button" dataOnly="0" labelOnly="1" outline="0" axis="axisRow" fieldPosition="0"/>
    </format>
    <format dxfId="35102">
      <pivotArea dataOnly="0" labelOnly="1" outline="0" fieldPosition="0">
        <references count="1">
          <reference field="15" count="5">
            <x v="4"/>
            <x v="6"/>
            <x v="10"/>
            <x v="11"/>
            <x v="13"/>
          </reference>
        </references>
      </pivotArea>
    </format>
    <format dxfId="35101">
      <pivotArea dataOnly="0" labelOnly="1" grandRow="1" outline="0" fieldPosition="0"/>
    </format>
    <format dxfId="35100">
      <pivotArea dataOnly="0" labelOnly="1" outline="0" fieldPosition="0">
        <references count="1">
          <reference field="12" count="3">
            <x v="0"/>
            <x v="1"/>
            <x v="4"/>
          </reference>
        </references>
      </pivotArea>
    </format>
    <format dxfId="35099">
      <pivotArea dataOnly="0" labelOnly="1" grandCol="1" outline="0" fieldPosition="0"/>
    </format>
    <format dxfId="35098">
      <pivotArea outline="0" collapsedLevelsAreSubtotals="1" fieldPosition="0"/>
    </format>
    <format dxfId="35097">
      <pivotArea field="15" type="button" dataOnly="0" labelOnly="1" outline="0" axis="axisRow" fieldPosition="0"/>
    </format>
    <format dxfId="35096">
      <pivotArea dataOnly="0" labelOnly="1" outline="0" fieldPosition="0">
        <references count="1">
          <reference field="15" count="5">
            <x v="4"/>
            <x v="6"/>
            <x v="10"/>
            <x v="11"/>
            <x v="13"/>
          </reference>
        </references>
      </pivotArea>
    </format>
    <format dxfId="35095">
      <pivotArea dataOnly="0" labelOnly="1" grandRow="1" outline="0" fieldPosition="0"/>
    </format>
    <format dxfId="35094">
      <pivotArea dataOnly="0" labelOnly="1" outline="0" fieldPosition="0">
        <references count="1">
          <reference field="12" count="3">
            <x v="0"/>
            <x v="1"/>
            <x v="4"/>
          </reference>
        </references>
      </pivotArea>
    </format>
    <format dxfId="35093">
      <pivotArea dataOnly="0" labelOnly="1" grandCol="1" outline="0" fieldPosition="0"/>
    </format>
    <format dxfId="35092">
      <pivotArea grandRow="1" outline="0" collapsedLevelsAreSubtotals="1" fieldPosition="0"/>
    </format>
    <format dxfId="35091">
      <pivotArea dataOnly="0" labelOnly="1" grandRow="1" outline="0" fieldPosition="0"/>
    </format>
    <format dxfId="35090">
      <pivotArea type="all" dataOnly="0" outline="0" fieldPosition="0"/>
    </format>
    <format dxfId="35089">
      <pivotArea dataOnly="0" labelOnly="1" outline="0" fieldPosition="0">
        <references count="1">
          <reference field="15" count="11">
            <x v="0"/>
            <x v="1"/>
            <x v="2"/>
            <x v="3"/>
            <x v="4"/>
            <x v="10"/>
            <x v="11"/>
            <x v="13"/>
            <x v="14"/>
            <x v="15"/>
            <x v="16"/>
          </reference>
        </references>
      </pivotArea>
    </format>
    <format dxfId="35088">
      <pivotArea dataOnly="0" labelOnly="1" outline="0" fieldPosition="0">
        <references count="1">
          <reference field="12" count="5">
            <x v="0"/>
            <x v="1"/>
            <x v="2"/>
            <x v="4"/>
            <x v="5"/>
          </reference>
        </references>
      </pivotArea>
    </format>
    <format dxfId="35087">
      <pivotArea type="all" dataOnly="0" outline="0" fieldPosition="0"/>
    </format>
    <format dxfId="35086">
      <pivotArea dataOnly="0" labelOnly="1" outline="0" fieldPosition="0">
        <references count="1">
          <reference field="15" count="11">
            <x v="0"/>
            <x v="1"/>
            <x v="2"/>
            <x v="3"/>
            <x v="4"/>
            <x v="10"/>
            <x v="11"/>
            <x v="13"/>
            <x v="14"/>
            <x v="15"/>
            <x v="16"/>
          </reference>
        </references>
      </pivotArea>
    </format>
    <format dxfId="35085">
      <pivotArea dataOnly="0" labelOnly="1" outline="0" fieldPosition="0">
        <references count="1">
          <reference field="12" count="5">
            <x v="0"/>
            <x v="1"/>
            <x v="2"/>
            <x v="4"/>
            <x v="5"/>
          </reference>
        </references>
      </pivotArea>
    </format>
    <format dxfId="35084">
      <pivotArea dataOnly="0" labelOnly="1" outline="0" fieldPosition="0">
        <references count="1">
          <reference field="15" count="11">
            <x v="0"/>
            <x v="1"/>
            <x v="2"/>
            <x v="3"/>
            <x v="4"/>
            <x v="10"/>
            <x v="11"/>
            <x v="13"/>
            <x v="14"/>
            <x v="15"/>
            <x v="16"/>
          </reference>
        </references>
      </pivotArea>
    </format>
    <format dxfId="35083">
      <pivotArea dataOnly="0" labelOnly="1" outline="0" fieldPosition="0">
        <references count="1">
          <reference field="12" count="5">
            <x v="0"/>
            <x v="1"/>
            <x v="2"/>
            <x v="4"/>
            <x v="5"/>
          </reference>
        </references>
      </pivotArea>
    </format>
    <format dxfId="35082">
      <pivotArea dataOnly="0" labelOnly="1" outline="0" fieldPosition="0">
        <references count="1">
          <reference field="15" count="4">
            <x v="7"/>
            <x v="8"/>
            <x v="12"/>
            <x v="13"/>
          </reference>
        </references>
      </pivotArea>
    </format>
    <format dxfId="35081">
      <pivotArea dataOnly="0" labelOnly="1" outline="0" fieldPosition="0">
        <references count="1">
          <reference field="15" count="1">
            <x v="6"/>
          </reference>
        </references>
      </pivotArea>
    </format>
    <format dxfId="35080">
      <pivotArea type="all" dataOnly="0" outline="0" fieldPosition="0"/>
    </format>
    <format dxfId="35079">
      <pivotArea dataOnly="0" labelOnly="1" outline="0" fieldPosition="0">
        <references count="1">
          <reference field="15" count="0"/>
        </references>
      </pivotArea>
    </format>
    <format dxfId="35078">
      <pivotArea dataOnly="0" labelOnly="1" outline="0" fieldPosition="0">
        <references count="1">
          <reference field="12" count="0"/>
        </references>
      </pivotArea>
    </format>
    <format dxfId="35077">
      <pivotArea type="all" dataOnly="0" outline="0" fieldPosition="0"/>
    </format>
    <format dxfId="35076">
      <pivotArea dataOnly="0" labelOnly="1" outline="0" fieldPosition="0">
        <references count="1">
          <reference field="15" count="0"/>
        </references>
      </pivotArea>
    </format>
    <format dxfId="35075">
      <pivotArea dataOnly="0" labelOnly="1" outline="0" fieldPosition="0">
        <references count="1">
          <reference field="12" count="0"/>
        </references>
      </pivotArea>
    </format>
    <format dxfId="35074">
      <pivotArea dataOnly="0" labelOnly="1" outline="0" fieldPosition="0">
        <references count="1">
          <reference field="15" count="10">
            <x v="1"/>
            <x v="2"/>
            <x v="3"/>
            <x v="4"/>
            <x v="6"/>
            <x v="7"/>
            <x v="8"/>
            <x v="11"/>
            <x v="13"/>
            <x v="15"/>
          </reference>
        </references>
      </pivotArea>
    </format>
    <format dxfId="35073">
      <pivotArea type="all" dataOnly="0" outline="0" fieldPosition="0"/>
    </format>
    <format dxfId="35072">
      <pivotArea outline="0" collapsedLevelsAreSubtotals="1" fieldPosition="0"/>
    </format>
    <format dxfId="35071">
      <pivotArea type="origin" dataOnly="0" labelOnly="1" outline="0" fieldPosition="0"/>
    </format>
    <format dxfId="35070">
      <pivotArea field="12" type="button" dataOnly="0" labelOnly="1" outline="0" axis="axisCol" fieldPosition="0"/>
    </format>
    <format dxfId="35069">
      <pivotArea type="topRight" dataOnly="0" labelOnly="1" outline="0" fieldPosition="0"/>
    </format>
    <format dxfId="35068">
      <pivotArea field="15" type="button" dataOnly="0" labelOnly="1" outline="0" axis="axisRow" fieldPosition="0"/>
    </format>
    <format dxfId="35067">
      <pivotArea dataOnly="0" labelOnly="1" outline="0" fieldPosition="0">
        <references count="1">
          <reference field="15" count="12">
            <x v="0"/>
            <x v="1"/>
            <x v="2"/>
            <x v="3"/>
            <x v="4"/>
            <x v="7"/>
            <x v="8"/>
            <x v="11"/>
            <x v="12"/>
            <x v="13"/>
            <x v="14"/>
            <x v="17"/>
          </reference>
        </references>
      </pivotArea>
    </format>
    <format dxfId="35066">
      <pivotArea dataOnly="0" labelOnly="1" grandRow="1" outline="0" fieldPosition="0"/>
    </format>
    <format dxfId="35065">
      <pivotArea dataOnly="0" labelOnly="1" outline="0" fieldPosition="0">
        <references count="1">
          <reference field="12" count="4">
            <x v="0"/>
            <x v="1"/>
            <x v="2"/>
            <x v="4"/>
          </reference>
        </references>
      </pivotArea>
    </format>
    <format dxfId="3506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3625</v>
      </c>
      <c r="D4" s="202" t="s">
        <v>3623</v>
      </c>
      <c r="E4" s="193" t="s">
        <v>3624</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6" sqref="V6:V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6.4257812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11"/>
      <c r="AU7" s="11">
        <v>7</v>
      </c>
      <c r="AV7" s="11">
        <v>26</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11"/>
      <c r="AU9" s="11">
        <v>9</v>
      </c>
      <c r="AV9" s="11">
        <v>27</v>
      </c>
      <c r="AW9" s="11">
        <v>1</v>
      </c>
      <c r="AX9" s="11">
        <v>2</v>
      </c>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c r="Y10" s="294"/>
      <c r="Z10" s="294"/>
      <c r="AA10" s="294"/>
      <c r="AB10" s="294"/>
      <c r="AC10" s="294"/>
      <c r="AD10" s="294"/>
      <c r="AE10" s="294"/>
      <c r="AF10" s="294"/>
      <c r="AG10" s="294">
        <v>1</v>
      </c>
      <c r="AH10" s="18">
        <f t="shared" si="0"/>
        <v>4</v>
      </c>
      <c r="AI10" s="17">
        <f t="shared" si="1"/>
        <v>78</v>
      </c>
      <c r="AJ10" s="16">
        <f t="shared" si="5"/>
        <v>0.93650793650793651</v>
      </c>
      <c r="AK10" s="15">
        <f t="shared" si="2"/>
        <v>1.2380952380952381</v>
      </c>
      <c r="AL10" s="14"/>
      <c r="AM10" s="13">
        <f t="shared" si="3"/>
        <v>48</v>
      </c>
      <c r="AN10" s="25"/>
      <c r="AO10" s="25"/>
      <c r="AP10" s="25"/>
      <c r="AR10" s="12">
        <f t="shared" si="4"/>
        <v>9.4499999999999993</v>
      </c>
      <c r="AS10" s="22" t="s">
        <v>35</v>
      </c>
      <c r="AT10" s="11">
        <v>4</v>
      </c>
      <c r="AU10" s="11">
        <v>14</v>
      </c>
      <c r="AV10" s="11">
        <v>39</v>
      </c>
      <c r="AW10" s="11">
        <v>1</v>
      </c>
      <c r="AX10" s="11">
        <v>5</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v>38</v>
      </c>
      <c r="BB11"/>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19</v>
      </c>
      <c r="AT13" s="11"/>
      <c r="AU13" s="11">
        <v>10</v>
      </c>
      <c r="AV13" s="11">
        <v>34</v>
      </c>
      <c r="AW13" s="11">
        <v>6</v>
      </c>
      <c r="AX13" s="11">
        <v>3</v>
      </c>
      <c r="AY13" s="11">
        <v>4</v>
      </c>
      <c r="AZ13" s="11">
        <v>1</v>
      </c>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c r="Y14" s="294"/>
      <c r="Z14" s="294"/>
      <c r="AA14" s="294"/>
      <c r="AB14" s="294"/>
      <c r="AC14" s="294"/>
      <c r="AD14" s="294"/>
      <c r="AE14" s="294"/>
      <c r="AF14" s="294"/>
      <c r="AG14" s="29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11"/>
      <c r="AU14" s="11">
        <v>7</v>
      </c>
      <c r="AV14" s="11">
        <v>5</v>
      </c>
      <c r="AW14" s="11">
        <v>1</v>
      </c>
      <c r="AX14" s="11">
        <v>13</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231</v>
      </c>
      <c r="AT15" s="11">
        <v>9</v>
      </c>
      <c r="AU15" s="11">
        <v>7</v>
      </c>
      <c r="AV15" s="11">
        <v>23</v>
      </c>
      <c r="AW15" s="11"/>
      <c r="AX15" s="11">
        <v>3</v>
      </c>
      <c r="AY15" s="11">
        <v>1</v>
      </c>
      <c r="AZ15" s="11"/>
      <c r="BA15" s="11">
        <v>43</v>
      </c>
      <c r="BB15"/>
      <c r="BC15"/>
      <c r="BD15"/>
      <c r="BE15"/>
      <c r="BF15" s="9" t="s">
        <v>231</v>
      </c>
      <c r="BG15">
        <v>9</v>
      </c>
      <c r="BH15">
        <v>34</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11"/>
      <c r="AU16" s="11">
        <v>12</v>
      </c>
      <c r="AV16" s="11">
        <v>8</v>
      </c>
      <c r="AW16" s="11">
        <v>4</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74</v>
      </c>
      <c r="AT19" s="11"/>
      <c r="AU19" s="11">
        <v>14</v>
      </c>
      <c r="AV19" s="11">
        <v>15</v>
      </c>
      <c r="AW19" s="11">
        <v>2</v>
      </c>
      <c r="AX19" s="11">
        <v>5</v>
      </c>
      <c r="AY19" s="11">
        <v>2</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11">
        <v>1</v>
      </c>
      <c r="AU23" s="11">
        <v>13</v>
      </c>
      <c r="AV23" s="11">
        <v>37</v>
      </c>
      <c r="AW23" s="11">
        <v>1</v>
      </c>
      <c r="AX23" s="11">
        <v>5</v>
      </c>
      <c r="AY23" s="11"/>
      <c r="AZ23" s="11"/>
      <c r="BA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c r="Y24" s="20"/>
      <c r="Z24" s="20"/>
      <c r="AA24" s="20"/>
      <c r="AB24" s="20"/>
      <c r="AC24" s="20"/>
      <c r="AD24" s="20"/>
      <c r="AE24" s="20"/>
      <c r="AF24" s="20"/>
      <c r="AG24" s="19">
        <v>20</v>
      </c>
      <c r="AH24" s="18">
        <f>AT24</f>
        <v>24</v>
      </c>
      <c r="AI24" s="17">
        <f>SUM(D24:AF24)</f>
        <v>892</v>
      </c>
      <c r="AJ24" s="16">
        <f>BH24/B24</f>
        <v>0.96571428571428575</v>
      </c>
      <c r="AK24" s="15">
        <f xml:space="preserve"> AI24/B24</f>
        <v>1.2742857142857142</v>
      </c>
      <c r="AL24" s="14"/>
      <c r="AM24" s="13">
        <f>B24*2-AI24</f>
        <v>508</v>
      </c>
      <c r="AR24" s="12">
        <f t="shared" si="4"/>
        <v>105</v>
      </c>
      <c r="AS24" s="11" t="s">
        <v>1108</v>
      </c>
      <c r="AT24" s="11">
        <v>24</v>
      </c>
      <c r="AU24" s="11">
        <v>114</v>
      </c>
      <c r="AV24" s="11">
        <v>482</v>
      </c>
      <c r="AW24" s="11">
        <v>17</v>
      </c>
      <c r="AX24" s="11">
        <v>53</v>
      </c>
      <c r="AY24" s="11">
        <v>7</v>
      </c>
      <c r="AZ24" s="11">
        <v>3</v>
      </c>
      <c r="BA24" s="11">
        <v>700</v>
      </c>
      <c r="BF24" s="9" t="s">
        <v>1108</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106" zoomScaleNormal="100" workbookViewId="0">
      <selection activeCell="E112" sqref="E112"/>
    </sheetView>
  </sheetViews>
  <sheetFormatPr defaultRowHeight="15"/>
  <cols>
    <col min="1" max="1" width="20.140625" style="3" bestFit="1" customWidth="1"/>
    <col min="2" max="2" width="12.7109375" style="3" bestFit="1" customWidth="1"/>
    <col min="3" max="5" width="12.7109375" bestFit="1" customWidth="1"/>
    <col min="6" max="6" width="8.28515625" bestFit="1" customWidth="1"/>
    <col min="7" max="7" width="13.7109375" customWidth="1"/>
    <col min="8" max="8" width="11.71093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403">
        <v>155</v>
      </c>
      <c r="D6" s="404">
        <v>126</v>
      </c>
      <c r="E6" s="404">
        <v>32</v>
      </c>
      <c r="F6" s="405">
        <v>313</v>
      </c>
      <c r="G6" s="62"/>
      <c r="H6" s="3"/>
      <c r="BU6" t="e">
        <v>#N/A</v>
      </c>
      <c r="CH6" t="e">
        <v>#N/A</v>
      </c>
    </row>
    <row r="7" spans="1:86" ht="23.25" customHeight="1" thickBot="1">
      <c r="A7" s="63"/>
      <c r="B7" s="64" t="s">
        <v>1286</v>
      </c>
      <c r="C7" s="65">
        <v>8386364.8500000006</v>
      </c>
      <c r="D7" s="66">
        <v>8264700.3699999992</v>
      </c>
      <c r="E7" s="66">
        <v>1622736.1099999996</v>
      </c>
      <c r="F7" s="67">
        <v>18273801.329999994</v>
      </c>
      <c r="G7" s="68">
        <f>+(D7+E7)*100/F7</f>
        <v>54.107168516535481</v>
      </c>
      <c r="H7" s="69">
        <v>0.91</v>
      </c>
      <c r="I7" s="70"/>
      <c r="BU7" t="e">
        <v>#N/A</v>
      </c>
      <c r="CH7" t="e">
        <v>#N/A</v>
      </c>
    </row>
    <row r="8" spans="1:86" ht="23.25" customHeight="1">
      <c r="A8" s="63">
        <v>2</v>
      </c>
      <c r="B8" s="61" t="s">
        <v>1272</v>
      </c>
      <c r="C8" s="348">
        <v>79</v>
      </c>
      <c r="D8" s="344">
        <v>28</v>
      </c>
      <c r="E8" s="344">
        <v>26</v>
      </c>
      <c r="F8" s="349">
        <v>133</v>
      </c>
      <c r="G8" s="63"/>
      <c r="I8" s="56"/>
      <c r="J8" s="3"/>
      <c r="K8" s="3"/>
      <c r="BU8" t="e">
        <v>#N/A</v>
      </c>
      <c r="CH8" t="e">
        <v>#N/A</v>
      </c>
    </row>
    <row r="9" spans="1:86" ht="23.25" customHeight="1" thickBot="1">
      <c r="A9" s="63"/>
      <c r="B9" s="64" t="s">
        <v>1286</v>
      </c>
      <c r="C9" s="65">
        <v>2701524.3699999996</v>
      </c>
      <c r="D9" s="66">
        <v>1249864.5000000002</v>
      </c>
      <c r="E9" s="66">
        <v>565090.76</v>
      </c>
      <c r="F9" s="67">
        <v>4516479.63</v>
      </c>
      <c r="G9" s="68">
        <f>+(D9+E9)*100/F9</f>
        <v>40.185175372970747</v>
      </c>
      <c r="H9" s="69">
        <v>0.81</v>
      </c>
      <c r="I9" s="56"/>
      <c r="J9" s="3"/>
      <c r="K9" s="3"/>
      <c r="BU9" t="e">
        <v>#N/A</v>
      </c>
      <c r="CH9" t="e">
        <v>#N/A</v>
      </c>
    </row>
    <row r="10" spans="1:86" ht="23.25" customHeight="1">
      <c r="A10" s="63">
        <v>3</v>
      </c>
      <c r="B10" s="61" t="s">
        <v>1272</v>
      </c>
      <c r="C10" s="348">
        <v>45</v>
      </c>
      <c r="D10" s="344">
        <v>33</v>
      </c>
      <c r="E10" s="344">
        <v>4</v>
      </c>
      <c r="F10" s="349">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8">
        <v>48</v>
      </c>
      <c r="D12" s="344">
        <v>14</v>
      </c>
      <c r="E12" s="344">
        <v>5</v>
      </c>
      <c r="F12" s="349">
        <v>67</v>
      </c>
      <c r="G12" s="63"/>
      <c r="I12" s="56"/>
      <c r="J12" s="3"/>
      <c r="K12" s="3"/>
      <c r="BU12" t="e">
        <v>#N/A</v>
      </c>
      <c r="CH12" t="e">
        <v>#N/A</v>
      </c>
    </row>
    <row r="13" spans="1:86" ht="23.25" customHeight="1" thickBot="1">
      <c r="A13" s="63"/>
      <c r="B13" s="64" t="s">
        <v>1286</v>
      </c>
      <c r="C13" s="65">
        <v>2048136.6399999994</v>
      </c>
      <c r="D13" s="66">
        <v>723420.83</v>
      </c>
      <c r="E13" s="66">
        <v>274261.56</v>
      </c>
      <c r="F13" s="67">
        <v>3045819.03</v>
      </c>
      <c r="G13" s="68">
        <f>+(D13+E13)*100/F13</f>
        <v>32.755800005622788</v>
      </c>
      <c r="H13" s="69">
        <v>0.65</v>
      </c>
      <c r="I13" s="56"/>
      <c r="J13" s="3"/>
      <c r="K13" s="74">
        <v>46203</v>
      </c>
      <c r="L13" s="3"/>
      <c r="M13" s="75"/>
      <c r="BU13" t="e">
        <v>#N/A</v>
      </c>
      <c r="CH13" t="e">
        <v>#N/A</v>
      </c>
    </row>
    <row r="14" spans="1:86" ht="23.25" customHeight="1">
      <c r="A14" s="63">
        <v>5</v>
      </c>
      <c r="B14" s="61" t="s">
        <v>1272</v>
      </c>
      <c r="C14" s="348">
        <v>48</v>
      </c>
      <c r="D14" s="344">
        <v>5</v>
      </c>
      <c r="E14" s="344">
        <v>2</v>
      </c>
      <c r="F14" s="349">
        <v>55</v>
      </c>
      <c r="G14" s="63"/>
      <c r="I14" s="56"/>
      <c r="J14" s="3"/>
      <c r="K14" s="74">
        <f ca="1">TODAY()</f>
        <v>46195</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1272</v>
      </c>
      <c r="C16" s="348">
        <v>49</v>
      </c>
      <c r="D16" s="344">
        <v>3</v>
      </c>
      <c r="E16" s="344">
        <v>3</v>
      </c>
      <c r="F16" s="349">
        <v>55</v>
      </c>
      <c r="G16" s="63"/>
      <c r="I16" s="56"/>
      <c r="J16" s="3"/>
      <c r="K16" s="78"/>
      <c r="BU16" t="e">
        <v>#N/A</v>
      </c>
      <c r="CH16" t="e">
        <v>#N/A</v>
      </c>
    </row>
    <row r="17" spans="1:86" ht="23.25" customHeight="1" thickBot="1">
      <c r="A17" s="64"/>
      <c r="B17" s="64" t="s">
        <v>1286</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1287</v>
      </c>
      <c r="B18" s="2"/>
      <c r="C18" s="348">
        <v>424</v>
      </c>
      <c r="D18" s="344">
        <v>209</v>
      </c>
      <c r="E18" s="344">
        <v>72</v>
      </c>
      <c r="F18" s="349">
        <v>705</v>
      </c>
      <c r="G18" s="79"/>
      <c r="H18" s="3"/>
      <c r="I18" s="56"/>
      <c r="J18" s="3"/>
      <c r="K18" s="3"/>
      <c r="BU18" t="e">
        <v>#N/A</v>
      </c>
      <c r="CH18" t="e">
        <v>#N/A</v>
      </c>
    </row>
    <row r="19" spans="1:86" ht="34.5" customHeight="1" thickBot="1">
      <c r="A19" s="80" t="s">
        <v>1288</v>
      </c>
      <c r="B19" s="81"/>
      <c r="C19" s="407">
        <v>19060097.410000008</v>
      </c>
      <c r="D19" s="406">
        <v>12170729.199999997</v>
      </c>
      <c r="E19" s="406">
        <v>2779067.07</v>
      </c>
      <c r="F19" s="408">
        <v>34009893.679999992</v>
      </c>
      <c r="G19" s="82">
        <f>+(D19+E19)*100/F19</f>
        <v>43.957197898538098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403">
        <v>8386364.8500000006</v>
      </c>
      <c r="C26" s="404">
        <v>8264700.3699999992</v>
      </c>
      <c r="D26" s="404">
        <v>1622736.1099999996</v>
      </c>
      <c r="E26" s="405">
        <v>18273801.329999998</v>
      </c>
      <c r="F26" s="86">
        <f t="shared" ref="F26:F32" si="0">+C26*100/E26</f>
        <v>45.227045105453158</v>
      </c>
      <c r="G26" s="86">
        <f t="shared" ref="G26:G32" si="1">+D26*100/E26</f>
        <v>8.8801234110823071</v>
      </c>
      <c r="H26" s="87">
        <f t="shared" ref="H26:H32" si="2">F26+G26</f>
        <v>54.107168516535467</v>
      </c>
      <c r="I26" s="88">
        <v>0.91</v>
      </c>
      <c r="J26" s="75">
        <f t="shared" ref="J26:J31" si="3">C26*91%</f>
        <v>7520877.3366999999</v>
      </c>
      <c r="BU26" t="e">
        <v>#N/A</v>
      </c>
      <c r="CH26" t="e">
        <v>#N/A</v>
      </c>
    </row>
    <row r="27" spans="1:86" ht="18" customHeight="1">
      <c r="A27" s="63">
        <v>2</v>
      </c>
      <c r="B27" s="348">
        <v>2701524.3699999996</v>
      </c>
      <c r="C27" s="344">
        <v>1249864.5000000002</v>
      </c>
      <c r="D27" s="344">
        <v>565090.76</v>
      </c>
      <c r="E27" s="349">
        <v>4516479.63</v>
      </c>
      <c r="F27" s="89">
        <f t="shared" si="0"/>
        <v>27.673422718392739</v>
      </c>
      <c r="G27" s="89">
        <f t="shared" si="1"/>
        <v>12.511752654578009</v>
      </c>
      <c r="H27" s="90">
        <f t="shared" si="2"/>
        <v>40.185175372970747</v>
      </c>
      <c r="I27" s="88">
        <v>0.81</v>
      </c>
      <c r="J27" s="75">
        <f t="shared" si="3"/>
        <v>1137376.6950000003</v>
      </c>
      <c r="BU27" t="e">
        <v>#N/A</v>
      </c>
      <c r="CH27" t="e">
        <v>#N/A</v>
      </c>
    </row>
    <row r="28" spans="1:86" ht="18" customHeight="1">
      <c r="A28" s="63">
        <v>3</v>
      </c>
      <c r="B28" s="348">
        <v>1873497.9600000002</v>
      </c>
      <c r="C28" s="344">
        <v>1584804.22</v>
      </c>
      <c r="D28" s="344">
        <v>280568</v>
      </c>
      <c r="E28" s="349">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8">
        <v>2048136.6399999994</v>
      </c>
      <c r="C29" s="344">
        <v>723420.83</v>
      </c>
      <c r="D29" s="344">
        <v>274261.56</v>
      </c>
      <c r="E29" s="349">
        <v>3045819.0299999993</v>
      </c>
      <c r="F29" s="89">
        <f t="shared" si="0"/>
        <v>23.751274218022079</v>
      </c>
      <c r="G29" s="89">
        <f t="shared" si="1"/>
        <v>9.0045257876007181</v>
      </c>
      <c r="H29" s="90">
        <f t="shared" si="2"/>
        <v>32.755800005622795</v>
      </c>
      <c r="I29" s="88">
        <v>0.6</v>
      </c>
      <c r="J29" s="75">
        <f t="shared" si="3"/>
        <v>658312.95530000003</v>
      </c>
      <c r="BU29" t="e">
        <v>#N/A</v>
      </c>
      <c r="CH29" t="e">
        <v>#N/A</v>
      </c>
    </row>
    <row r="30" spans="1:86" ht="18" customHeight="1">
      <c r="A30" s="63">
        <v>5</v>
      </c>
      <c r="B30" s="348">
        <v>1852082.4999999998</v>
      </c>
      <c r="C30" s="344">
        <v>192351.28000000003</v>
      </c>
      <c r="D30" s="344">
        <v>9943.64</v>
      </c>
      <c r="E30" s="349">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8">
        <v>2198491.09</v>
      </c>
      <c r="C31" s="344">
        <v>155588</v>
      </c>
      <c r="D31" s="344">
        <v>26467</v>
      </c>
      <c r="E31" s="349">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1108</v>
      </c>
      <c r="B32" s="345">
        <v>19060097.41</v>
      </c>
      <c r="C32" s="346">
        <v>12170729.199999999</v>
      </c>
      <c r="D32" s="346">
        <v>2779067.07</v>
      </c>
      <c r="E32" s="347">
        <v>34009893.679999992</v>
      </c>
      <c r="F32" s="230">
        <f t="shared" si="0"/>
        <v>35.785849007687936</v>
      </c>
      <c r="G32" s="230">
        <f t="shared" si="1"/>
        <v>8.1713488908501652</v>
      </c>
      <c r="H32" s="231">
        <f t="shared" si="2"/>
        <v>43.957197898538098</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50" t="s">
        <v>1137</v>
      </c>
      <c r="B38" s="351">
        <v>1</v>
      </c>
      <c r="BU38" t="e">
        <v>#N/A</v>
      </c>
      <c r="CH38" t="e">
        <v>#N/A</v>
      </c>
    </row>
    <row r="39" spans="1:86" ht="15.75" thickBot="1">
      <c r="A39" s="350" t="s">
        <v>1160</v>
      </c>
      <c r="B39" s="375" t="s">
        <v>1276</v>
      </c>
      <c r="H39" s="97"/>
      <c r="J39" s="379" t="s">
        <v>1160</v>
      </c>
      <c r="K39" s="412" t="s">
        <v>1276</v>
      </c>
      <c r="N39" s="99"/>
      <c r="BU39" t="e">
        <v>#N/A</v>
      </c>
      <c r="CH39" t="e">
        <v>#N/A</v>
      </c>
    </row>
    <row r="40" spans="1:86" s="3" customFormat="1" ht="15.75" thickBot="1">
      <c r="A40" s="350" t="s">
        <v>12</v>
      </c>
      <c r="B40" s="352" t="s">
        <v>1276</v>
      </c>
      <c r="D40"/>
      <c r="E40" s="56"/>
      <c r="H40" s="97"/>
      <c r="I40" s="56"/>
      <c r="J40" s="379" t="s">
        <v>1137</v>
      </c>
      <c r="K40" s="413">
        <v>1</v>
      </c>
      <c r="L40" s="6"/>
      <c r="M40" s="6"/>
      <c r="N40" s="99"/>
      <c r="O40" s="6"/>
      <c r="P40" s="102"/>
      <c r="Q40" s="102"/>
      <c r="R40" s="102"/>
      <c r="AC40"/>
      <c r="BU40" t="e">
        <v>#N/A</v>
      </c>
      <c r="CH40" t="e">
        <v>#N/A</v>
      </c>
    </row>
    <row r="41" spans="1:86" ht="29.25" customHeight="1" thickBot="1">
      <c r="A41" s="103" t="s">
        <v>1294</v>
      </c>
      <c r="B41" s="104">
        <f>GETPIVOTDATA("POS",$A$136,"BUCKET","BKT 1")/GETPIVOTDATA("POS",$A$41)</f>
        <v>2.7076936049845953E-2</v>
      </c>
      <c r="E41" s="55"/>
      <c r="F41" s="3"/>
      <c r="G41" s="3"/>
      <c r="I41" s="56"/>
      <c r="J41"/>
      <c r="K41" s="3"/>
      <c r="N41" s="99"/>
      <c r="O41"/>
      <c r="BU41" t="e">
        <v>#N/A</v>
      </c>
      <c r="CH41" t="e">
        <v>#N/A</v>
      </c>
    </row>
    <row r="42" spans="1:86" s="3" customFormat="1" ht="30" customHeight="1" thickBot="1">
      <c r="A42" s="368" t="s">
        <v>1286</v>
      </c>
      <c r="B42" s="376" t="s">
        <v>1138</v>
      </c>
      <c r="C42" s="377"/>
      <c r="D42" s="377"/>
      <c r="E42" s="377"/>
      <c r="F42" s="3" t="s">
        <v>1277</v>
      </c>
      <c r="G42"/>
      <c r="H42"/>
      <c r="I42" s="56"/>
      <c r="J42" s="414" t="s">
        <v>1295</v>
      </c>
      <c r="K42" s="415" t="s">
        <v>1138</v>
      </c>
      <c r="L42" s="416"/>
      <c r="M42" s="416"/>
      <c r="N42" s="416"/>
      <c r="O42"/>
      <c r="AD42"/>
      <c r="BU42" t="e">
        <v>#N/A</v>
      </c>
      <c r="CH42" t="e">
        <v>#N/A</v>
      </c>
    </row>
    <row r="43" spans="1:86" s="3" customFormat="1" ht="31.5" customHeight="1" thickBot="1">
      <c r="A43" s="385" t="s">
        <v>11</v>
      </c>
      <c r="B43" s="365" t="s">
        <v>1232</v>
      </c>
      <c r="C43" s="366" t="s">
        <v>1281</v>
      </c>
      <c r="D43" s="367" t="s">
        <v>1283</v>
      </c>
      <c r="E43" s="353" t="s">
        <v>1108</v>
      </c>
      <c r="F43" s="106" t="s">
        <v>1290</v>
      </c>
      <c r="G43" s="106" t="s">
        <v>1291</v>
      </c>
      <c r="H43" s="107" t="s">
        <v>1296</v>
      </c>
      <c r="I43" s="56"/>
      <c r="J43" s="381" t="s">
        <v>11</v>
      </c>
      <c r="K43" s="365" t="s">
        <v>1232</v>
      </c>
      <c r="L43" s="366" t="s">
        <v>1281</v>
      </c>
      <c r="M43" s="367" t="s">
        <v>1283</v>
      </c>
      <c r="N43" s="353" t="s">
        <v>1284</v>
      </c>
      <c r="O43" s="2" t="s">
        <v>1297</v>
      </c>
      <c r="AD43"/>
      <c r="BU43" t="e">
        <v>#N/A</v>
      </c>
      <c r="CH43" t="e">
        <v>#N/A</v>
      </c>
    </row>
    <row r="44" spans="1:86" s="3" customFormat="1" ht="21" customHeight="1">
      <c r="A44" s="382" t="s">
        <v>114</v>
      </c>
      <c r="B44" s="354">
        <v>563640.04</v>
      </c>
      <c r="C44" s="370">
        <v>305769</v>
      </c>
      <c r="D44" s="370">
        <v>8285</v>
      </c>
      <c r="E44" s="372">
        <v>877694.04</v>
      </c>
      <c r="F44" s="110">
        <f t="shared" ref="F44:F62" si="4">+C44*100/E44</f>
        <v>34.8377664726993</v>
      </c>
      <c r="G44" s="110">
        <f t="shared" ref="G44:G62" si="5">+D44*100/E44</f>
        <v>0.94395081001119707</v>
      </c>
      <c r="H44" s="111">
        <f t="shared" ref="H44:H62" si="6">F44+G44</f>
        <v>35.781717282710495</v>
      </c>
      <c r="I44" s="56"/>
      <c r="J44" s="382" t="s">
        <v>114</v>
      </c>
      <c r="K44" s="388">
        <v>8</v>
      </c>
      <c r="L44" s="389">
        <v>2</v>
      </c>
      <c r="M44" s="389">
        <v>1</v>
      </c>
      <c r="N44" s="417">
        <v>11</v>
      </c>
      <c r="O44" s="112">
        <f>B44/GETPIVOTDATA("POS",$A$42)</f>
        <v>3.0844159341640386E-2</v>
      </c>
      <c r="AD44"/>
      <c r="BU44" t="e">
        <v>#N/A</v>
      </c>
      <c r="CH44" t="e">
        <v>#N/A</v>
      </c>
    </row>
    <row r="45" spans="1:86" s="3" customFormat="1" ht="22.5" customHeight="1">
      <c r="A45" s="383" t="s">
        <v>204</v>
      </c>
      <c r="B45" s="357">
        <v>132845.1</v>
      </c>
      <c r="C45" s="364">
        <v>504134.66000000003</v>
      </c>
      <c r="D45" s="364">
        <v>82500</v>
      </c>
      <c r="E45" s="373">
        <v>719479.76</v>
      </c>
      <c r="F45" s="114">
        <f t="shared" si="4"/>
        <v>70.069331762716999</v>
      </c>
      <c r="G45" s="114">
        <f t="shared" si="5"/>
        <v>11.466618602307868</v>
      </c>
      <c r="H45" s="115">
        <f t="shared" si="6"/>
        <v>81.53595036502486</v>
      </c>
      <c r="I45" s="56"/>
      <c r="J45" s="383" t="s">
        <v>204</v>
      </c>
      <c r="K45" s="387">
        <v>4</v>
      </c>
      <c r="L45" s="386">
        <v>8</v>
      </c>
      <c r="M45" s="386">
        <v>2</v>
      </c>
      <c r="N45" s="418">
        <v>14</v>
      </c>
      <c r="O45" s="116">
        <f t="shared" ref="O45:O62" si="7">B45/GETPIVOTDATA("POS",$A$42)</f>
        <v>7.2697025430559382E-3</v>
      </c>
      <c r="AD45"/>
      <c r="BU45" t="e">
        <v>#N/A</v>
      </c>
      <c r="CH45" t="e">
        <v>#N/A</v>
      </c>
    </row>
    <row r="46" spans="1:86" s="3" customFormat="1" ht="22.5" customHeight="1">
      <c r="A46" s="383" t="s">
        <v>43</v>
      </c>
      <c r="B46" s="357">
        <v>717465.63</v>
      </c>
      <c r="C46" s="364">
        <v>819300.22</v>
      </c>
      <c r="D46" s="364">
        <v>69399</v>
      </c>
      <c r="E46" s="373">
        <v>1606164.85</v>
      </c>
      <c r="F46" s="114">
        <f t="shared" si="4"/>
        <v>51.009721698242863</v>
      </c>
      <c r="G46" s="114">
        <f t="shared" si="5"/>
        <v>4.3207893635575445</v>
      </c>
      <c r="H46" s="115">
        <f t="shared" si="6"/>
        <v>55.330511061800408</v>
      </c>
      <c r="I46" s="56"/>
      <c r="J46" s="383" t="s">
        <v>43</v>
      </c>
      <c r="K46" s="387">
        <v>22</v>
      </c>
      <c r="L46" s="386">
        <v>16</v>
      </c>
      <c r="M46" s="386">
        <v>1</v>
      </c>
      <c r="N46" s="418">
        <v>39</v>
      </c>
      <c r="O46" s="116">
        <f t="shared" si="7"/>
        <v>3.9261980419046175E-2</v>
      </c>
      <c r="AD46"/>
      <c r="BU46" t="e">
        <v>#N/A</v>
      </c>
      <c r="CH46" t="e">
        <v>#N/A</v>
      </c>
    </row>
    <row r="47" spans="1:86" s="3" customFormat="1" ht="22.5" customHeight="1">
      <c r="A47" s="383" t="s">
        <v>23</v>
      </c>
      <c r="B47" s="357">
        <v>155343.33000000002</v>
      </c>
      <c r="C47" s="364">
        <v>488166.40000000002</v>
      </c>
      <c r="D47" s="364">
        <v>20100.489999999998</v>
      </c>
      <c r="E47" s="373">
        <v>663610.22</v>
      </c>
      <c r="F47" s="114">
        <f t="shared" si="4"/>
        <v>73.562218496273317</v>
      </c>
      <c r="G47" s="114">
        <f t="shared" si="5"/>
        <v>3.0289602833422302</v>
      </c>
      <c r="H47" s="115">
        <f t="shared" si="6"/>
        <v>76.591178779615547</v>
      </c>
      <c r="I47" s="56"/>
      <c r="J47" s="383" t="s">
        <v>23</v>
      </c>
      <c r="K47" s="387">
        <v>5</v>
      </c>
      <c r="L47" s="386">
        <v>4</v>
      </c>
      <c r="M47" s="386">
        <v>2</v>
      </c>
      <c r="N47" s="418">
        <v>11</v>
      </c>
      <c r="O47" s="116">
        <f t="shared" si="7"/>
        <v>8.5008765934744893E-3</v>
      </c>
      <c r="AD47"/>
      <c r="BU47" t="e">
        <v>#N/A</v>
      </c>
      <c r="CH47" t="e">
        <v>#N/A</v>
      </c>
    </row>
    <row r="48" spans="1:86" s="3" customFormat="1" ht="22.5" customHeight="1">
      <c r="A48" s="383" t="s">
        <v>35</v>
      </c>
      <c r="B48" s="357">
        <v>1414781.39</v>
      </c>
      <c r="C48" s="364">
        <v>751887.73</v>
      </c>
      <c r="D48" s="364">
        <v>152127</v>
      </c>
      <c r="E48" s="373">
        <v>2318796.12</v>
      </c>
      <c r="F48" s="114">
        <f t="shared" si="4"/>
        <v>32.425780063837607</v>
      </c>
      <c r="G48" s="114">
        <f t="shared" si="5"/>
        <v>6.5606026630750094</v>
      </c>
      <c r="H48" s="115">
        <f t="shared" si="6"/>
        <v>38.986382726912616</v>
      </c>
      <c r="I48" s="56"/>
      <c r="J48" s="383" t="s">
        <v>35</v>
      </c>
      <c r="K48" s="387">
        <v>21</v>
      </c>
      <c r="L48" s="386">
        <v>17</v>
      </c>
      <c r="M48" s="386">
        <v>2</v>
      </c>
      <c r="N48" s="418">
        <v>40</v>
      </c>
      <c r="O48" s="116">
        <f t="shared" si="7"/>
        <v>7.7421296447902216E-2</v>
      </c>
      <c r="AD48"/>
      <c r="BU48" t="e">
        <v>#N/A</v>
      </c>
      <c r="CH48" t="e">
        <v>#N/A</v>
      </c>
    </row>
    <row r="49" spans="1:86" s="3" customFormat="1" ht="22.5" customHeight="1">
      <c r="A49" s="383" t="s">
        <v>66</v>
      </c>
      <c r="B49" s="357">
        <v>721927.54</v>
      </c>
      <c r="C49" s="364">
        <v>123395.53</v>
      </c>
      <c r="D49" s="364">
        <v>167112</v>
      </c>
      <c r="E49" s="373">
        <v>1012435.0700000001</v>
      </c>
      <c r="F49" s="114">
        <f t="shared" si="4"/>
        <v>12.187994436028376</v>
      </c>
      <c r="G49" s="114">
        <f t="shared" si="5"/>
        <v>16.505947388803904</v>
      </c>
      <c r="H49" s="115">
        <f t="shared" si="6"/>
        <v>28.69394182483228</v>
      </c>
      <c r="I49" s="56"/>
      <c r="J49" s="383" t="s">
        <v>66</v>
      </c>
      <c r="K49" s="387">
        <v>8</v>
      </c>
      <c r="L49" s="386">
        <v>4</v>
      </c>
      <c r="M49" s="386">
        <v>1</v>
      </c>
      <c r="N49" s="418">
        <v>13</v>
      </c>
      <c r="O49" s="116">
        <f t="shared" si="7"/>
        <v>3.9506150196282119E-2</v>
      </c>
      <c r="AD49"/>
      <c r="BU49" t="e">
        <v>#N/A</v>
      </c>
      <c r="CH49" t="e">
        <v>#N/A</v>
      </c>
    </row>
    <row r="50" spans="1:86" s="3" customFormat="1" ht="22.5" customHeight="1">
      <c r="A50" s="383" t="s">
        <v>98</v>
      </c>
      <c r="B50" s="357">
        <v>318348.32</v>
      </c>
      <c r="C50" s="364">
        <v>362776</v>
      </c>
      <c r="D50" s="364"/>
      <c r="E50" s="373">
        <v>681124.32000000007</v>
      </c>
      <c r="F50" s="114">
        <f t="shared" si="4"/>
        <v>53.261348823956247</v>
      </c>
      <c r="G50" s="114">
        <f t="shared" si="5"/>
        <v>0</v>
      </c>
      <c r="H50" s="115">
        <f t="shared" si="6"/>
        <v>53.261348823956247</v>
      </c>
      <c r="I50" s="56"/>
      <c r="J50" s="383" t="s">
        <v>98</v>
      </c>
      <c r="K50" s="387">
        <v>7</v>
      </c>
      <c r="L50" s="386">
        <v>6</v>
      </c>
      <c r="M50" s="386">
        <v>0</v>
      </c>
      <c r="N50" s="418">
        <v>13</v>
      </c>
      <c r="O50" s="116">
        <f t="shared" si="7"/>
        <v>1.7421023368431245E-2</v>
      </c>
      <c r="AD50"/>
      <c r="BU50" t="e">
        <v>#N/A</v>
      </c>
      <c r="CH50" t="e">
        <v>#N/A</v>
      </c>
    </row>
    <row r="51" spans="1:86" s="3" customFormat="1" ht="22.5" customHeight="1">
      <c r="A51" s="383" t="s">
        <v>19</v>
      </c>
      <c r="B51" s="357">
        <v>699638.34</v>
      </c>
      <c r="C51" s="364">
        <v>1236276</v>
      </c>
      <c r="D51" s="364">
        <v>528438.07000000007</v>
      </c>
      <c r="E51" s="373">
        <v>2464352.41</v>
      </c>
      <c r="F51" s="114">
        <f t="shared" si="4"/>
        <v>50.166363990124282</v>
      </c>
      <c r="G51" s="114">
        <f t="shared" si="5"/>
        <v>21.443283349234942</v>
      </c>
      <c r="H51" s="115">
        <f t="shared" si="6"/>
        <v>71.609647339359228</v>
      </c>
      <c r="I51" s="56"/>
      <c r="J51" s="383" t="s">
        <v>19</v>
      </c>
      <c r="K51" s="387">
        <v>7</v>
      </c>
      <c r="L51" s="386">
        <v>13</v>
      </c>
      <c r="M51" s="386">
        <v>7</v>
      </c>
      <c r="N51" s="418">
        <v>27</v>
      </c>
      <c r="O51" s="116">
        <f t="shared" si="7"/>
        <v>3.8286414926236911E-2</v>
      </c>
      <c r="AD51"/>
      <c r="BU51" t="e">
        <v>#N/A</v>
      </c>
      <c r="CH51" t="e">
        <v>#N/A</v>
      </c>
    </row>
    <row r="52" spans="1:86" s="3" customFormat="1" ht="22.5" customHeight="1">
      <c r="A52" s="383" t="s">
        <v>316</v>
      </c>
      <c r="B52" s="357">
        <v>403037.35</v>
      </c>
      <c r="C52" s="364">
        <v>248971</v>
      </c>
      <c r="D52" s="364"/>
      <c r="E52" s="373">
        <v>652008.35</v>
      </c>
      <c r="F52" s="114">
        <f t="shared" si="4"/>
        <v>38.185247167463423</v>
      </c>
      <c r="G52" s="114">
        <f t="shared" si="5"/>
        <v>0</v>
      </c>
      <c r="H52" s="115">
        <f t="shared" si="6"/>
        <v>38.185247167463423</v>
      </c>
      <c r="I52" s="56"/>
      <c r="J52" s="383" t="s">
        <v>316</v>
      </c>
      <c r="K52" s="387">
        <v>8</v>
      </c>
      <c r="L52" s="386">
        <v>3</v>
      </c>
      <c r="M52" s="386">
        <v>0</v>
      </c>
      <c r="N52" s="418">
        <v>11</v>
      </c>
      <c r="O52" s="116">
        <f t="shared" si="7"/>
        <v>2.2055473993707907E-2</v>
      </c>
      <c r="AD52"/>
      <c r="BU52" t="e">
        <v>#N/A</v>
      </c>
      <c r="CH52" t="e">
        <v>#N/A</v>
      </c>
    </row>
    <row r="53" spans="1:86" s="3" customFormat="1" ht="22.5" customHeight="1">
      <c r="A53" s="383" t="s">
        <v>231</v>
      </c>
      <c r="B53" s="357">
        <v>370890.28</v>
      </c>
      <c r="C53" s="364">
        <v>472045.11000000004</v>
      </c>
      <c r="D53" s="364">
        <v>67590.149999999994</v>
      </c>
      <c r="E53" s="373">
        <v>910525.54000000015</v>
      </c>
      <c r="F53" s="114">
        <f t="shared" si="4"/>
        <v>51.843148738035396</v>
      </c>
      <c r="G53" s="114">
        <f t="shared" si="5"/>
        <v>7.4232019894796117</v>
      </c>
      <c r="H53" s="115">
        <f t="shared" si="6"/>
        <v>59.266350727515004</v>
      </c>
      <c r="I53" s="56"/>
      <c r="J53" s="383" t="s">
        <v>231</v>
      </c>
      <c r="K53" s="387">
        <v>6</v>
      </c>
      <c r="L53" s="386">
        <v>6</v>
      </c>
      <c r="M53" s="386">
        <v>2</v>
      </c>
      <c r="N53" s="418">
        <v>14</v>
      </c>
      <c r="O53" s="116">
        <f t="shared" si="7"/>
        <v>2.0296285009463875E-2</v>
      </c>
      <c r="AD53"/>
      <c r="BU53" t="e">
        <v>#N/A</v>
      </c>
      <c r="CH53" t="e">
        <v>#N/A</v>
      </c>
    </row>
    <row r="54" spans="1:86" s="3" customFormat="1" ht="22.5" customHeight="1">
      <c r="A54" s="383" t="s">
        <v>325</v>
      </c>
      <c r="B54" s="357">
        <v>118241.20999999999</v>
      </c>
      <c r="C54" s="364">
        <v>459538.74000000005</v>
      </c>
      <c r="D54" s="364">
        <v>17954</v>
      </c>
      <c r="E54" s="373">
        <v>595733.95000000007</v>
      </c>
      <c r="F54" s="114">
        <f t="shared" si="4"/>
        <v>77.138249381288418</v>
      </c>
      <c r="G54" s="114">
        <f t="shared" si="5"/>
        <v>3.0137614282348686</v>
      </c>
      <c r="H54" s="115">
        <f t="shared" si="6"/>
        <v>80.15201080952329</v>
      </c>
      <c r="I54" s="56"/>
      <c r="J54" s="383" t="s">
        <v>325</v>
      </c>
      <c r="K54" s="387">
        <v>5</v>
      </c>
      <c r="L54" s="386">
        <v>11</v>
      </c>
      <c r="M54" s="386">
        <v>1</v>
      </c>
      <c r="N54" s="418">
        <v>17</v>
      </c>
      <c r="O54" s="116">
        <f t="shared" si="7"/>
        <v>6.4705316570277047E-3</v>
      </c>
      <c r="AD54"/>
      <c r="BU54" t="e">
        <v>#N/A</v>
      </c>
      <c r="CH54" t="e">
        <v>#N/A</v>
      </c>
    </row>
    <row r="55" spans="1:86" s="3" customFormat="1" ht="22.5" customHeight="1">
      <c r="A55" s="383" t="s">
        <v>15</v>
      </c>
      <c r="B55" s="357">
        <v>89116.4</v>
      </c>
      <c r="C55" s="364"/>
      <c r="D55" s="364">
        <v>4350</v>
      </c>
      <c r="E55" s="373">
        <v>93466.4</v>
      </c>
      <c r="F55" s="114">
        <f t="shared" si="4"/>
        <v>0</v>
      </c>
      <c r="G55" s="114">
        <f t="shared" si="5"/>
        <v>4.6540788989412238</v>
      </c>
      <c r="H55" s="115">
        <f>F55+G55</f>
        <v>4.6540788989412238</v>
      </c>
      <c r="I55" s="56"/>
      <c r="J55" s="383" t="s">
        <v>15</v>
      </c>
      <c r="K55" s="387">
        <v>3</v>
      </c>
      <c r="L55" s="386">
        <v>0</v>
      </c>
      <c r="M55" s="386">
        <v>1</v>
      </c>
      <c r="N55" s="418">
        <v>4</v>
      </c>
      <c r="O55" s="116">
        <f t="shared" si="7"/>
        <v>4.8767302648572673E-3</v>
      </c>
      <c r="AD55"/>
      <c r="BU55" t="e">
        <v>#N/A</v>
      </c>
      <c r="CH55" t="e">
        <v>#N/A</v>
      </c>
    </row>
    <row r="56" spans="1:86" s="3" customFormat="1" ht="22.5" customHeight="1">
      <c r="A56" s="383" t="s">
        <v>477</v>
      </c>
      <c r="B56" s="357">
        <v>233009.09000000003</v>
      </c>
      <c r="C56" s="364"/>
      <c r="D56" s="364">
        <v>26169</v>
      </c>
      <c r="E56" s="373">
        <v>259178.09000000003</v>
      </c>
      <c r="F56" s="114">
        <f t="shared" si="4"/>
        <v>0</v>
      </c>
      <c r="G56" s="114">
        <f t="shared" si="5"/>
        <v>10.09691830046282</v>
      </c>
      <c r="H56" s="115">
        <f t="shared" si="6"/>
        <v>10.09691830046282</v>
      </c>
      <c r="I56" s="56"/>
      <c r="J56" s="383" t="s">
        <v>477</v>
      </c>
      <c r="K56" s="387">
        <v>5</v>
      </c>
      <c r="L56" s="386">
        <v>0</v>
      </c>
      <c r="M56" s="386">
        <v>1</v>
      </c>
      <c r="N56" s="418">
        <v>6</v>
      </c>
      <c r="O56" s="116">
        <f t="shared" si="7"/>
        <v>1.2750991750001694E-2</v>
      </c>
      <c r="AD56"/>
      <c r="BU56" t="e">
        <v>#N/A</v>
      </c>
      <c r="CH56" t="e">
        <v>#N/A</v>
      </c>
    </row>
    <row r="57" spans="1:86" s="3" customFormat="1" ht="22.5" customHeight="1">
      <c r="A57" s="383" t="s">
        <v>74</v>
      </c>
      <c r="B57" s="357">
        <v>649808.74</v>
      </c>
      <c r="C57" s="364">
        <v>322121.71999999997</v>
      </c>
      <c r="D57" s="364">
        <v>29939</v>
      </c>
      <c r="E57" s="373">
        <v>1001869.46</v>
      </c>
      <c r="F57" s="114">
        <f t="shared" si="4"/>
        <v>32.152065000564043</v>
      </c>
      <c r="G57" s="114">
        <f t="shared" si="5"/>
        <v>2.988313467505038</v>
      </c>
      <c r="H57" s="115">
        <f t="shared" si="6"/>
        <v>35.14037846806908</v>
      </c>
      <c r="I57" s="56"/>
      <c r="J57" s="383" t="s">
        <v>74</v>
      </c>
      <c r="K57" s="387">
        <v>11</v>
      </c>
      <c r="L57" s="386">
        <v>6</v>
      </c>
      <c r="M57" s="386">
        <v>2</v>
      </c>
      <c r="N57" s="418">
        <v>19</v>
      </c>
      <c r="O57" s="116">
        <f t="shared" si="7"/>
        <v>3.5559582172605346E-2</v>
      </c>
      <c r="AD57"/>
      <c r="BU57" t="e">
        <v>#N/A</v>
      </c>
      <c r="CH57" t="e">
        <v>#N/A</v>
      </c>
    </row>
    <row r="58" spans="1:86" s="3" customFormat="1" ht="21.75" customHeight="1">
      <c r="A58" s="383" t="s">
        <v>50</v>
      </c>
      <c r="B58" s="357">
        <v>616697.73</v>
      </c>
      <c r="C58" s="364">
        <v>512711.5</v>
      </c>
      <c r="D58" s="364">
        <v>31439</v>
      </c>
      <c r="E58" s="373">
        <v>1160848.23</v>
      </c>
      <c r="F58" s="114">
        <f t="shared" si="4"/>
        <v>44.166970905404234</v>
      </c>
      <c r="G58" s="114">
        <f t="shared" si="5"/>
        <v>2.708278238921896</v>
      </c>
      <c r="H58" s="115">
        <f t="shared" si="6"/>
        <v>46.875249144326133</v>
      </c>
      <c r="I58" s="56"/>
      <c r="J58" s="383" t="s">
        <v>50</v>
      </c>
      <c r="K58" s="387">
        <v>10</v>
      </c>
      <c r="L58" s="386">
        <v>5</v>
      </c>
      <c r="M58" s="386">
        <v>1</v>
      </c>
      <c r="N58" s="418">
        <v>16</v>
      </c>
      <c r="O58" s="116">
        <f t="shared" si="7"/>
        <v>3.3747643353633852E-2</v>
      </c>
      <c r="AD58"/>
      <c r="BU58" t="e">
        <v>#N/A</v>
      </c>
      <c r="CH58" t="e">
        <v>#N/A</v>
      </c>
    </row>
    <row r="59" spans="1:86" s="3" customFormat="1" ht="22.5" customHeight="1">
      <c r="A59" s="383" t="s">
        <v>350</v>
      </c>
      <c r="B59" s="357">
        <v>420541.2</v>
      </c>
      <c r="C59" s="364">
        <v>485824.62</v>
      </c>
      <c r="D59" s="364">
        <v>105541.34</v>
      </c>
      <c r="E59" s="373">
        <v>1011907.16</v>
      </c>
      <c r="F59" s="114">
        <f t="shared" si="4"/>
        <v>48.010789843605806</v>
      </c>
      <c r="G59" s="114">
        <f t="shared" si="5"/>
        <v>10.429942999909201</v>
      </c>
      <c r="H59" s="115">
        <f t="shared" si="6"/>
        <v>58.440732843515008</v>
      </c>
      <c r="I59" s="56"/>
      <c r="J59" s="383" t="s">
        <v>350</v>
      </c>
      <c r="K59" s="387">
        <v>12</v>
      </c>
      <c r="L59" s="386">
        <v>5</v>
      </c>
      <c r="M59" s="386">
        <v>1</v>
      </c>
      <c r="N59" s="418">
        <v>18</v>
      </c>
      <c r="O59" s="116">
        <f t="shared" si="7"/>
        <v>2.3013339830372338E-2</v>
      </c>
      <c r="AD59"/>
      <c r="BU59" t="e">
        <v>#N/A</v>
      </c>
      <c r="CH59" t="e">
        <v>#N/A</v>
      </c>
    </row>
    <row r="60" spans="1:86" s="3" customFormat="1" ht="22.5" customHeight="1">
      <c r="A60" s="383" t="s">
        <v>153</v>
      </c>
      <c r="B60" s="357">
        <v>6765</v>
      </c>
      <c r="C60" s="364">
        <v>484201.51999999996</v>
      </c>
      <c r="D60" s="364">
        <v>3001</v>
      </c>
      <c r="E60" s="373">
        <v>493967.51999999996</v>
      </c>
      <c r="F60" s="114">
        <f t="shared" si="4"/>
        <v>98.022946933838881</v>
      </c>
      <c r="G60" s="114">
        <f t="shared" si="5"/>
        <v>0.60752982301346459</v>
      </c>
      <c r="H60" s="115">
        <f t="shared" si="6"/>
        <v>98.630476756852346</v>
      </c>
      <c r="I60" s="56"/>
      <c r="J60" s="383" t="s">
        <v>153</v>
      </c>
      <c r="K60" s="387">
        <v>1</v>
      </c>
      <c r="L60" s="386">
        <v>7</v>
      </c>
      <c r="M60" s="386">
        <v>1</v>
      </c>
      <c r="N60" s="418">
        <v>9</v>
      </c>
      <c r="O60" s="116">
        <f t="shared" si="7"/>
        <v>3.7020212039264846E-4</v>
      </c>
      <c r="AD60"/>
      <c r="BU60" t="e">
        <v>#N/A</v>
      </c>
      <c r="CH60" t="e">
        <v>#N/A</v>
      </c>
    </row>
    <row r="61" spans="1:86" s="3" customFormat="1" ht="22.5" customHeight="1" thickBot="1">
      <c r="A61" s="384" t="s">
        <v>334</v>
      </c>
      <c r="B61" s="357">
        <v>754268.16000000003</v>
      </c>
      <c r="C61" s="364">
        <v>687580.62</v>
      </c>
      <c r="D61" s="364">
        <v>308791.06</v>
      </c>
      <c r="E61" s="373">
        <v>1750639.84</v>
      </c>
      <c r="F61" s="232">
        <f t="shared" si="4"/>
        <v>39.275960953796179</v>
      </c>
      <c r="G61" s="232">
        <f t="shared" si="5"/>
        <v>17.638754296828981</v>
      </c>
      <c r="H61" s="233">
        <f t="shared" si="6"/>
        <v>56.914715250625164</v>
      </c>
      <c r="I61" s="56"/>
      <c r="J61" s="384" t="s">
        <v>334</v>
      </c>
      <c r="K61" s="387">
        <v>12</v>
      </c>
      <c r="L61" s="386">
        <v>13</v>
      </c>
      <c r="M61" s="386">
        <v>6</v>
      </c>
      <c r="N61" s="418">
        <v>31</v>
      </c>
      <c r="O61" s="116">
        <f t="shared" si="7"/>
        <v>4.1275930846513147E-2</v>
      </c>
      <c r="AD61"/>
      <c r="BU61" t="e">
        <v>#N/A</v>
      </c>
      <c r="CH61" t="e">
        <v>#N/A</v>
      </c>
    </row>
    <row r="62" spans="1:86" s="3" customFormat="1" ht="24" customHeight="1" thickBot="1">
      <c r="A62" s="353" t="s">
        <v>1108</v>
      </c>
      <c r="B62" s="374">
        <v>8386364.8500000006</v>
      </c>
      <c r="C62" s="371">
        <v>8264700.3699999992</v>
      </c>
      <c r="D62" s="371">
        <v>1622736.11</v>
      </c>
      <c r="E62" s="363">
        <v>18273801.330000002</v>
      </c>
      <c r="F62" s="234">
        <f t="shared" si="4"/>
        <v>45.227045105453151</v>
      </c>
      <c r="G62" s="234">
        <f t="shared" si="5"/>
        <v>8.8801234110823053</v>
      </c>
      <c r="H62" s="235">
        <f t="shared" si="6"/>
        <v>54.107168516535452</v>
      </c>
      <c r="I62" s="56"/>
      <c r="J62" s="353" t="s">
        <v>1284</v>
      </c>
      <c r="K62" s="419">
        <v>155</v>
      </c>
      <c r="L62" s="420">
        <v>126</v>
      </c>
      <c r="M62" s="420">
        <v>32</v>
      </c>
      <c r="N62" s="421">
        <v>313</v>
      </c>
      <c r="O62" s="116">
        <f t="shared" si="7"/>
        <v>0.4589283148346453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50" t="s">
        <v>1137</v>
      </c>
      <c r="B65" s="351">
        <v>2</v>
      </c>
      <c r="C65" s="77"/>
      <c r="D65" s="77"/>
      <c r="E65" s="77"/>
      <c r="F65" s="121"/>
      <c r="G65" s="121"/>
      <c r="H65" s="121"/>
      <c r="I65" s="56"/>
      <c r="J65" s="122"/>
      <c r="K65" s="122"/>
      <c r="L65" s="123"/>
      <c r="M65" s="124"/>
      <c r="N65" s="124"/>
      <c r="O65" s="124"/>
      <c r="AD65"/>
      <c r="BU65"/>
      <c r="CH65" t="e">
        <v>#N/A</v>
      </c>
    </row>
    <row r="66" spans="1:86" ht="15.75" thickBot="1">
      <c r="A66" s="350" t="s">
        <v>1160</v>
      </c>
      <c r="B66" s="352" t="s">
        <v>1276</v>
      </c>
      <c r="I66" s="56"/>
      <c r="J66" s="213" t="s">
        <v>1160</v>
      </c>
      <c r="K66" s="98" t="s">
        <v>1276</v>
      </c>
      <c r="N66" s="99"/>
      <c r="P66" s="3"/>
      <c r="S66" s="3"/>
      <c r="BU66" t="e">
        <v>#N/A</v>
      </c>
      <c r="CH66" t="e">
        <v>#N/A</v>
      </c>
    </row>
    <row r="67" spans="1:86" s="3" customFormat="1" ht="15.75" thickBot="1">
      <c r="A67" s="350" t="s">
        <v>12</v>
      </c>
      <c r="B67" s="352"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2.4542787542695062E-2</v>
      </c>
      <c r="D68" s="338" t="s">
        <v>1298</v>
      </c>
      <c r="E68" s="339"/>
      <c r="F68" s="339"/>
      <c r="G68" s="340"/>
      <c r="I68" s="56"/>
      <c r="N68" s="99"/>
      <c r="S68" s="3"/>
      <c r="BU68" t="e">
        <v>#N/A</v>
      </c>
      <c r="CH68" t="e">
        <v>#N/A</v>
      </c>
    </row>
    <row r="69" spans="1:86" s="3" customFormat="1" ht="15.75" thickBot="1">
      <c r="A69" s="368" t="s">
        <v>1286</v>
      </c>
      <c r="B69" s="390" t="s">
        <v>1138</v>
      </c>
      <c r="C69" s="377"/>
      <c r="D69" s="377"/>
      <c r="E69" s="377"/>
      <c r="G69"/>
      <c r="H69"/>
      <c r="I69" s="56"/>
      <c r="J69" s="210" t="s">
        <v>1295</v>
      </c>
      <c r="K69" s="212" t="s">
        <v>1138</v>
      </c>
      <c r="L69" s="343"/>
      <c r="M69" s="343"/>
      <c r="N69" s="343"/>
      <c r="O69" s="6"/>
      <c r="P69"/>
      <c r="Q69"/>
      <c r="R69"/>
      <c r="T69"/>
      <c r="U69"/>
      <c r="AD69"/>
      <c r="BU69" t="e">
        <v>#N/A</v>
      </c>
      <c r="CH69" t="e">
        <v>#N/A</v>
      </c>
    </row>
    <row r="70" spans="1:86" s="3" customFormat="1" ht="33.75" customHeight="1" thickBot="1">
      <c r="A70" s="381" t="s">
        <v>11</v>
      </c>
      <c r="B70" s="365" t="s">
        <v>1232</v>
      </c>
      <c r="C70" s="366" t="s">
        <v>1281</v>
      </c>
      <c r="D70" s="367" t="s">
        <v>1283</v>
      </c>
      <c r="E70" s="353"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09" t="s">
        <v>114</v>
      </c>
      <c r="B71" s="354">
        <v>45379</v>
      </c>
      <c r="C71" s="355">
        <v>154732.35</v>
      </c>
      <c r="D71" s="355">
        <v>16635</v>
      </c>
      <c r="E71" s="356">
        <v>216746.35</v>
      </c>
      <c r="F71" s="110">
        <f t="shared" ref="F71:F89" si="8">+C71*100/E71</f>
        <v>71.388676210695124</v>
      </c>
      <c r="G71" s="110">
        <f t="shared" ref="G71:G89" si="9">+D71*100/E71</f>
        <v>7.6748697267566444</v>
      </c>
      <c r="H71" s="111">
        <f t="shared" ref="H71:H89" si="10">F71+G71</f>
        <v>79.063545937451764</v>
      </c>
      <c r="I71" s="56"/>
      <c r="J71" s="109" t="s">
        <v>114</v>
      </c>
      <c r="K71" s="403">
        <v>1</v>
      </c>
      <c r="L71" s="404">
        <v>2</v>
      </c>
      <c r="M71" s="404">
        <v>4</v>
      </c>
      <c r="N71" s="405">
        <v>7</v>
      </c>
      <c r="O71" s="6"/>
      <c r="P71"/>
      <c r="Q71"/>
      <c r="R71"/>
      <c r="S71"/>
      <c r="T71"/>
      <c r="U71"/>
      <c r="AD71"/>
      <c r="BU71" t="e">
        <v>#N/A</v>
      </c>
      <c r="CH71" t="e">
        <v>#N/A</v>
      </c>
    </row>
    <row r="72" spans="1:86" s="3" customFormat="1" ht="23.25" customHeight="1" thickBot="1">
      <c r="A72" s="410" t="s">
        <v>204</v>
      </c>
      <c r="B72" s="357">
        <v>47087</v>
      </c>
      <c r="C72" s="358"/>
      <c r="D72" s="358"/>
      <c r="E72" s="359">
        <v>47087</v>
      </c>
      <c r="F72" s="114">
        <f t="shared" si="8"/>
        <v>0</v>
      </c>
      <c r="G72" s="114">
        <f t="shared" si="9"/>
        <v>0</v>
      </c>
      <c r="H72" s="115">
        <f t="shared" si="10"/>
        <v>0</v>
      </c>
      <c r="I72" s="56"/>
      <c r="J72" s="117" t="s">
        <v>204</v>
      </c>
      <c r="K72" s="348">
        <v>2</v>
      </c>
      <c r="L72" s="344">
        <v>0</v>
      </c>
      <c r="M72" s="344">
        <v>0</v>
      </c>
      <c r="N72" s="349">
        <v>2</v>
      </c>
      <c r="O72" s="6"/>
      <c r="P72"/>
      <c r="Q72"/>
      <c r="R72"/>
      <c r="S72"/>
      <c r="T72"/>
      <c r="U72"/>
      <c r="AD72"/>
      <c r="BU72" t="e">
        <v>#N/A</v>
      </c>
      <c r="CH72" t="e">
        <v>#N/A</v>
      </c>
    </row>
    <row r="73" spans="1:86" s="3" customFormat="1" ht="23.25" customHeight="1" thickBot="1">
      <c r="A73" s="410" t="s">
        <v>43</v>
      </c>
      <c r="B73" s="357">
        <v>589805.38</v>
      </c>
      <c r="C73" s="358">
        <v>229329</v>
      </c>
      <c r="D73" s="358">
        <v>74896.009999999995</v>
      </c>
      <c r="E73" s="359">
        <v>894030.39</v>
      </c>
      <c r="F73" s="114">
        <f t="shared" si="8"/>
        <v>25.651141456164595</v>
      </c>
      <c r="G73" s="114">
        <f t="shared" si="9"/>
        <v>8.3773449804094451</v>
      </c>
      <c r="H73" s="115">
        <f>F73+G73</f>
        <v>34.028486436574042</v>
      </c>
      <c r="I73" s="56"/>
      <c r="J73" s="127" t="s">
        <v>43</v>
      </c>
      <c r="K73" s="348">
        <v>17</v>
      </c>
      <c r="L73" s="344">
        <v>4</v>
      </c>
      <c r="M73" s="344">
        <v>5</v>
      </c>
      <c r="N73" s="349">
        <v>26</v>
      </c>
      <c r="O73" s="6"/>
      <c r="P73"/>
      <c r="Q73"/>
      <c r="R73"/>
      <c r="S73"/>
      <c r="T73"/>
      <c r="U73"/>
      <c r="AD73"/>
      <c r="BU73" t="e">
        <v>#N/A</v>
      </c>
      <c r="CH73" t="e">
        <v>#N/A</v>
      </c>
    </row>
    <row r="74" spans="1:86" s="3" customFormat="1" ht="23.25" customHeight="1">
      <c r="A74" s="410" t="s">
        <v>23</v>
      </c>
      <c r="B74" s="357">
        <v>170196.51</v>
      </c>
      <c r="C74" s="358">
        <v>74559</v>
      </c>
      <c r="D74" s="358">
        <v>54266</v>
      </c>
      <c r="E74" s="359">
        <v>299021.51</v>
      </c>
      <c r="F74" s="114">
        <f t="shared" si="8"/>
        <v>24.934326630883511</v>
      </c>
      <c r="G74" s="114">
        <f t="shared" si="9"/>
        <v>18.147858326312377</v>
      </c>
      <c r="H74" s="115">
        <f t="shared" si="10"/>
        <v>43.082184957195892</v>
      </c>
      <c r="I74" s="56"/>
      <c r="J74" s="109" t="s">
        <v>23</v>
      </c>
      <c r="K74" s="348">
        <v>9</v>
      </c>
      <c r="L74" s="344">
        <v>1</v>
      </c>
      <c r="M74" s="344">
        <v>1</v>
      </c>
      <c r="N74" s="349">
        <v>11</v>
      </c>
      <c r="O74" s="6"/>
      <c r="P74"/>
      <c r="Q74"/>
      <c r="R74"/>
      <c r="S74"/>
      <c r="T74"/>
      <c r="U74"/>
      <c r="AD74"/>
      <c r="BU74" t="e">
        <v>#N/A</v>
      </c>
      <c r="CH74" t="e">
        <v>#N/A</v>
      </c>
    </row>
    <row r="75" spans="1:86" s="3" customFormat="1" ht="23.25" customHeight="1">
      <c r="A75" s="410" t="s">
        <v>35</v>
      </c>
      <c r="B75" s="357">
        <v>121951.64</v>
      </c>
      <c r="C75" s="358">
        <v>84494</v>
      </c>
      <c r="D75" s="358">
        <v>20176.57</v>
      </c>
      <c r="E75" s="359">
        <v>226622.21000000002</v>
      </c>
      <c r="F75" s="114">
        <f t="shared" si="8"/>
        <v>37.284077319694305</v>
      </c>
      <c r="G75" s="114">
        <f t="shared" si="9"/>
        <v>8.9031741416695205</v>
      </c>
      <c r="H75" s="115">
        <f t="shared" si="10"/>
        <v>46.187251461363829</v>
      </c>
      <c r="I75" s="56"/>
      <c r="J75" s="113" t="s">
        <v>35</v>
      </c>
      <c r="K75" s="348">
        <v>4</v>
      </c>
      <c r="L75" s="344">
        <v>2</v>
      </c>
      <c r="M75" s="344">
        <v>1</v>
      </c>
      <c r="N75" s="349">
        <v>7</v>
      </c>
      <c r="O75" s="6"/>
      <c r="P75"/>
      <c r="Q75"/>
      <c r="R75"/>
      <c r="S75"/>
      <c r="T75"/>
      <c r="U75"/>
      <c r="AD75"/>
      <c r="BU75" t="e">
        <v>#N/A</v>
      </c>
      <c r="CH75" t="e">
        <v>#N/A</v>
      </c>
    </row>
    <row r="76" spans="1:86" s="3" customFormat="1" ht="23.25" customHeight="1" thickBot="1">
      <c r="A76" s="410" t="s">
        <v>66</v>
      </c>
      <c r="B76" s="357">
        <v>113564</v>
      </c>
      <c r="C76" s="358">
        <v>144454.99</v>
      </c>
      <c r="D76" s="358">
        <v>31168</v>
      </c>
      <c r="E76" s="359">
        <v>289186.99</v>
      </c>
      <c r="F76" s="114">
        <f t="shared" si="8"/>
        <v>49.95210538344066</v>
      </c>
      <c r="G76" s="114">
        <f t="shared" si="9"/>
        <v>10.77780158782385</v>
      </c>
      <c r="H76" s="115">
        <f t="shared" si="10"/>
        <v>60.729906971264512</v>
      </c>
      <c r="I76" s="56"/>
      <c r="J76" s="117" t="s">
        <v>66</v>
      </c>
      <c r="K76" s="348">
        <v>4</v>
      </c>
      <c r="L76" s="344">
        <v>2</v>
      </c>
      <c r="M76" s="344">
        <v>5</v>
      </c>
      <c r="N76" s="349">
        <v>11</v>
      </c>
      <c r="O76" s="6"/>
      <c r="P76"/>
      <c r="Q76"/>
      <c r="R76"/>
      <c r="S76"/>
      <c r="T76"/>
      <c r="U76"/>
      <c r="AD76"/>
      <c r="BU76" t="e">
        <v>#N/A</v>
      </c>
      <c r="CH76" t="e">
        <v>#N/A</v>
      </c>
    </row>
    <row r="77" spans="1:86" s="3" customFormat="1" ht="23.25" customHeight="1">
      <c r="A77" s="410" t="s">
        <v>98</v>
      </c>
      <c r="B77" s="357">
        <v>76348.02</v>
      </c>
      <c r="C77" s="358">
        <v>66849</v>
      </c>
      <c r="D77" s="358"/>
      <c r="E77" s="359">
        <v>143197.02000000002</v>
      </c>
      <c r="F77" s="114">
        <f t="shared" si="8"/>
        <v>46.683234050540989</v>
      </c>
      <c r="G77" s="114">
        <f t="shared" si="9"/>
        <v>0</v>
      </c>
      <c r="H77" s="115">
        <f t="shared" si="10"/>
        <v>46.683234050540989</v>
      </c>
      <c r="I77" s="56"/>
      <c r="J77" s="127" t="s">
        <v>98</v>
      </c>
      <c r="K77" s="348">
        <v>2</v>
      </c>
      <c r="L77" s="344">
        <v>0</v>
      </c>
      <c r="M77" s="344">
        <v>1</v>
      </c>
      <c r="N77" s="349">
        <v>3</v>
      </c>
      <c r="O77" s="6"/>
      <c r="P77"/>
      <c r="Q77"/>
      <c r="R77"/>
      <c r="S77"/>
      <c r="T77"/>
      <c r="U77"/>
      <c r="AD77"/>
      <c r="BU77" t="e">
        <v>#N/A</v>
      </c>
      <c r="CH77" t="e">
        <v>#N/A</v>
      </c>
    </row>
    <row r="78" spans="1:86" s="3" customFormat="1" ht="23.25" customHeight="1" thickBot="1">
      <c r="A78" s="410" t="s">
        <v>19</v>
      </c>
      <c r="B78" s="357">
        <v>362205.27</v>
      </c>
      <c r="C78" s="358"/>
      <c r="D78" s="358">
        <v>201853.04</v>
      </c>
      <c r="E78" s="359">
        <v>564058.31000000006</v>
      </c>
      <c r="F78" s="114">
        <f t="shared" si="8"/>
        <v>0</v>
      </c>
      <c r="G78" s="114">
        <f t="shared" si="9"/>
        <v>35.785846325001394</v>
      </c>
      <c r="H78" s="115">
        <f t="shared" si="10"/>
        <v>35.785846325001394</v>
      </c>
      <c r="I78" s="56"/>
      <c r="J78" s="127" t="s">
        <v>19</v>
      </c>
      <c r="K78" s="348">
        <v>6</v>
      </c>
      <c r="L78" s="344">
        <v>3</v>
      </c>
      <c r="M78" s="344">
        <v>0</v>
      </c>
      <c r="N78" s="349">
        <v>9</v>
      </c>
      <c r="O78" s="6"/>
      <c r="P78"/>
      <c r="Q78"/>
      <c r="R78"/>
      <c r="S78"/>
      <c r="T78"/>
      <c r="U78"/>
      <c r="AD78"/>
      <c r="BU78" t="e">
        <v>#N/A</v>
      </c>
      <c r="CH78" t="e">
        <v>#N/A</v>
      </c>
    </row>
    <row r="79" spans="1:86" s="3" customFormat="1" ht="23.25" customHeight="1">
      <c r="A79" s="410" t="s">
        <v>316</v>
      </c>
      <c r="B79" s="357">
        <v>366800</v>
      </c>
      <c r="C79" s="358"/>
      <c r="D79" s="358">
        <v>57225.479999999996</v>
      </c>
      <c r="E79" s="359">
        <v>424025.48</v>
      </c>
      <c r="F79" s="114">
        <f t="shared" si="8"/>
        <v>0</v>
      </c>
      <c r="G79" s="114">
        <f t="shared" si="9"/>
        <v>13.495764452645629</v>
      </c>
      <c r="H79" s="115">
        <f t="shared" si="10"/>
        <v>13.495764452645629</v>
      </c>
      <c r="I79" s="56"/>
      <c r="J79" s="109" t="s">
        <v>316</v>
      </c>
      <c r="K79" s="348">
        <v>6</v>
      </c>
      <c r="L79" s="344">
        <v>3</v>
      </c>
      <c r="M79" s="344">
        <v>0</v>
      </c>
      <c r="N79" s="349">
        <v>9</v>
      </c>
      <c r="O79" s="6"/>
      <c r="P79"/>
      <c r="Q79"/>
      <c r="R79"/>
      <c r="S79"/>
      <c r="T79"/>
      <c r="U79"/>
      <c r="AD79"/>
      <c r="BU79" t="e">
        <v>#N/A</v>
      </c>
      <c r="CH79" t="e">
        <v>#N/A</v>
      </c>
    </row>
    <row r="80" spans="1:86" s="3" customFormat="1" ht="23.25" customHeight="1">
      <c r="A80" s="410" t="s">
        <v>231</v>
      </c>
      <c r="B80" s="357">
        <v>227861</v>
      </c>
      <c r="C80" s="358">
        <v>136648.35999999999</v>
      </c>
      <c r="D80" s="358">
        <v>2885.66</v>
      </c>
      <c r="E80" s="359">
        <v>367395.01999999996</v>
      </c>
      <c r="F80" s="114">
        <f t="shared" si="8"/>
        <v>37.193852001586741</v>
      </c>
      <c r="G80" s="114">
        <f t="shared" si="9"/>
        <v>0.78543797354683809</v>
      </c>
      <c r="H80" s="115">
        <f t="shared" si="10"/>
        <v>37.979289975133582</v>
      </c>
      <c r="I80" s="56"/>
      <c r="J80" s="113" t="s">
        <v>231</v>
      </c>
      <c r="K80" s="348">
        <v>3</v>
      </c>
      <c r="L80" s="344">
        <v>1</v>
      </c>
      <c r="M80" s="344">
        <v>3</v>
      </c>
      <c r="N80" s="349">
        <v>7</v>
      </c>
      <c r="O80" s="6"/>
      <c r="P80"/>
      <c r="Q80"/>
      <c r="R80"/>
      <c r="S80"/>
      <c r="T80"/>
      <c r="U80"/>
      <c r="AD80"/>
      <c r="BU80" t="e">
        <v>#N/A</v>
      </c>
      <c r="CH80" t="e">
        <v>#N/A</v>
      </c>
    </row>
    <row r="81" spans="1:86" s="3" customFormat="1" ht="23.25" customHeight="1">
      <c r="A81" s="410" t="s">
        <v>325</v>
      </c>
      <c r="B81" s="357">
        <v>106398.47</v>
      </c>
      <c r="C81" s="358">
        <v>18667</v>
      </c>
      <c r="D81" s="358">
        <v>15113</v>
      </c>
      <c r="E81" s="359">
        <v>140178.47</v>
      </c>
      <c r="F81" s="114">
        <f t="shared" si="8"/>
        <v>13.316595622708681</v>
      </c>
      <c r="G81" s="114">
        <f t="shared" si="9"/>
        <v>10.781256208603219</v>
      </c>
      <c r="H81" s="115">
        <f t="shared" si="10"/>
        <v>24.0978518313119</v>
      </c>
      <c r="I81" s="56"/>
      <c r="J81" s="113" t="s">
        <v>325</v>
      </c>
      <c r="K81" s="348">
        <v>3</v>
      </c>
      <c r="L81" s="344">
        <v>4</v>
      </c>
      <c r="M81" s="344">
        <v>1</v>
      </c>
      <c r="N81" s="349">
        <v>8</v>
      </c>
      <c r="O81" s="6"/>
      <c r="P81"/>
      <c r="Q81"/>
      <c r="R81"/>
      <c r="S81"/>
      <c r="T81"/>
      <c r="U81"/>
      <c r="AD81"/>
      <c r="BU81" t="e">
        <v>#N/A</v>
      </c>
      <c r="CH81" t="e">
        <v>#N/A</v>
      </c>
    </row>
    <row r="82" spans="1:86" s="3" customFormat="1" ht="23.25" customHeight="1">
      <c r="A82" s="410" t="s">
        <v>15</v>
      </c>
      <c r="B82" s="357"/>
      <c r="C82" s="358">
        <v>4153.8</v>
      </c>
      <c r="D82" s="358"/>
      <c r="E82" s="359">
        <v>4153.8</v>
      </c>
      <c r="F82" s="114">
        <f t="shared" si="8"/>
        <v>100</v>
      </c>
      <c r="G82" s="114">
        <f t="shared" si="9"/>
        <v>0</v>
      </c>
      <c r="H82" s="115">
        <f t="shared" si="10"/>
        <v>100</v>
      </c>
      <c r="I82" s="56"/>
      <c r="J82" s="113" t="s">
        <v>15</v>
      </c>
      <c r="K82" s="348">
        <v>0</v>
      </c>
      <c r="L82" s="344">
        <v>0</v>
      </c>
      <c r="M82" s="344">
        <v>1</v>
      </c>
      <c r="N82" s="349">
        <v>1</v>
      </c>
      <c r="O82" s="6"/>
      <c r="P82"/>
      <c r="Q82"/>
      <c r="R82"/>
      <c r="S82"/>
      <c r="T82"/>
      <c r="U82"/>
      <c r="AD82"/>
      <c r="BU82" t="e">
        <v>#N/A</v>
      </c>
      <c r="CH82" t="e">
        <v>#N/A</v>
      </c>
    </row>
    <row r="83" spans="1:86" s="3" customFormat="1" ht="23.25" customHeight="1">
      <c r="A83" s="410" t="s">
        <v>477</v>
      </c>
      <c r="B83" s="357">
        <v>78625.649999999994</v>
      </c>
      <c r="C83" s="358"/>
      <c r="D83" s="358"/>
      <c r="E83" s="359">
        <v>78625.649999999994</v>
      </c>
      <c r="F83" s="114">
        <f t="shared" si="8"/>
        <v>0</v>
      </c>
      <c r="G83" s="114">
        <f t="shared" si="9"/>
        <v>0</v>
      </c>
      <c r="H83" s="115">
        <f t="shared" si="10"/>
        <v>0</v>
      </c>
      <c r="I83" s="56"/>
      <c r="J83" s="113" t="s">
        <v>477</v>
      </c>
      <c r="K83" s="348">
        <v>2</v>
      </c>
      <c r="L83" s="344">
        <v>0</v>
      </c>
      <c r="M83" s="344">
        <v>0</v>
      </c>
      <c r="N83" s="349">
        <v>2</v>
      </c>
      <c r="O83" s="6"/>
      <c r="P83"/>
      <c r="Q83"/>
      <c r="R83"/>
      <c r="S83"/>
      <c r="T83"/>
      <c r="U83"/>
      <c r="AD83"/>
      <c r="BU83" t="e">
        <v>#N/A</v>
      </c>
      <c r="CH83" t="e">
        <v>#N/A</v>
      </c>
    </row>
    <row r="84" spans="1:86" s="3" customFormat="1" ht="23.25" customHeight="1">
      <c r="A84" s="410" t="s">
        <v>74</v>
      </c>
      <c r="B84" s="357">
        <v>106511.15</v>
      </c>
      <c r="C84" s="358"/>
      <c r="D84" s="358"/>
      <c r="E84" s="359">
        <v>106511.15</v>
      </c>
      <c r="F84" s="114">
        <f t="shared" si="8"/>
        <v>0</v>
      </c>
      <c r="G84" s="114">
        <f>+D84*100/E84</f>
        <v>0</v>
      </c>
      <c r="H84" s="115">
        <f t="shared" si="10"/>
        <v>0</v>
      </c>
      <c r="I84" s="56"/>
      <c r="J84" s="113" t="s">
        <v>74</v>
      </c>
      <c r="K84" s="348">
        <v>6</v>
      </c>
      <c r="L84" s="344">
        <v>0</v>
      </c>
      <c r="M84" s="344">
        <v>0</v>
      </c>
      <c r="N84" s="349">
        <v>6</v>
      </c>
      <c r="O84" s="6"/>
      <c r="P84"/>
      <c r="Q84"/>
      <c r="R84"/>
      <c r="S84"/>
      <c r="T84"/>
      <c r="U84"/>
      <c r="AD84"/>
      <c r="BU84" t="e">
        <v>#N/A</v>
      </c>
      <c r="CH84" t="e">
        <v>#N/A</v>
      </c>
    </row>
    <row r="85" spans="1:86" s="3" customFormat="1" ht="23.25" customHeight="1">
      <c r="A85" s="410" t="s">
        <v>50</v>
      </c>
      <c r="B85" s="357">
        <v>48299.25</v>
      </c>
      <c r="C85" s="358">
        <v>23491</v>
      </c>
      <c r="D85" s="358"/>
      <c r="E85" s="359">
        <v>71790.25</v>
      </c>
      <c r="F85" s="114">
        <f>+C85*100/E85</f>
        <v>32.72171360317035</v>
      </c>
      <c r="G85" s="114">
        <f>+D85*100/E85</f>
        <v>0</v>
      </c>
      <c r="H85" s="115">
        <f t="shared" si="10"/>
        <v>32.72171360317035</v>
      </c>
      <c r="I85" s="56"/>
      <c r="J85" s="113" t="s">
        <v>50</v>
      </c>
      <c r="K85" s="348">
        <v>3</v>
      </c>
      <c r="L85" s="344">
        <v>0</v>
      </c>
      <c r="M85" s="344">
        <v>1</v>
      </c>
      <c r="N85" s="349">
        <v>4</v>
      </c>
      <c r="O85" s="6"/>
      <c r="P85"/>
      <c r="Q85"/>
      <c r="R85"/>
      <c r="S85"/>
      <c r="T85"/>
      <c r="U85"/>
      <c r="AD85"/>
      <c r="BU85" t="e">
        <v>#N/A</v>
      </c>
      <c r="CH85" t="e">
        <v>#N/A</v>
      </c>
    </row>
    <row r="86" spans="1:86" s="3" customFormat="1" ht="23.25" customHeight="1">
      <c r="A86" s="410" t="s">
        <v>350</v>
      </c>
      <c r="B86" s="357">
        <v>119341</v>
      </c>
      <c r="C86" s="358">
        <v>215597</v>
      </c>
      <c r="D86" s="358">
        <v>53499</v>
      </c>
      <c r="E86" s="359">
        <v>388437</v>
      </c>
      <c r="F86" s="114">
        <f t="shared" si="8"/>
        <v>55.503723898598743</v>
      </c>
      <c r="G86" s="114">
        <f t="shared" si="9"/>
        <v>13.772889812247547</v>
      </c>
      <c r="H86" s="115">
        <f t="shared" si="10"/>
        <v>69.276613710846291</v>
      </c>
      <c r="I86" s="56"/>
      <c r="J86" s="113" t="s">
        <v>350</v>
      </c>
      <c r="K86" s="348">
        <v>8</v>
      </c>
      <c r="L86" s="344">
        <v>2</v>
      </c>
      <c r="M86" s="344">
        <v>3</v>
      </c>
      <c r="N86" s="349">
        <v>13</v>
      </c>
      <c r="O86" s="6"/>
      <c r="P86"/>
      <c r="Q86"/>
      <c r="R86"/>
      <c r="S86"/>
      <c r="T86"/>
      <c r="U86"/>
      <c r="AD86"/>
      <c r="BU86" t="e">
        <v>#N/A</v>
      </c>
      <c r="CH86" t="e">
        <v>#N/A</v>
      </c>
    </row>
    <row r="87" spans="1:86" s="3" customFormat="1" ht="23.25" customHeight="1">
      <c r="A87" s="410" t="s">
        <v>153</v>
      </c>
      <c r="B87" s="357">
        <v>38649.919999999998</v>
      </c>
      <c r="C87" s="358">
        <v>96889</v>
      </c>
      <c r="D87" s="358"/>
      <c r="E87" s="359">
        <v>135538.91999999998</v>
      </c>
      <c r="F87" s="114">
        <f t="shared" si="8"/>
        <v>71.484264445961358</v>
      </c>
      <c r="G87" s="114">
        <f t="shared" si="9"/>
        <v>0</v>
      </c>
      <c r="H87" s="115">
        <f t="shared" si="10"/>
        <v>71.484264445961358</v>
      </c>
      <c r="I87" s="56"/>
      <c r="J87" s="113" t="s">
        <v>153</v>
      </c>
      <c r="K87" s="348">
        <v>1</v>
      </c>
      <c r="L87" s="344">
        <v>0</v>
      </c>
      <c r="M87" s="344">
        <v>2</v>
      </c>
      <c r="N87" s="349">
        <v>3</v>
      </c>
      <c r="O87" s="6"/>
      <c r="P87"/>
      <c r="Q87"/>
      <c r="R87"/>
      <c r="S87"/>
      <c r="T87"/>
      <c r="U87"/>
      <c r="AD87"/>
      <c r="BU87" t="e">
        <v>#N/A</v>
      </c>
      <c r="CH87" t="e">
        <v>#N/A</v>
      </c>
    </row>
    <row r="88" spans="1:86" s="3" customFormat="1" ht="23.25" customHeight="1" thickBot="1">
      <c r="A88" s="411" t="s">
        <v>334</v>
      </c>
      <c r="B88" s="357">
        <v>82501.11</v>
      </c>
      <c r="C88" s="358"/>
      <c r="D88" s="358">
        <v>37373</v>
      </c>
      <c r="E88" s="359">
        <v>119874.11</v>
      </c>
      <c r="F88" s="232">
        <f t="shared" si="8"/>
        <v>0</v>
      </c>
      <c r="G88" s="232">
        <f t="shared" si="9"/>
        <v>31.176873805361307</v>
      </c>
      <c r="H88" s="233">
        <f t="shared" si="10"/>
        <v>31.176873805361307</v>
      </c>
      <c r="I88" s="56"/>
      <c r="J88" s="117" t="s">
        <v>334</v>
      </c>
      <c r="K88" s="348">
        <v>2</v>
      </c>
      <c r="L88" s="344">
        <v>2</v>
      </c>
      <c r="M88" s="344">
        <v>0</v>
      </c>
      <c r="N88" s="349">
        <v>4</v>
      </c>
      <c r="O88" s="6"/>
      <c r="P88"/>
      <c r="Q88"/>
      <c r="R88"/>
      <c r="S88"/>
      <c r="T88"/>
      <c r="U88"/>
      <c r="AD88"/>
      <c r="BU88" t="e">
        <v>#N/A</v>
      </c>
      <c r="CH88" t="e">
        <v>#N/A</v>
      </c>
    </row>
    <row r="89" spans="1:86" ht="23.25" customHeight="1" thickBot="1">
      <c r="A89" s="360" t="s">
        <v>1108</v>
      </c>
      <c r="B89" s="361">
        <v>2701524.37</v>
      </c>
      <c r="C89" s="362">
        <v>1249864.5</v>
      </c>
      <c r="D89" s="362">
        <v>565090.76</v>
      </c>
      <c r="E89" s="363">
        <v>4516479.63</v>
      </c>
      <c r="F89" s="234">
        <f t="shared" si="8"/>
        <v>27.673422718392732</v>
      </c>
      <c r="G89" s="234">
        <f t="shared" si="9"/>
        <v>12.511752654578009</v>
      </c>
      <c r="H89" s="235">
        <f t="shared" si="10"/>
        <v>40.18517537297074</v>
      </c>
      <c r="I89" s="56"/>
      <c r="J89" s="58" t="s">
        <v>1284</v>
      </c>
      <c r="K89" s="399">
        <v>79</v>
      </c>
      <c r="L89" s="400">
        <v>26</v>
      </c>
      <c r="M89" s="400">
        <v>28</v>
      </c>
      <c r="N89" s="401">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thickBot="1">
      <c r="A92"/>
      <c r="B92" s="129"/>
      <c r="C92" s="129"/>
      <c r="D92" s="129"/>
      <c r="I92" s="56"/>
      <c r="J92"/>
      <c r="K92"/>
      <c r="L92"/>
      <c r="M92"/>
      <c r="N92"/>
      <c r="CH92" t="e">
        <v>#N/A</v>
      </c>
    </row>
    <row r="93" spans="1:86" ht="24.75" customHeight="1" thickBot="1">
      <c r="A93" s="131"/>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4">
        <v>133</v>
      </c>
      <c r="C96" s="395">
        <v>180</v>
      </c>
      <c r="D96" s="396">
        <v>313</v>
      </c>
      <c r="E96" s="137">
        <f>D96*25%</f>
        <v>78.25</v>
      </c>
      <c r="F96" s="137">
        <f t="shared" ref="F96:F102" si="11">E96-B96</f>
        <v>-54.75</v>
      </c>
      <c r="G96" s="137">
        <f ca="1">F96/K$15</f>
        <v>-6.84375</v>
      </c>
      <c r="H96" s="138">
        <f t="shared" ref="H96:H102" si="12">B96*100/D96</f>
        <v>42.492012779552716</v>
      </c>
      <c r="I96" s="56">
        <v>85</v>
      </c>
      <c r="J96" s="3"/>
      <c r="BU96" t="e">
        <v>#N/A</v>
      </c>
      <c r="CH96" t="e">
        <v>#N/A</v>
      </c>
    </row>
    <row r="97" spans="1:86" ht="20.25" customHeight="1">
      <c r="A97" s="63">
        <v>2</v>
      </c>
      <c r="B97" s="397">
        <v>42</v>
      </c>
      <c r="C97" s="393">
        <v>91</v>
      </c>
      <c r="D97" s="398">
        <v>133</v>
      </c>
      <c r="E97" s="137">
        <f t="shared" ref="E97:E102" si="13">D97*25%</f>
        <v>33.25</v>
      </c>
      <c r="F97" s="139">
        <f t="shared" si="11"/>
        <v>-8.75</v>
      </c>
      <c r="G97" s="137">
        <f t="shared" ref="G97:G102" ca="1" si="14">F97/K$15</f>
        <v>-1.09375</v>
      </c>
      <c r="H97" s="140">
        <f t="shared" si="12"/>
        <v>31.578947368421051</v>
      </c>
      <c r="I97" s="56">
        <v>70</v>
      </c>
      <c r="J97" s="3"/>
      <c r="BU97" t="e">
        <v>#N/A</v>
      </c>
      <c r="CH97" t="e">
        <v>#N/A</v>
      </c>
    </row>
    <row r="98" spans="1:86" ht="20.25" customHeight="1">
      <c r="A98" s="63">
        <v>3</v>
      </c>
      <c r="B98" s="397">
        <v>33</v>
      </c>
      <c r="C98" s="393">
        <v>49</v>
      </c>
      <c r="D98" s="398">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7">
        <v>16</v>
      </c>
      <c r="C99" s="393">
        <v>51</v>
      </c>
      <c r="D99" s="398">
        <v>67</v>
      </c>
      <c r="E99" s="137">
        <f t="shared" si="13"/>
        <v>16.75</v>
      </c>
      <c r="F99" s="139">
        <f t="shared" si="11"/>
        <v>0.75</v>
      </c>
      <c r="G99" s="137">
        <f t="shared" ca="1" si="14"/>
        <v>9.375E-2</v>
      </c>
      <c r="H99" s="140">
        <f t="shared" si="12"/>
        <v>23.880597014925375</v>
      </c>
      <c r="I99" s="56">
        <v>50</v>
      </c>
      <c r="J99" s="75"/>
      <c r="BU99" t="e">
        <v>#N/A</v>
      </c>
      <c r="CH99" t="e">
        <v>#N/A</v>
      </c>
    </row>
    <row r="100" spans="1:86" ht="20.25" customHeight="1">
      <c r="A100" s="63">
        <v>5</v>
      </c>
      <c r="B100" s="397">
        <v>4</v>
      </c>
      <c r="C100" s="393">
        <v>51</v>
      </c>
      <c r="D100" s="398">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7">
        <v>5</v>
      </c>
      <c r="C101" s="393">
        <v>50</v>
      </c>
      <c r="D101" s="398">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1108</v>
      </c>
      <c r="B102" s="345">
        <v>233</v>
      </c>
      <c r="C102" s="346">
        <v>472</v>
      </c>
      <c r="D102" s="347">
        <v>705</v>
      </c>
      <c r="E102" s="144">
        <f t="shared" si="13"/>
        <v>176.25</v>
      </c>
      <c r="F102" s="144">
        <f t="shared" si="11"/>
        <v>-56.75</v>
      </c>
      <c r="G102" s="144">
        <f t="shared" ca="1" si="14"/>
        <v>-7.09375</v>
      </c>
      <c r="H102" s="145">
        <f t="shared" si="12"/>
        <v>33.049645390070921</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8" t="s">
        <v>1132</v>
      </c>
      <c r="B106" s="422" t="s">
        <v>3629</v>
      </c>
      <c r="C106" s="341"/>
      <c r="D106" s="341"/>
      <c r="E106" s="6"/>
      <c r="I106" s="55"/>
      <c r="BU106" t="e">
        <v>#N/A</v>
      </c>
      <c r="CH106" t="e">
        <v>#N/A</v>
      </c>
    </row>
    <row r="107" spans="1:86" ht="15.75" thickBot="1">
      <c r="A107" s="368" t="s">
        <v>1139</v>
      </c>
      <c r="B107" s="422" t="s">
        <v>1282</v>
      </c>
      <c r="C107" s="342"/>
      <c r="D107" s="342"/>
      <c r="E107" s="6"/>
      <c r="I107" s="55"/>
      <c r="BU107" t="e">
        <v>#N/A</v>
      </c>
      <c r="CH107" t="e">
        <v>#N/A</v>
      </c>
    </row>
    <row r="108" spans="1:86" ht="36" customHeight="1" thickBot="1">
      <c r="A108" s="146" t="s">
        <v>1302</v>
      </c>
      <c r="B108" s="147">
        <f>GETPIVOTDATA("RECEIPT CUT",$A$109)/GETPIVOTDATA("RECEIPT CUT",$A$199)</f>
        <v>1.276595744680851E-2</v>
      </c>
      <c r="C108" s="216" t="s">
        <v>1303</v>
      </c>
      <c r="D108" s="148">
        <f>B135</f>
        <v>2.7076936049845953E-2</v>
      </c>
      <c r="E108" s="217" t="s">
        <v>1304</v>
      </c>
      <c r="F108" s="149">
        <f>B68</f>
        <v>2.4542787542695062E-2</v>
      </c>
      <c r="I108" s="55"/>
      <c r="BU108" t="e">
        <v>#N/A</v>
      </c>
      <c r="CH108" t="e">
        <v>#N/A</v>
      </c>
    </row>
    <row r="109" spans="1:86" ht="18" customHeight="1" thickBot="1">
      <c r="A109" s="368" t="s">
        <v>1295</v>
      </c>
      <c r="B109" s="368" t="s">
        <v>1137</v>
      </c>
      <c r="C109" s="422"/>
      <c r="D109" s="422"/>
      <c r="E109" s="422"/>
      <c r="F109" s="422"/>
      <c r="K109"/>
      <c r="L109"/>
      <c r="BU109" t="e">
        <v>#N/A</v>
      </c>
      <c r="CH109" t="e">
        <v>#N/A</v>
      </c>
    </row>
    <row r="110" spans="1:86" ht="30" customHeight="1" thickBot="1">
      <c r="A110" s="385" t="s">
        <v>11</v>
      </c>
      <c r="B110" s="365" t="s">
        <v>3620</v>
      </c>
      <c r="C110" s="366" t="s">
        <v>3626</v>
      </c>
      <c r="D110" s="366" t="s">
        <v>3546</v>
      </c>
      <c r="E110" s="367" t="s">
        <v>3631</v>
      </c>
      <c r="F110" s="150" t="s">
        <v>1284</v>
      </c>
      <c r="K110"/>
      <c r="L110"/>
      <c r="BU110" t="e">
        <v>#N/A</v>
      </c>
      <c r="CH110" t="e">
        <v>#N/A</v>
      </c>
    </row>
    <row r="111" spans="1:86" ht="24" customHeight="1">
      <c r="A111" s="378" t="s">
        <v>114</v>
      </c>
      <c r="B111" s="388">
        <v>1</v>
      </c>
      <c r="C111" s="389"/>
      <c r="D111" s="389">
        <v>1</v>
      </c>
      <c r="E111" s="389"/>
      <c r="F111" s="417">
        <v>2</v>
      </c>
      <c r="K111"/>
      <c r="L111"/>
      <c r="BU111" t="e">
        <v>#N/A</v>
      </c>
      <c r="CH111" t="e">
        <v>#N/A</v>
      </c>
    </row>
    <row r="112" spans="1:86" ht="24" customHeight="1">
      <c r="A112" s="423" t="s">
        <v>43</v>
      </c>
      <c r="B112" s="387"/>
      <c r="C112" s="386">
        <v>2</v>
      </c>
      <c r="D112" s="386"/>
      <c r="E112" s="386"/>
      <c r="F112" s="418">
        <v>2</v>
      </c>
      <c r="K112"/>
      <c r="L112"/>
      <c r="BU112" t="e">
        <v>#N/A</v>
      </c>
      <c r="CH112" t="e">
        <v>#N/A</v>
      </c>
    </row>
    <row r="113" spans="1:86" ht="24" customHeight="1">
      <c r="A113" s="423" t="s">
        <v>23</v>
      </c>
      <c r="B113" s="387">
        <v>1</v>
      </c>
      <c r="C113" s="386"/>
      <c r="D113" s="386"/>
      <c r="E113" s="386"/>
      <c r="F113" s="418">
        <v>1</v>
      </c>
      <c r="J113"/>
      <c r="K113"/>
      <c r="L113"/>
      <c r="BU113" t="e">
        <v>#N/A</v>
      </c>
      <c r="CH113" t="e">
        <v>#N/A</v>
      </c>
    </row>
    <row r="114" spans="1:86" ht="24" customHeight="1">
      <c r="A114" s="423" t="s">
        <v>74</v>
      </c>
      <c r="B114" s="387">
        <v>1</v>
      </c>
      <c r="C114" s="386"/>
      <c r="D114" s="386"/>
      <c r="E114" s="386"/>
      <c r="F114" s="418">
        <v>1</v>
      </c>
      <c r="J114"/>
      <c r="K114"/>
      <c r="L114"/>
      <c r="BU114" t="e">
        <v>#N/A</v>
      </c>
      <c r="CH114" t="e">
        <v>#N/A</v>
      </c>
    </row>
    <row r="115" spans="1:86" ht="24" customHeight="1">
      <c r="A115" s="331" t="s">
        <v>50</v>
      </c>
      <c r="B115" s="387"/>
      <c r="C115" s="386"/>
      <c r="D115" s="386"/>
      <c r="E115" s="386">
        <v>1</v>
      </c>
      <c r="F115" s="418">
        <v>1</v>
      </c>
      <c r="J115"/>
      <c r="K115"/>
      <c r="L115"/>
      <c r="BU115" t="e">
        <v>#N/A</v>
      </c>
      <c r="CH115" t="e">
        <v>#N/A</v>
      </c>
    </row>
    <row r="116" spans="1:86" ht="24" customHeight="1">
      <c r="A116" s="423" t="s">
        <v>66</v>
      </c>
      <c r="B116" s="387"/>
      <c r="C116" s="386">
        <v>1</v>
      </c>
      <c r="D116" s="386"/>
      <c r="E116" s="386"/>
      <c r="F116" s="418">
        <v>1</v>
      </c>
      <c r="J116"/>
      <c r="K116"/>
      <c r="L116"/>
      <c r="BU116" t="e">
        <v>#N/A</v>
      </c>
      <c r="CH116" t="e">
        <v>#N/A</v>
      </c>
    </row>
    <row r="117" spans="1:86" ht="28.5" customHeight="1" thickBot="1">
      <c r="A117" s="424" t="s">
        <v>19</v>
      </c>
      <c r="B117" s="387">
        <v>1</v>
      </c>
      <c r="C117" s="386"/>
      <c r="D117" s="386"/>
      <c r="E117" s="386"/>
      <c r="F117" s="418">
        <v>1</v>
      </c>
      <c r="J117"/>
      <c r="K117"/>
      <c r="L117"/>
      <c r="BU117" t="e">
        <v>#N/A</v>
      </c>
      <c r="CH117" t="e">
        <v>#N/A</v>
      </c>
    </row>
    <row r="118" spans="1:86" ht="29.25" customHeight="1" thickBot="1">
      <c r="A118" s="353" t="s">
        <v>1284</v>
      </c>
      <c r="B118" s="419">
        <v>4</v>
      </c>
      <c r="C118" s="420">
        <v>3</v>
      </c>
      <c r="D118" s="420">
        <v>1</v>
      </c>
      <c r="E118" s="420">
        <v>1</v>
      </c>
      <c r="F118" s="421">
        <v>9</v>
      </c>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3629</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2.7076936049845953E-2</v>
      </c>
      <c r="C135" s="247">
        <f>GETPIVOTDATA("POS",$A$136,"BUCKET",2)/GETPIVOTDATA("POS",$A$69)</f>
        <v>2.4542787542695062E-2</v>
      </c>
      <c r="BU135" t="e">
        <v>#N/A</v>
      </c>
      <c r="CH135" t="e">
        <v>#N/A</v>
      </c>
    </row>
    <row r="136" spans="1:86" ht="15.75" thickBot="1">
      <c r="A136" s="245" t="s">
        <v>1286</v>
      </c>
      <c r="B136" s="245" t="s">
        <v>1289</v>
      </c>
      <c r="C136" s="336"/>
      <c r="D136" s="328"/>
      <c r="E136" s="244"/>
      <c r="J136"/>
      <c r="BU136" t="e">
        <v>#N/A</v>
      </c>
      <c r="CH136" t="e">
        <v>#N/A</v>
      </c>
    </row>
    <row r="137" spans="1:86" ht="30.75" customHeight="1" thickBot="1">
      <c r="A137" s="209" t="s">
        <v>1307</v>
      </c>
      <c r="B137" s="289" t="s">
        <v>1308</v>
      </c>
      <c r="C137" s="337" t="s">
        <v>1309</v>
      </c>
      <c r="D137" s="1" t="s">
        <v>3521</v>
      </c>
      <c r="E137" s="2" t="s">
        <v>3632</v>
      </c>
      <c r="I137" s="72" t="s">
        <v>1308</v>
      </c>
      <c r="J137" s="72" t="s">
        <v>1309</v>
      </c>
      <c r="BU137" t="e">
        <v>#N/A</v>
      </c>
      <c r="CH137" t="e">
        <v>#N/A</v>
      </c>
    </row>
    <row r="138" spans="1:86">
      <c r="A138" s="61" t="s">
        <v>114</v>
      </c>
      <c r="B138" s="392">
        <v>215144</v>
      </c>
      <c r="C138" s="334"/>
      <c r="D138" s="334">
        <v>80321</v>
      </c>
      <c r="E138" s="253"/>
      <c r="I138" t="str">
        <f t="shared" ref="I138:I150" si="15">IF(B138&lt;50000,"",A138 &amp; " " &amp; IF(B138&lt;100000,"&gt;50k","&gt;" &amp; INT(B138/100000) &amp; "L") &amp; " 💸" &amp; MAX(1,INT(B138/100000))*100)</f>
        <v>AKSHAY KARALE &gt;2L 💸200</v>
      </c>
      <c r="J138" t="str">
        <f t="shared" ref="J138:J150" si="16">IF(C138&lt;50000,"",A138 &amp; " " &amp; IF(C138&lt;100000,"&gt;50k","&gt;" &amp; INT(C138/100000) &amp; "L") &amp; " 💸" &amp; MAX(1,INT(C138/100000))*100)</f>
        <v/>
      </c>
      <c r="BU138" t="e">
        <v>#N/A</v>
      </c>
      <c r="CH138" t="e">
        <v>#N/A</v>
      </c>
    </row>
    <row r="139" spans="1:86">
      <c r="A139" s="63" t="s">
        <v>43</v>
      </c>
      <c r="B139" s="252"/>
      <c r="C139" s="333">
        <v>41330</v>
      </c>
      <c r="D139" s="333"/>
      <c r="E139" s="251"/>
      <c r="I139" t="str">
        <f t="shared" si="15"/>
        <v/>
      </c>
      <c r="J139" t="str">
        <f t="shared" si="16"/>
        <v/>
      </c>
      <c r="BU139" t="e">
        <v>#N/A</v>
      </c>
      <c r="CH139" t="e">
        <v>#N/A</v>
      </c>
    </row>
    <row r="140" spans="1:86">
      <c r="A140" s="63" t="s">
        <v>23</v>
      </c>
      <c r="B140" s="252">
        <v>199889</v>
      </c>
      <c r="C140" s="333"/>
      <c r="D140" s="333"/>
      <c r="E140" s="251"/>
      <c r="I140" t="str">
        <f t="shared" si="15"/>
        <v>ANWAR SHAIKH &gt;1L 💸100</v>
      </c>
      <c r="J140" t="str">
        <f t="shared" si="16"/>
        <v/>
      </c>
      <c r="BU140" t="e">
        <v>#N/A</v>
      </c>
      <c r="CH140" t="e">
        <v>#N/A</v>
      </c>
    </row>
    <row r="141" spans="1:86">
      <c r="A141" s="63" t="s">
        <v>66</v>
      </c>
      <c r="B141" s="252"/>
      <c r="C141" s="333">
        <v>69517</v>
      </c>
      <c r="D141" s="333"/>
      <c r="E141" s="251"/>
      <c r="I141" t="str">
        <f t="shared" si="15"/>
        <v/>
      </c>
      <c r="J141" t="str">
        <f t="shared" si="16"/>
        <v>HEMANT WALUNJ &gt;50k 💸100</v>
      </c>
      <c r="BU141">
        <v>49</v>
      </c>
      <c r="CH141" t="e">
        <v>#N/A</v>
      </c>
    </row>
    <row r="142" spans="1:86">
      <c r="A142" s="63" t="s">
        <v>19</v>
      </c>
      <c r="B142" s="252">
        <v>63257</v>
      </c>
      <c r="C142" s="333"/>
      <c r="D142" s="333"/>
      <c r="E142" s="251"/>
      <c r="I142" t="str">
        <f t="shared" si="15"/>
        <v>NITIN KADAM &gt;50k 💸100</v>
      </c>
      <c r="J142" t="str">
        <f t="shared" si="16"/>
        <v/>
      </c>
      <c r="BU142" t="e">
        <v>#N/A</v>
      </c>
      <c r="CH142" t="e">
        <v>#N/A</v>
      </c>
    </row>
    <row r="143" spans="1:86">
      <c r="A143" s="63" t="s">
        <v>74</v>
      </c>
      <c r="B143" s="252">
        <v>16508.55</v>
      </c>
      <c r="C143" s="333"/>
      <c r="D143" s="333"/>
      <c r="E143" s="251"/>
      <c r="I143" t="str">
        <f t="shared" si="15"/>
        <v/>
      </c>
      <c r="J143" t="str">
        <f t="shared" si="16"/>
        <v/>
      </c>
      <c r="BU143" t="e">
        <v>#N/A</v>
      </c>
      <c r="CH143">
        <v>72</v>
      </c>
    </row>
    <row r="144" spans="1:86" ht="16.5" customHeight="1" thickBot="1">
      <c r="A144" s="64" t="s">
        <v>50</v>
      </c>
      <c r="B144" s="252"/>
      <c r="C144" s="333"/>
      <c r="D144" s="333"/>
      <c r="E144" s="251">
        <v>26339</v>
      </c>
      <c r="I144" t="str">
        <f t="shared" si="15"/>
        <v/>
      </c>
      <c r="J144" t="str">
        <f t="shared" si="16"/>
        <v/>
      </c>
      <c r="CH144" t="e">
        <v>#N/A</v>
      </c>
    </row>
    <row r="145" spans="1:86" ht="15.75" thickBot="1">
      <c r="A145" s="58" t="s">
        <v>1108</v>
      </c>
      <c r="B145" s="391">
        <v>494798.55</v>
      </c>
      <c r="C145" s="335">
        <v>110847</v>
      </c>
      <c r="D145" s="335">
        <v>80321</v>
      </c>
      <c r="E145" s="254">
        <v>26339</v>
      </c>
      <c r="I145" t="str">
        <f t="shared" si="15"/>
        <v>Grand Total &gt;4L 💸400</v>
      </c>
      <c r="J145" t="str">
        <f t="shared" si="16"/>
        <v>Grand Total &gt;1L 💸100</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72"/>
      <c r="J172" s="3"/>
      <c r="K172" s="55"/>
      <c r="L172"/>
      <c r="M172"/>
      <c r="N172"/>
      <c r="BU172" t="e">
        <v>#N/A</v>
      </c>
      <c r="CH172" t="e">
        <v>#N/A</v>
      </c>
    </row>
    <row r="173" spans="1:86" ht="15.75" thickBot="1">
      <c r="A173" s="40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403">
        <v>8</v>
      </c>
      <c r="C175" s="404">
        <v>2</v>
      </c>
      <c r="D175" s="404">
        <v>1</v>
      </c>
      <c r="E175" s="405">
        <v>11</v>
      </c>
      <c r="F175" s="156">
        <f t="shared" ref="F175:F193" si="17">B44/GETPIVOTDATA("POS",$A$42)</f>
        <v>3.0844159341640386E-2</v>
      </c>
      <c r="G175" s="3"/>
      <c r="I175" s="183" t="s">
        <v>114</v>
      </c>
      <c r="J175" s="344">
        <v>3</v>
      </c>
      <c r="K175" s="344">
        <v>8</v>
      </c>
      <c r="L175" s="344">
        <v>11</v>
      </c>
      <c r="M175" s="250">
        <f>J175*100/L175</f>
        <v>27.272727272727273</v>
      </c>
      <c r="N175"/>
      <c r="BU175" t="e">
        <v>#N/A</v>
      </c>
      <c r="CH175" t="e">
        <v>#N/A</v>
      </c>
    </row>
    <row r="176" spans="1:86" ht="21" customHeight="1">
      <c r="A176" s="126" t="s">
        <v>204</v>
      </c>
      <c r="B176" s="348">
        <v>4</v>
      </c>
      <c r="C176" s="344">
        <v>8</v>
      </c>
      <c r="D176" s="344">
        <v>2</v>
      </c>
      <c r="E176" s="349">
        <v>14</v>
      </c>
      <c r="F176" s="156">
        <f t="shared" si="17"/>
        <v>7.2697025430559382E-3</v>
      </c>
      <c r="I176" s="183" t="s">
        <v>204</v>
      </c>
      <c r="J176" s="344">
        <v>7</v>
      </c>
      <c r="K176" s="344">
        <v>7</v>
      </c>
      <c r="L176" s="344">
        <v>14</v>
      </c>
      <c r="M176" s="250">
        <f t="shared" ref="M176:M193" si="18">J176*100/L176</f>
        <v>50</v>
      </c>
      <c r="N176"/>
      <c r="BU176" t="e">
        <v>#N/A</v>
      </c>
      <c r="CH176" t="e">
        <v>#N/A</v>
      </c>
    </row>
    <row r="177" spans="1:86" ht="21" customHeight="1">
      <c r="A177" s="126" t="s">
        <v>43</v>
      </c>
      <c r="B177" s="348">
        <v>22</v>
      </c>
      <c r="C177" s="344">
        <v>16</v>
      </c>
      <c r="D177" s="344">
        <v>1</v>
      </c>
      <c r="E177" s="349">
        <v>39</v>
      </c>
      <c r="F177" s="156">
        <f t="shared" si="17"/>
        <v>3.9261980419046175E-2</v>
      </c>
      <c r="I177" s="183" t="s">
        <v>23</v>
      </c>
      <c r="J177" s="344">
        <v>5</v>
      </c>
      <c r="K177" s="344">
        <v>6</v>
      </c>
      <c r="L177" s="344">
        <v>11</v>
      </c>
      <c r="M177" s="250">
        <f t="shared" si="18"/>
        <v>45.454545454545453</v>
      </c>
      <c r="N177"/>
      <c r="BU177" t="e">
        <v>#N/A</v>
      </c>
      <c r="CH177" t="e">
        <v>#N/A</v>
      </c>
    </row>
    <row r="178" spans="1:86" ht="21" customHeight="1">
      <c r="A178" s="126" t="s">
        <v>23</v>
      </c>
      <c r="B178" s="348">
        <v>5</v>
      </c>
      <c r="C178" s="344">
        <v>4</v>
      </c>
      <c r="D178" s="344">
        <v>2</v>
      </c>
      <c r="E178" s="349">
        <v>11</v>
      </c>
      <c r="F178" s="156">
        <f t="shared" si="17"/>
        <v>8.5008765934744893E-3</v>
      </c>
      <c r="I178" s="183" t="s">
        <v>35</v>
      </c>
      <c r="J178" s="344">
        <v>17</v>
      </c>
      <c r="K178" s="344">
        <v>23</v>
      </c>
      <c r="L178" s="344">
        <v>40</v>
      </c>
      <c r="M178" s="250">
        <f t="shared" si="18"/>
        <v>42.5</v>
      </c>
      <c r="N178"/>
      <c r="BU178" t="e">
        <v>#N/A</v>
      </c>
      <c r="CH178" t="e">
        <v>#N/A</v>
      </c>
    </row>
    <row r="179" spans="1:86" ht="21" customHeight="1">
      <c r="A179" s="126" t="s">
        <v>35</v>
      </c>
      <c r="B179" s="348">
        <v>21</v>
      </c>
      <c r="C179" s="344">
        <v>17</v>
      </c>
      <c r="D179" s="344">
        <v>2</v>
      </c>
      <c r="E179" s="349">
        <v>40</v>
      </c>
      <c r="F179" s="156">
        <f t="shared" si="17"/>
        <v>7.7421296447902216E-2</v>
      </c>
      <c r="I179" s="183" t="s">
        <v>66</v>
      </c>
      <c r="J179" s="344">
        <v>3</v>
      </c>
      <c r="K179" s="344">
        <v>10</v>
      </c>
      <c r="L179" s="344">
        <v>13</v>
      </c>
      <c r="M179" s="250">
        <f t="shared" si="18"/>
        <v>23.076923076923077</v>
      </c>
      <c r="N179"/>
      <c r="BU179" t="e">
        <v>#N/A</v>
      </c>
      <c r="CH179" t="e">
        <v>#N/A</v>
      </c>
    </row>
    <row r="180" spans="1:86" ht="21" customHeight="1">
      <c r="A180" s="126" t="s">
        <v>66</v>
      </c>
      <c r="B180" s="348">
        <v>8</v>
      </c>
      <c r="C180" s="344">
        <v>4</v>
      </c>
      <c r="D180" s="344">
        <v>1</v>
      </c>
      <c r="E180" s="349">
        <v>13</v>
      </c>
      <c r="F180" s="156">
        <f t="shared" si="17"/>
        <v>3.9506150196282119E-2</v>
      </c>
      <c r="I180" s="183" t="s">
        <v>98</v>
      </c>
      <c r="J180" s="344">
        <v>3</v>
      </c>
      <c r="K180" s="344">
        <v>10</v>
      </c>
      <c r="L180" s="344">
        <v>13</v>
      </c>
      <c r="M180" s="250">
        <f t="shared" si="18"/>
        <v>23.076923076923077</v>
      </c>
      <c r="N180"/>
      <c r="BU180" t="e">
        <v>#N/A</v>
      </c>
      <c r="CH180" t="e">
        <v>#N/A</v>
      </c>
    </row>
    <row r="181" spans="1:86" ht="21" customHeight="1">
      <c r="A181" s="126" t="s">
        <v>98</v>
      </c>
      <c r="B181" s="348">
        <v>7</v>
      </c>
      <c r="C181" s="344">
        <v>6</v>
      </c>
      <c r="D181" s="344">
        <v>0</v>
      </c>
      <c r="E181" s="349">
        <v>13</v>
      </c>
      <c r="F181" s="156">
        <f t="shared" si="17"/>
        <v>1.7421023368431245E-2</v>
      </c>
      <c r="I181" s="183" t="s">
        <v>316</v>
      </c>
      <c r="J181" s="344">
        <v>3</v>
      </c>
      <c r="K181" s="344">
        <v>8</v>
      </c>
      <c r="L181" s="344">
        <v>11</v>
      </c>
      <c r="M181" s="250">
        <f t="shared" si="18"/>
        <v>27.272727272727273</v>
      </c>
      <c r="N181"/>
      <c r="BU181" t="e">
        <v>#N/A</v>
      </c>
      <c r="CH181" t="e">
        <v>#N/A</v>
      </c>
    </row>
    <row r="182" spans="1:86" ht="21" customHeight="1">
      <c r="A182" s="126" t="s">
        <v>19</v>
      </c>
      <c r="B182" s="348">
        <v>7</v>
      </c>
      <c r="C182" s="344">
        <v>13</v>
      </c>
      <c r="D182" s="344">
        <v>7</v>
      </c>
      <c r="E182" s="349">
        <v>27</v>
      </c>
      <c r="F182" s="156">
        <f t="shared" si="17"/>
        <v>3.8286414926236911E-2</v>
      </c>
      <c r="I182" s="183" t="s">
        <v>231</v>
      </c>
      <c r="J182" s="344">
        <v>6</v>
      </c>
      <c r="K182" s="344">
        <v>8</v>
      </c>
      <c r="L182" s="344">
        <v>14</v>
      </c>
      <c r="M182" s="250">
        <f t="shared" si="18"/>
        <v>42.857142857142854</v>
      </c>
      <c r="N182"/>
      <c r="BU182" t="e">
        <v>#N/A</v>
      </c>
      <c r="CH182" t="e">
        <v>#N/A</v>
      </c>
    </row>
    <row r="183" spans="1:86" ht="21" customHeight="1">
      <c r="A183" s="126" t="s">
        <v>316</v>
      </c>
      <c r="B183" s="348">
        <v>8</v>
      </c>
      <c r="C183" s="344">
        <v>3</v>
      </c>
      <c r="D183" s="344">
        <v>0</v>
      </c>
      <c r="E183" s="349">
        <v>11</v>
      </c>
      <c r="F183" s="156">
        <f t="shared" si="17"/>
        <v>2.2055473993707907E-2</v>
      </c>
      <c r="I183" s="183" t="s">
        <v>325</v>
      </c>
      <c r="J183" s="344">
        <v>12</v>
      </c>
      <c r="K183" s="344">
        <v>5</v>
      </c>
      <c r="L183" s="344">
        <v>17</v>
      </c>
      <c r="M183" s="250">
        <f t="shared" si="18"/>
        <v>70.588235294117652</v>
      </c>
      <c r="N183"/>
      <c r="BU183" t="e">
        <v>#N/A</v>
      </c>
      <c r="CH183" t="e">
        <v>#N/A</v>
      </c>
    </row>
    <row r="184" spans="1:86" ht="21" customHeight="1">
      <c r="A184" s="126" t="s">
        <v>231</v>
      </c>
      <c r="B184" s="348">
        <v>6</v>
      </c>
      <c r="C184" s="344">
        <v>6</v>
      </c>
      <c r="D184" s="344">
        <v>2</v>
      </c>
      <c r="E184" s="349">
        <v>14</v>
      </c>
      <c r="F184" s="156">
        <f t="shared" si="17"/>
        <v>2.0296285009463875E-2</v>
      </c>
      <c r="I184" s="183" t="s">
        <v>15</v>
      </c>
      <c r="J184" s="344">
        <v>0</v>
      </c>
      <c r="K184" s="344">
        <v>4</v>
      </c>
      <c r="L184" s="344">
        <v>4</v>
      </c>
      <c r="M184" s="250">
        <f t="shared" si="18"/>
        <v>0</v>
      </c>
      <c r="N184"/>
      <c r="BU184" t="e">
        <v>#N/A</v>
      </c>
      <c r="CH184" t="e">
        <v>#N/A</v>
      </c>
    </row>
    <row r="185" spans="1:86" ht="21" customHeight="1">
      <c r="A185" s="126" t="s">
        <v>325</v>
      </c>
      <c r="B185" s="348">
        <v>5</v>
      </c>
      <c r="C185" s="344">
        <v>11</v>
      </c>
      <c r="D185" s="344">
        <v>1</v>
      </c>
      <c r="E185" s="349">
        <v>17</v>
      </c>
      <c r="F185" s="156">
        <f t="shared" si="17"/>
        <v>6.4705316570277047E-3</v>
      </c>
      <c r="I185" s="183" t="s">
        <v>477</v>
      </c>
      <c r="J185" s="344">
        <v>1</v>
      </c>
      <c r="K185" s="344">
        <v>5</v>
      </c>
      <c r="L185" s="344">
        <v>6</v>
      </c>
      <c r="M185" s="250">
        <f t="shared" si="18"/>
        <v>16.666666666666668</v>
      </c>
      <c r="N185"/>
      <c r="BU185" t="e">
        <v>#N/A</v>
      </c>
      <c r="CH185" t="e">
        <v>#N/A</v>
      </c>
    </row>
    <row r="186" spans="1:86" ht="21" customHeight="1">
      <c r="A186" s="126" t="s">
        <v>15</v>
      </c>
      <c r="B186" s="348">
        <v>3</v>
      </c>
      <c r="C186" s="344">
        <v>0</v>
      </c>
      <c r="D186" s="344">
        <v>1</v>
      </c>
      <c r="E186" s="349">
        <v>4</v>
      </c>
      <c r="F186" s="156">
        <f t="shared" si="17"/>
        <v>4.8767302648572673E-3</v>
      </c>
      <c r="I186" s="183" t="s">
        <v>74</v>
      </c>
      <c r="J186" s="344">
        <v>6</v>
      </c>
      <c r="K186" s="344">
        <v>13</v>
      </c>
      <c r="L186" s="344">
        <v>19</v>
      </c>
      <c r="M186" s="250">
        <f t="shared" si="18"/>
        <v>31.578947368421051</v>
      </c>
      <c r="N186"/>
      <c r="BU186" t="e">
        <v>#N/A</v>
      </c>
      <c r="CH186" t="e">
        <v>#N/A</v>
      </c>
    </row>
    <row r="187" spans="1:86" ht="21" customHeight="1">
      <c r="A187" s="126" t="s">
        <v>477</v>
      </c>
      <c r="B187" s="348">
        <v>5</v>
      </c>
      <c r="C187" s="344">
        <v>0</v>
      </c>
      <c r="D187" s="344">
        <v>1</v>
      </c>
      <c r="E187" s="349">
        <v>6</v>
      </c>
      <c r="F187" s="156">
        <f t="shared" si="17"/>
        <v>1.2750991750001694E-2</v>
      </c>
      <c r="I187" s="183" t="s">
        <v>50</v>
      </c>
      <c r="J187" s="344">
        <v>6</v>
      </c>
      <c r="K187" s="344">
        <v>10</v>
      </c>
      <c r="L187" s="344">
        <v>16</v>
      </c>
      <c r="M187" s="250">
        <f t="shared" si="18"/>
        <v>37.5</v>
      </c>
      <c r="N187"/>
      <c r="BU187" t="e">
        <v>#N/A</v>
      </c>
      <c r="CH187" t="e">
        <v>#N/A</v>
      </c>
    </row>
    <row r="188" spans="1:86" ht="21" customHeight="1">
      <c r="A188" s="126" t="s">
        <v>74</v>
      </c>
      <c r="B188" s="348">
        <v>11</v>
      </c>
      <c r="C188" s="344">
        <v>6</v>
      </c>
      <c r="D188" s="344">
        <v>2</v>
      </c>
      <c r="E188" s="349">
        <v>19</v>
      </c>
      <c r="F188" s="156">
        <f t="shared" si="17"/>
        <v>3.5559582172605346E-2</v>
      </c>
      <c r="I188" s="183" t="s">
        <v>350</v>
      </c>
      <c r="J188" s="344">
        <v>5</v>
      </c>
      <c r="K188" s="344">
        <v>13</v>
      </c>
      <c r="L188" s="344">
        <v>18</v>
      </c>
      <c r="M188" s="250">
        <f t="shared" si="18"/>
        <v>27.777777777777779</v>
      </c>
      <c r="N188"/>
      <c r="BU188" t="e">
        <v>#N/A</v>
      </c>
      <c r="CH188" t="e">
        <v>#N/A</v>
      </c>
    </row>
    <row r="189" spans="1:86" ht="21" customHeight="1">
      <c r="A189" s="126" t="s">
        <v>50</v>
      </c>
      <c r="B189" s="348">
        <v>10</v>
      </c>
      <c r="C189" s="344">
        <v>5</v>
      </c>
      <c r="D189" s="344">
        <v>1</v>
      </c>
      <c r="E189" s="349">
        <v>16</v>
      </c>
      <c r="F189" s="156">
        <f t="shared" si="17"/>
        <v>3.3747643353633852E-2</v>
      </c>
      <c r="I189" s="183" t="s">
        <v>153</v>
      </c>
      <c r="J189" s="344">
        <v>8</v>
      </c>
      <c r="K189" s="344">
        <v>1</v>
      </c>
      <c r="L189" s="344">
        <v>9</v>
      </c>
      <c r="M189" s="250">
        <f t="shared" si="18"/>
        <v>88.888888888888886</v>
      </c>
      <c r="N189"/>
      <c r="BU189" t="e">
        <v>#N/A</v>
      </c>
      <c r="CH189" t="e">
        <v>#N/A</v>
      </c>
    </row>
    <row r="190" spans="1:86" ht="21" customHeight="1">
      <c r="A190" s="126" t="s">
        <v>350</v>
      </c>
      <c r="B190" s="348">
        <v>12</v>
      </c>
      <c r="C190" s="344">
        <v>5</v>
      </c>
      <c r="D190" s="344">
        <v>1</v>
      </c>
      <c r="E190" s="349">
        <v>18</v>
      </c>
      <c r="F190" s="156">
        <f t="shared" si="17"/>
        <v>2.3013339830372338E-2</v>
      </c>
      <c r="I190" s="183" t="s">
        <v>334</v>
      </c>
      <c r="J190" s="344">
        <v>18</v>
      </c>
      <c r="K190" s="344">
        <v>13</v>
      </c>
      <c r="L190" s="344">
        <v>31</v>
      </c>
      <c r="M190" s="250">
        <f t="shared" si="18"/>
        <v>58.064516129032256</v>
      </c>
      <c r="N190"/>
      <c r="BU190" t="e">
        <v>#N/A</v>
      </c>
      <c r="CH190" t="e">
        <v>#N/A</v>
      </c>
    </row>
    <row r="191" spans="1:86" ht="21" customHeight="1">
      <c r="A191" s="126" t="s">
        <v>153</v>
      </c>
      <c r="B191" s="348">
        <v>1</v>
      </c>
      <c r="C191" s="344">
        <v>7</v>
      </c>
      <c r="D191" s="344">
        <v>1</v>
      </c>
      <c r="E191" s="349">
        <v>9</v>
      </c>
      <c r="F191" s="156">
        <f t="shared" si="17"/>
        <v>3.7020212039264846E-4</v>
      </c>
      <c r="I191" s="183" t="s">
        <v>43</v>
      </c>
      <c r="J191" s="344">
        <v>13</v>
      </c>
      <c r="K191" s="344">
        <v>26</v>
      </c>
      <c r="L191" s="344">
        <v>39</v>
      </c>
      <c r="M191" s="250">
        <f t="shared" si="18"/>
        <v>33.333333333333336</v>
      </c>
      <c r="N191"/>
      <c r="BU191" t="e">
        <v>#N/A</v>
      </c>
      <c r="CH191" t="e">
        <v>#N/A</v>
      </c>
    </row>
    <row r="192" spans="1:86" ht="21" customHeight="1" thickBot="1">
      <c r="A192" s="128" t="s">
        <v>334</v>
      </c>
      <c r="B192" s="348">
        <v>12</v>
      </c>
      <c r="C192" s="344">
        <v>13</v>
      </c>
      <c r="D192" s="344">
        <v>6</v>
      </c>
      <c r="E192" s="349">
        <v>31</v>
      </c>
      <c r="F192" s="159">
        <f t="shared" si="17"/>
        <v>4.1275930846513147E-2</v>
      </c>
      <c r="I192" s="183" t="s">
        <v>19</v>
      </c>
      <c r="J192" s="344">
        <v>17</v>
      </c>
      <c r="K192" s="344">
        <v>10</v>
      </c>
      <c r="L192" s="344">
        <v>27</v>
      </c>
      <c r="M192" s="250">
        <f t="shared" si="18"/>
        <v>62.962962962962962</v>
      </c>
      <c r="N192"/>
      <c r="BU192" t="e">
        <v>#N/A</v>
      </c>
      <c r="CH192" t="e">
        <v>#N/A</v>
      </c>
    </row>
    <row r="193" spans="1:86" ht="24" customHeight="1" thickBot="1">
      <c r="A193" s="58" t="s">
        <v>1284</v>
      </c>
      <c r="B193" s="345">
        <v>155</v>
      </c>
      <c r="C193" s="346">
        <v>126</v>
      </c>
      <c r="D193" s="346">
        <v>32</v>
      </c>
      <c r="E193" s="347">
        <v>313</v>
      </c>
      <c r="F193" s="160">
        <f t="shared" si="17"/>
        <v>0.4589283148346453</v>
      </c>
      <c r="I193" s="72" t="s">
        <v>1108</v>
      </c>
      <c r="J193" s="344">
        <v>133</v>
      </c>
      <c r="K193" s="344">
        <v>180</v>
      </c>
      <c r="L193" s="344">
        <v>313</v>
      </c>
      <c r="M193" s="250">
        <f t="shared" si="18"/>
        <v>42.492012779552716</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1.276595744680851E-2</v>
      </c>
      <c r="E200" s="55"/>
      <c r="G200" s="3"/>
      <c r="I200" s="332"/>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0.65</v>
      </c>
      <c r="F202" s="319" t="s">
        <v>1299</v>
      </c>
      <c r="G202" s="319" t="s">
        <v>3627</v>
      </c>
      <c r="H202" s="320" t="s">
        <v>1300</v>
      </c>
      <c r="I202" s="319" t="s">
        <v>1781</v>
      </c>
      <c r="J202" s="319" t="s">
        <v>1312</v>
      </c>
      <c r="K202" s="321" t="s">
        <v>1313</v>
      </c>
      <c r="Z202"/>
      <c r="BU202" t="e">
        <v>#N/A</v>
      </c>
      <c r="CH202" t="e">
        <v>#N/A</v>
      </c>
    </row>
    <row r="203" spans="1:86" s="3" customFormat="1" ht="21.75" customHeight="1">
      <c r="A203" s="125" t="s">
        <v>114</v>
      </c>
      <c r="B203" s="403">
        <v>11</v>
      </c>
      <c r="C203" s="404">
        <v>16</v>
      </c>
      <c r="D203" s="405">
        <v>27</v>
      </c>
      <c r="E203" s="317">
        <f>D203*45%</f>
        <v>12.15</v>
      </c>
      <c r="F203" s="139">
        <f t="shared" ref="F203:F221" si="19">E203-B203</f>
        <v>1.1500000000000004</v>
      </c>
      <c r="G203" s="139">
        <f ca="1">F203/K$15</f>
        <v>0.14375000000000004</v>
      </c>
      <c r="H203" s="168">
        <f t="shared" ref="H203:H221" si="20">B203*100/D203</f>
        <v>40.74074074074074</v>
      </c>
      <c r="I203" s="11">
        <v>2</v>
      </c>
      <c r="J203" s="11"/>
      <c r="K203" s="322">
        <f>TRAILS!AH6</f>
        <v>0</v>
      </c>
      <c r="Z203"/>
      <c r="BU203" t="e">
        <v>#N/A</v>
      </c>
      <c r="CH203" t="e">
        <v>#N/A</v>
      </c>
    </row>
    <row r="204" spans="1:86" s="3" customFormat="1" ht="21.75" customHeight="1">
      <c r="A204" s="126" t="s">
        <v>204</v>
      </c>
      <c r="B204" s="348">
        <v>10</v>
      </c>
      <c r="C204" s="344">
        <v>23</v>
      </c>
      <c r="D204" s="349">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43</v>
      </c>
      <c r="B205" s="348">
        <v>26</v>
      </c>
      <c r="C205" s="344">
        <v>71</v>
      </c>
      <c r="D205" s="349">
        <v>97</v>
      </c>
      <c r="E205" s="317">
        <f t="shared" si="21"/>
        <v>43.65</v>
      </c>
      <c r="F205" s="139">
        <f t="shared" si="19"/>
        <v>17.649999999999999</v>
      </c>
      <c r="G205" s="139">
        <f t="shared" ca="1" si="22"/>
        <v>2.2062499999999998</v>
      </c>
      <c r="H205" s="168">
        <f t="shared" si="20"/>
        <v>26.804123711340207</v>
      </c>
      <c r="I205" s="11">
        <v>1</v>
      </c>
      <c r="J205" s="11"/>
      <c r="K205" s="322">
        <f>TRAILS!AH8</f>
        <v>0</v>
      </c>
      <c r="Z205"/>
      <c r="BU205" t="e">
        <v>#N/A</v>
      </c>
      <c r="CH205" t="e">
        <v>#N/A</v>
      </c>
    </row>
    <row r="206" spans="1:86" s="3" customFormat="1" ht="21.75" customHeight="1">
      <c r="A206" s="126" t="s">
        <v>23</v>
      </c>
      <c r="B206" s="348">
        <v>10</v>
      </c>
      <c r="C206" s="344">
        <v>29</v>
      </c>
      <c r="D206" s="349">
        <v>39</v>
      </c>
      <c r="E206" s="317">
        <f t="shared" si="21"/>
        <v>17.55</v>
      </c>
      <c r="F206" s="139">
        <f t="shared" si="19"/>
        <v>7.5500000000000007</v>
      </c>
      <c r="G206" s="139">
        <f t="shared" ca="1" si="22"/>
        <v>0.94375000000000009</v>
      </c>
      <c r="H206" s="168">
        <f t="shared" si="20"/>
        <v>25.641025641025642</v>
      </c>
      <c r="I206" s="11"/>
      <c r="J206" s="11"/>
      <c r="K206" s="322">
        <f>TRAILS!AH9</f>
        <v>0</v>
      </c>
      <c r="Z206"/>
      <c r="BU206" t="e">
        <v>#N/A</v>
      </c>
      <c r="CH206" t="e">
        <v>#N/A</v>
      </c>
    </row>
    <row r="207" spans="1:86" s="3" customFormat="1" ht="21.75" customHeight="1">
      <c r="A207" s="126" t="s">
        <v>35</v>
      </c>
      <c r="B207" s="348">
        <v>24</v>
      </c>
      <c r="C207" s="344">
        <v>39</v>
      </c>
      <c r="D207" s="349">
        <v>63</v>
      </c>
      <c r="E207" s="317">
        <f t="shared" si="21"/>
        <v>28.35</v>
      </c>
      <c r="F207" s="139">
        <f t="shared" si="19"/>
        <v>4.3500000000000014</v>
      </c>
      <c r="G207" s="139">
        <f t="shared" ca="1" si="22"/>
        <v>0.54375000000000018</v>
      </c>
      <c r="H207" s="168">
        <f t="shared" si="20"/>
        <v>38.095238095238095</v>
      </c>
      <c r="I207" s="11">
        <v>1</v>
      </c>
      <c r="J207" s="11">
        <v>1</v>
      </c>
      <c r="K207" s="322">
        <f>TRAILS!AH10</f>
        <v>4</v>
      </c>
      <c r="Z207"/>
      <c r="BU207" t="e">
        <v>#N/A</v>
      </c>
      <c r="CH207" t="e">
        <v>#N/A</v>
      </c>
    </row>
    <row r="208" spans="1:86" s="3" customFormat="1" ht="21.75" customHeight="1">
      <c r="A208" s="126" t="s">
        <v>66</v>
      </c>
      <c r="B208" s="348">
        <v>14</v>
      </c>
      <c r="C208" s="344">
        <v>24</v>
      </c>
      <c r="D208" s="349">
        <v>38</v>
      </c>
      <c r="E208" s="317">
        <f t="shared" si="21"/>
        <v>17.100000000000001</v>
      </c>
      <c r="F208" s="139">
        <f t="shared" si="19"/>
        <v>3.1000000000000014</v>
      </c>
      <c r="G208" s="139">
        <f t="shared" ca="1" si="22"/>
        <v>0.38750000000000018</v>
      </c>
      <c r="H208" s="168">
        <f t="shared" si="20"/>
        <v>36.842105263157897</v>
      </c>
      <c r="I208" s="11"/>
      <c r="J208" s="11"/>
      <c r="K208" s="322">
        <f>TRAILS!AH11</f>
        <v>10</v>
      </c>
      <c r="Z208"/>
      <c r="BU208" t="e">
        <v>#N/A</v>
      </c>
      <c r="CH208" t="e">
        <v>#N/A</v>
      </c>
    </row>
    <row r="209" spans="1:86" s="3" customFormat="1" ht="21.75" customHeight="1">
      <c r="A209" s="126" t="s">
        <v>98</v>
      </c>
      <c r="B209" s="348">
        <v>4</v>
      </c>
      <c r="C209" s="344">
        <v>19</v>
      </c>
      <c r="D209" s="349">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19</v>
      </c>
      <c r="B210" s="348">
        <v>27</v>
      </c>
      <c r="C210" s="344">
        <v>33</v>
      </c>
      <c r="D210" s="349">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316</v>
      </c>
      <c r="B211" s="348">
        <v>6</v>
      </c>
      <c r="C211" s="344">
        <v>20</v>
      </c>
      <c r="D211" s="349">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231</v>
      </c>
      <c r="B212" s="348">
        <v>11</v>
      </c>
      <c r="C212" s="344">
        <v>32</v>
      </c>
      <c r="D212" s="349">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325</v>
      </c>
      <c r="B213" s="348">
        <v>20</v>
      </c>
      <c r="C213" s="344">
        <v>15</v>
      </c>
      <c r="D213" s="349">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15</v>
      </c>
      <c r="B214" s="348">
        <v>4</v>
      </c>
      <c r="C214" s="344">
        <v>8</v>
      </c>
      <c r="D214" s="349">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477</v>
      </c>
      <c r="B215" s="348">
        <v>1</v>
      </c>
      <c r="C215" s="344">
        <v>10</v>
      </c>
      <c r="D215" s="349">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74</v>
      </c>
      <c r="B216" s="348">
        <v>10</v>
      </c>
      <c r="C216" s="344">
        <v>29</v>
      </c>
      <c r="D216" s="349">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50</v>
      </c>
      <c r="B217" s="348">
        <v>10</v>
      </c>
      <c r="C217" s="344">
        <v>23</v>
      </c>
      <c r="D217" s="349">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350</v>
      </c>
      <c r="B218" s="348">
        <v>9</v>
      </c>
      <c r="C218" s="344">
        <v>39</v>
      </c>
      <c r="D218" s="349">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153</v>
      </c>
      <c r="B219" s="348">
        <v>11</v>
      </c>
      <c r="C219" s="344">
        <v>8</v>
      </c>
      <c r="D219" s="349">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334</v>
      </c>
      <c r="B220" s="399">
        <v>25</v>
      </c>
      <c r="C220" s="400">
        <v>34</v>
      </c>
      <c r="D220" s="401">
        <v>59</v>
      </c>
      <c r="E220" s="317">
        <f t="shared" si="21"/>
        <v>26.55</v>
      </c>
      <c r="F220" s="139">
        <f t="shared" si="19"/>
        <v>1.5500000000000007</v>
      </c>
      <c r="G220" s="139">
        <f t="shared" ca="1" si="22"/>
        <v>0.19375000000000009</v>
      </c>
      <c r="H220" s="168">
        <f t="shared" si="20"/>
        <v>42.372881355932201</v>
      </c>
      <c r="I220" s="11">
        <v>1</v>
      </c>
      <c r="J220" s="11">
        <v>1</v>
      </c>
      <c r="K220" s="322">
        <f>TRAILS!AH23</f>
        <v>1</v>
      </c>
      <c r="Z220"/>
      <c r="BU220" t="e">
        <v>#N/A</v>
      </c>
      <c r="CH220" t="e">
        <v>#N/A</v>
      </c>
    </row>
    <row r="221" spans="1:86" s="3" customFormat="1" ht="27.75" customHeight="1" thickBot="1">
      <c r="A221" s="58" t="s">
        <v>1108</v>
      </c>
      <c r="B221" s="345">
        <v>233</v>
      </c>
      <c r="C221" s="346">
        <v>472</v>
      </c>
      <c r="D221" s="347">
        <v>705</v>
      </c>
      <c r="E221" s="323">
        <f t="shared" si="21"/>
        <v>317.25</v>
      </c>
      <c r="F221" s="324">
        <f t="shared" si="19"/>
        <v>84.25</v>
      </c>
      <c r="G221" s="324">
        <f t="shared" ca="1" si="22"/>
        <v>10.53125</v>
      </c>
      <c r="H221" s="325">
        <f t="shared" si="20"/>
        <v>33.049645390070921</v>
      </c>
      <c r="I221" s="326">
        <f>SUM(I203:I220)</f>
        <v>16</v>
      </c>
      <c r="J221" s="326">
        <f>SUM(J203:J220)</f>
        <v>7</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50" t="s">
        <v>1137</v>
      </c>
      <c r="B291" s="351">
        <v>1</v>
      </c>
      <c r="E291" s="163"/>
      <c r="H291" s="3"/>
      <c r="J291"/>
      <c r="K291" s="3"/>
      <c r="L291" s="3"/>
      <c r="T291" s="161"/>
      <c r="CH291" t="e">
        <v>#N/A</v>
      </c>
    </row>
    <row r="292" spans="1:86" ht="15" customHeight="1">
      <c r="A292" s="350" t="s">
        <v>1160</v>
      </c>
      <c r="B292" s="352" t="s">
        <v>1276</v>
      </c>
      <c r="J292"/>
      <c r="BU292" t="e">
        <v>#N/A</v>
      </c>
      <c r="CH292" t="e">
        <v>#N/A</v>
      </c>
    </row>
    <row r="293" spans="1:86" s="3" customFormat="1" ht="15" customHeight="1">
      <c r="A293" s="350" t="s">
        <v>12</v>
      </c>
      <c r="B293" s="352"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8" t="s">
        <v>1286</v>
      </c>
      <c r="B295" s="390" t="s">
        <v>1146</v>
      </c>
      <c r="C295" s="377"/>
      <c r="D295" s="377"/>
      <c r="E295" s="377"/>
      <c r="F295"/>
      <c r="H295"/>
      <c r="I295"/>
      <c r="BT295" t="e">
        <v>#N/A</v>
      </c>
      <c r="CH295" t="e">
        <v>#N/A</v>
      </c>
    </row>
    <row r="296" spans="1:86" s="3" customFormat="1" ht="32.25" customHeight="1" thickBot="1">
      <c r="A296" s="381" t="s">
        <v>11</v>
      </c>
      <c r="B296" s="365" t="s">
        <v>1232</v>
      </c>
      <c r="C296" s="366" t="s">
        <v>1281</v>
      </c>
      <c r="D296" s="367" t="s">
        <v>1283</v>
      </c>
      <c r="E296" s="353" t="s">
        <v>1108</v>
      </c>
      <c r="F296" s="106" t="s">
        <v>1290</v>
      </c>
      <c r="G296" s="106" t="s">
        <v>1291</v>
      </c>
      <c r="H296" s="107" t="s">
        <v>1292</v>
      </c>
      <c r="I296"/>
      <c r="BT296" t="e">
        <v>#N/A</v>
      </c>
      <c r="CH296" t="e">
        <v>#N/A</v>
      </c>
    </row>
    <row r="297" spans="1:86" s="3" customFormat="1" ht="22.5" customHeight="1">
      <c r="A297" s="380" t="s">
        <v>114</v>
      </c>
      <c r="B297" s="386">
        <v>6045.46</v>
      </c>
      <c r="C297" s="386">
        <v>863363.58000000007</v>
      </c>
      <c r="D297" s="386">
        <v>8285</v>
      </c>
      <c r="E297" s="35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0" t="s">
        <v>204</v>
      </c>
      <c r="B298" s="386">
        <v>38761</v>
      </c>
      <c r="C298" s="386">
        <v>598218.76</v>
      </c>
      <c r="D298" s="386">
        <v>82500</v>
      </c>
      <c r="E298" s="358">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80" t="s">
        <v>43</v>
      </c>
      <c r="B299" s="386">
        <v>205236.33000000002</v>
      </c>
      <c r="C299" s="386">
        <v>1281092.52</v>
      </c>
      <c r="D299" s="386">
        <v>119836</v>
      </c>
      <c r="E299" s="358">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80" t="s">
        <v>23</v>
      </c>
      <c r="B300" s="386">
        <v>18294.07</v>
      </c>
      <c r="C300" s="386">
        <v>625215.66</v>
      </c>
      <c r="D300" s="386">
        <v>20100.489999999998</v>
      </c>
      <c r="E300" s="35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0" t="s">
        <v>35</v>
      </c>
      <c r="B301" s="386">
        <v>505647.9</v>
      </c>
      <c r="C301" s="386">
        <v>1661021.22</v>
      </c>
      <c r="D301" s="386">
        <v>152127</v>
      </c>
      <c r="E301" s="35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0" t="s">
        <v>66</v>
      </c>
      <c r="B302" s="386">
        <v>187976</v>
      </c>
      <c r="C302" s="386">
        <v>657347.07000000007</v>
      </c>
      <c r="D302" s="386">
        <v>167112</v>
      </c>
      <c r="E302" s="35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0" t="s">
        <v>98</v>
      </c>
      <c r="B303" s="386">
        <v>160745</v>
      </c>
      <c r="C303" s="386">
        <v>520379.32</v>
      </c>
      <c r="D303" s="386"/>
      <c r="E303" s="35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0" t="s">
        <v>19</v>
      </c>
      <c r="B304" s="386"/>
      <c r="C304" s="386">
        <v>2011041.34</v>
      </c>
      <c r="D304" s="386">
        <v>453311.07</v>
      </c>
      <c r="E304" s="358">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80" t="s">
        <v>316</v>
      </c>
      <c r="B305" s="386">
        <v>43074.05</v>
      </c>
      <c r="C305" s="386">
        <v>608934.30000000005</v>
      </c>
      <c r="D305" s="386"/>
      <c r="E305" s="35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0" t="s">
        <v>231</v>
      </c>
      <c r="B306" s="386">
        <v>92059.28</v>
      </c>
      <c r="C306" s="386">
        <v>750876.11</v>
      </c>
      <c r="D306" s="386">
        <v>67590.149999999994</v>
      </c>
      <c r="E306" s="358">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80" t="s">
        <v>325</v>
      </c>
      <c r="B307" s="386">
        <v>72100</v>
      </c>
      <c r="C307" s="386">
        <v>505679.95</v>
      </c>
      <c r="D307" s="386">
        <v>17954</v>
      </c>
      <c r="E307" s="35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0" t="s">
        <v>15</v>
      </c>
      <c r="B308" s="386"/>
      <c r="C308" s="386">
        <v>89116.4</v>
      </c>
      <c r="D308" s="386">
        <v>4350</v>
      </c>
      <c r="E308" s="35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0" t="s">
        <v>477</v>
      </c>
      <c r="B309" s="386">
        <v>138099.45000000001</v>
      </c>
      <c r="C309" s="386">
        <v>94909.64</v>
      </c>
      <c r="D309" s="386">
        <v>26169</v>
      </c>
      <c r="E309" s="35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0" t="s">
        <v>74</v>
      </c>
      <c r="B310" s="386">
        <v>143686.78</v>
      </c>
      <c r="C310" s="386">
        <v>781820.17999999993</v>
      </c>
      <c r="D310" s="386">
        <v>76362.5</v>
      </c>
      <c r="E310" s="358">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80" t="s">
        <v>50</v>
      </c>
      <c r="B311" s="386">
        <v>292231.08</v>
      </c>
      <c r="C311" s="386">
        <v>837178.15</v>
      </c>
      <c r="D311" s="386">
        <v>31439</v>
      </c>
      <c r="E311" s="358">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80" t="s">
        <v>350</v>
      </c>
      <c r="B312" s="386">
        <v>108696</v>
      </c>
      <c r="C312" s="386">
        <v>797669.82</v>
      </c>
      <c r="D312" s="386">
        <v>105541.34</v>
      </c>
      <c r="E312" s="35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0" t="s">
        <v>153</v>
      </c>
      <c r="B313" s="386"/>
      <c r="C313" s="386">
        <v>490966.51999999996</v>
      </c>
      <c r="D313" s="386">
        <v>3001</v>
      </c>
      <c r="E313" s="35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0" t="s">
        <v>334</v>
      </c>
      <c r="B314" s="386">
        <v>109332</v>
      </c>
      <c r="C314" s="386">
        <v>1348893.3599999999</v>
      </c>
      <c r="D314" s="386">
        <v>292414.48</v>
      </c>
      <c r="E314" s="35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3" t="s">
        <v>1108</v>
      </c>
      <c r="B315" s="361">
        <v>2121984.4000000004</v>
      </c>
      <c r="C315" s="362">
        <v>14523723.9</v>
      </c>
      <c r="D315" s="362">
        <v>1628093.03</v>
      </c>
      <c r="E315" s="369">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3513</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35753" priority="3" operator="greaterThanOrEqual">
      <formula>50000</formula>
    </cfRule>
  </conditionalFormatting>
  <conditionalFormatting pivot="1" sqref="B139:C144">
    <cfRule type="cellIs" dxfId="3575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D162" activePane="bottomRight" state="frozen"/>
      <selection pane="topRight" activeCell="C1" sqref="C1"/>
      <selection pane="bottomLeft" activeCell="A2" sqref="A2"/>
      <selection pane="bottomRight" activeCell="O173" sqref="O173"/>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3515</v>
      </c>
      <c r="FH1" s="279" t="s">
        <v>3544</v>
      </c>
    </row>
    <row r="2" spans="1:164" ht="17.25">
      <c r="A2" s="72">
        <v>131831706</v>
      </c>
      <c r="B2" s="304" t="s">
        <v>463</v>
      </c>
      <c r="C2" s="72" t="s">
        <v>1778</v>
      </c>
      <c r="D2" s="72" t="s">
        <v>3518</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3516</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22</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3564</v>
      </c>
      <c r="EY3" s="313">
        <v>46190</v>
      </c>
      <c r="EZ3" s="313"/>
      <c r="FA3" s="183"/>
      <c r="FB3" s="313"/>
      <c r="FC3" s="7" t="s">
        <v>3623</v>
      </c>
      <c r="FD3" s="7" t="s">
        <v>3040</v>
      </c>
      <c r="FE3" s="7">
        <f t="shared" ref="FE3:FE66" si="10">IF((J3+R3)&lt;=I3+R3,(J3+R3),((I3-(I3*(M3+1)-(I3+J3)))+R3))</f>
        <v>9030</v>
      </c>
      <c r="FF3" s="72">
        <f t="shared" ref="FF3:FF66" si="11">I3+J3+FD3</f>
        <v>18291</v>
      </c>
      <c r="FG3" t="s">
        <v>3516</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3516</v>
      </c>
    </row>
    <row r="5" spans="1:164" ht="17.25">
      <c r="A5" s="72">
        <v>465898394</v>
      </c>
      <c r="B5" s="304" t="s">
        <v>3029</v>
      </c>
      <c r="C5" s="72"/>
      <c r="D5" s="72"/>
      <c r="E5" s="72"/>
      <c r="F5" s="72"/>
      <c r="G5" s="306"/>
      <c r="H5" s="306" t="s">
        <v>3616</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t="s">
        <v>1776</v>
      </c>
      <c r="D6" s="72" t="s">
        <v>3629</v>
      </c>
      <c r="E6" s="72">
        <v>9500</v>
      </c>
      <c r="F6" s="72"/>
      <c r="G6" s="306"/>
      <c r="H6" s="306"/>
      <c r="I6" s="72">
        <v>9036</v>
      </c>
      <c r="J6" s="72">
        <v>8356</v>
      </c>
      <c r="K6" s="258">
        <f t="shared" si="0"/>
        <v>8530</v>
      </c>
      <c r="L6" s="258">
        <f t="shared" si="1"/>
        <v>8248</v>
      </c>
      <c r="M6" s="307">
        <v>1</v>
      </c>
      <c r="N6" s="72" t="s">
        <v>1281</v>
      </c>
      <c r="O6" s="72" t="s">
        <v>1282</v>
      </c>
      <c r="P6" s="72" t="s">
        <v>114</v>
      </c>
      <c r="Q6" s="255">
        <v>215144</v>
      </c>
      <c r="R6" s="66">
        <v>174</v>
      </c>
      <c r="S6" s="66">
        <f t="shared" si="2"/>
        <v>0</v>
      </c>
      <c r="T6" s="66">
        <v>1350</v>
      </c>
      <c r="U6" s="4" t="s">
        <v>1484</v>
      </c>
      <c r="V6" s="5">
        <f t="shared" si="3"/>
        <v>0.24512414371641397</v>
      </c>
      <c r="W6" s="5">
        <f t="shared" si="4"/>
        <v>1.177335772206296E-2</v>
      </c>
      <c r="X6" s="5" t="s">
        <v>1281</v>
      </c>
      <c r="Y6" s="72" t="str">
        <f t="shared" si="6"/>
        <v>PAID</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3516</v>
      </c>
    </row>
    <row r="7" spans="1:164" ht="17.25">
      <c r="A7" s="72">
        <v>463131407</v>
      </c>
      <c r="B7" s="304" t="s">
        <v>212</v>
      </c>
      <c r="C7" s="72" t="s">
        <v>1776</v>
      </c>
      <c r="D7" s="72" t="s">
        <v>3556</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3617</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3516</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3516</v>
      </c>
    </row>
    <row r="9" spans="1:164" ht="17.25">
      <c r="A9" s="72">
        <v>467444078</v>
      </c>
      <c r="B9" s="304" t="s">
        <v>3027</v>
      </c>
      <c r="C9" s="72" t="s">
        <v>1776</v>
      </c>
      <c r="D9" s="72" t="s">
        <v>3629</v>
      </c>
      <c r="E9" s="72">
        <v>6150</v>
      </c>
      <c r="F9" s="72"/>
      <c r="G9" s="306"/>
      <c r="H9" s="306"/>
      <c r="I9" s="72">
        <v>6009</v>
      </c>
      <c r="J9" s="72">
        <v>5979</v>
      </c>
      <c r="K9" s="258">
        <f t="shared" si="0"/>
        <v>6100</v>
      </c>
      <c r="L9" s="258">
        <f t="shared" si="1"/>
        <v>6056</v>
      </c>
      <c r="M9" s="307">
        <v>1</v>
      </c>
      <c r="N9" s="72" t="s">
        <v>1281</v>
      </c>
      <c r="O9" s="72" t="s">
        <v>1282</v>
      </c>
      <c r="P9" s="72" t="s">
        <v>23</v>
      </c>
      <c r="Q9" s="255">
        <v>199889</v>
      </c>
      <c r="R9" s="66">
        <v>121</v>
      </c>
      <c r="S9" s="66">
        <f t="shared" si="2"/>
        <v>0</v>
      </c>
      <c r="T9" s="66">
        <v>1800</v>
      </c>
      <c r="U9" s="4" t="s">
        <v>1130</v>
      </c>
      <c r="V9" s="5">
        <f t="shared" si="3"/>
        <v>0.30121446893931203</v>
      </c>
      <c r="W9" s="5">
        <f t="shared" si="4"/>
        <v>1.0938556044813906E-2</v>
      </c>
      <c r="X9" s="5" t="s">
        <v>1281</v>
      </c>
      <c r="Y9" s="72" t="str">
        <f t="shared" si="6"/>
        <v>PAID</v>
      </c>
      <c r="Z9" s="72" t="s">
        <v>1130</v>
      </c>
      <c r="AA9" s="72" t="s">
        <v>1330</v>
      </c>
      <c r="AB9" s="304"/>
      <c r="AC9" s="72">
        <v>22</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3516</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3516</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3516</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3623</v>
      </c>
      <c r="FD12" s="7" t="s">
        <v>3047</v>
      </c>
      <c r="FE12" s="7">
        <f t="shared" si="10"/>
        <v>6240</v>
      </c>
      <c r="FF12" s="72">
        <f t="shared" si="11"/>
        <v>24444</v>
      </c>
      <c r="FG12" t="s">
        <v>3516</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3509</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3516</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3516</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3624</v>
      </c>
      <c r="FD15" s="7" t="s">
        <v>3050</v>
      </c>
      <c r="FE15" s="7">
        <f t="shared" si="10"/>
        <v>8661</v>
      </c>
      <c r="FF15" s="72">
        <f t="shared" si="11"/>
        <v>41105</v>
      </c>
      <c r="FG15" t="s">
        <v>3516</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3516</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3541</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3516</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3516</v>
      </c>
    </row>
    <row r="19" spans="1:163" ht="17.25">
      <c r="A19" s="72">
        <v>467360608</v>
      </c>
      <c r="B19" s="304" t="s">
        <v>2081</v>
      </c>
      <c r="C19" s="72" t="s">
        <v>1776</v>
      </c>
      <c r="D19" s="72" t="s">
        <v>3518</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3517</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3516</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3516</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3505</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3516</v>
      </c>
    </row>
    <row r="23" spans="1:163" ht="17.25">
      <c r="A23" s="72">
        <v>464104095</v>
      </c>
      <c r="B23" s="304" t="s">
        <v>2119</v>
      </c>
      <c r="C23" s="72"/>
      <c r="D23" s="72"/>
      <c r="E23" s="72"/>
      <c r="F23" s="72"/>
      <c r="G23" s="306"/>
      <c r="H23" s="306" t="s">
        <v>3549</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3517</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3565</v>
      </c>
      <c r="EY24" s="313">
        <v>46185</v>
      </c>
      <c r="EZ24" s="313"/>
      <c r="FA24" s="183"/>
      <c r="FB24" s="313"/>
      <c r="FC24" s="7"/>
      <c r="FD24" s="7" t="s">
        <v>3059</v>
      </c>
      <c r="FE24" s="7">
        <f t="shared" si="10"/>
        <v>6623</v>
      </c>
      <c r="FF24" s="72">
        <f t="shared" si="11"/>
        <v>13292</v>
      </c>
      <c r="FG24" t="s">
        <v>3516</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3516</v>
      </c>
    </row>
    <row r="26" spans="1:163" ht="17.25">
      <c r="A26" s="72">
        <v>462452555</v>
      </c>
      <c r="B26" s="304" t="s">
        <v>906</v>
      </c>
      <c r="C26" s="72" t="s">
        <v>1776</v>
      </c>
      <c r="D26" s="72" t="s">
        <v>3622</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3537</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3516</v>
      </c>
    </row>
    <row r="27" spans="1:163" ht="17.25">
      <c r="A27" s="72">
        <v>465042758</v>
      </c>
      <c r="B27" s="304" t="s">
        <v>1422</v>
      </c>
      <c r="C27" s="72" t="s">
        <v>1776</v>
      </c>
      <c r="D27" s="72" t="s">
        <v>3545</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3516</v>
      </c>
    </row>
    <row r="28" spans="1:163" ht="17.25">
      <c r="A28" s="72">
        <v>466953270</v>
      </c>
      <c r="B28" s="304" t="s">
        <v>279</v>
      </c>
      <c r="C28" s="72" t="s">
        <v>1776</v>
      </c>
      <c r="D28" s="72" t="s">
        <v>3622</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3516</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3517</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3505</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3516</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3516</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3542</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3516</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3505</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3516</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23</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3516</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3516</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3516</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3516</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3517</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3516</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3504</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3516</v>
      </c>
    </row>
    <row r="41" spans="1:163" ht="17.25">
      <c r="A41" s="72">
        <v>464403745</v>
      </c>
      <c r="B41" s="304" t="s">
        <v>1465</v>
      </c>
      <c r="C41" s="72" t="s">
        <v>1776</v>
      </c>
      <c r="D41" s="72" t="s">
        <v>3622</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3516</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3531</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3516</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3516</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3566</v>
      </c>
      <c r="EY44" s="313">
        <v>46188</v>
      </c>
      <c r="EZ44" s="313"/>
      <c r="FA44" s="183"/>
      <c r="FB44" s="313"/>
      <c r="FC44" s="7"/>
      <c r="FD44" s="7" t="s">
        <v>3079</v>
      </c>
      <c r="FE44" s="7">
        <f t="shared" si="10"/>
        <v>5648</v>
      </c>
      <c r="FF44" s="72">
        <f t="shared" si="11"/>
        <v>11688</v>
      </c>
      <c r="FG44" t="s">
        <v>3516</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3516</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3567</v>
      </c>
      <c r="EY46" s="313">
        <v>46185</v>
      </c>
      <c r="EZ46" s="313"/>
      <c r="FA46" s="183"/>
      <c r="FB46" s="313"/>
      <c r="FC46" s="7"/>
      <c r="FD46" s="7" t="s">
        <v>3081</v>
      </c>
      <c r="FE46" s="7">
        <f t="shared" si="10"/>
        <v>5096</v>
      </c>
      <c r="FF46" s="72">
        <f t="shared" si="11"/>
        <v>10123</v>
      </c>
      <c r="FG46" t="s">
        <v>3516</v>
      </c>
    </row>
    <row r="47" spans="1:163" ht="17.25">
      <c r="A47" s="72">
        <v>464450501</v>
      </c>
      <c r="B47" s="304" t="s">
        <v>606</v>
      </c>
      <c r="C47" s="72" t="s">
        <v>1776</v>
      </c>
      <c r="D47" s="72" t="s">
        <v>3556</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3505</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3516</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3505</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3516</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3623</v>
      </c>
      <c r="FD49" s="7" t="s">
        <v>3084</v>
      </c>
      <c r="FE49" s="7">
        <f t="shared" si="10"/>
        <v>5707</v>
      </c>
      <c r="FF49" s="72">
        <f t="shared" si="11"/>
        <v>17122</v>
      </c>
      <c r="FG49" t="s">
        <v>3516</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3516</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3540</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3516</v>
      </c>
    </row>
    <row r="52" spans="1:163" ht="17.25">
      <c r="A52" s="72">
        <v>462452784</v>
      </c>
      <c r="B52" s="304" t="s">
        <v>381</v>
      </c>
      <c r="C52" s="72" t="s">
        <v>1776</v>
      </c>
      <c r="D52" s="72" t="s">
        <v>3622</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3516</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3568</v>
      </c>
      <c r="EY53" s="313">
        <v>46187</v>
      </c>
      <c r="EZ53" s="313"/>
      <c r="FA53" s="183"/>
      <c r="FB53" s="313"/>
      <c r="FC53" s="7"/>
      <c r="FD53" s="7" t="s">
        <v>3088</v>
      </c>
      <c r="FE53" s="7">
        <f t="shared" si="10"/>
        <v>7346</v>
      </c>
      <c r="FF53" s="72">
        <f t="shared" si="11"/>
        <v>14697</v>
      </c>
      <c r="FG53" t="s">
        <v>3516</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3516</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3516</v>
      </c>
    </row>
    <row r="56" spans="1:163" ht="17.25">
      <c r="A56" s="72">
        <v>463860514</v>
      </c>
      <c r="B56" s="304" t="s">
        <v>282</v>
      </c>
      <c r="C56" s="72" t="s">
        <v>1776</v>
      </c>
      <c r="D56" s="72" t="s">
        <v>3536</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3538</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3516</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3623</v>
      </c>
      <c r="FD57" s="7" t="s">
        <v>3091</v>
      </c>
      <c r="FE57" s="7">
        <f t="shared" si="10"/>
        <v>4754</v>
      </c>
      <c r="FF57" s="72">
        <f t="shared" si="11"/>
        <v>9576</v>
      </c>
      <c r="FG57" t="s">
        <v>3516</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3517</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3516</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3516</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3516</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3516</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3541</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3516</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3516</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3505</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3516</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3548</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3623</v>
      </c>
      <c r="FD66" s="7" t="s">
        <v>3099</v>
      </c>
      <c r="FE66" s="7">
        <f t="shared" si="10"/>
        <v>6584</v>
      </c>
      <c r="FF66" s="72">
        <f t="shared" si="11"/>
        <v>14178</v>
      </c>
      <c r="FG66" t="s">
        <v>3516</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3623</v>
      </c>
      <c r="FD67" s="7" t="s">
        <v>3100</v>
      </c>
      <c r="FE67" s="7">
        <f t="shared" ref="FE67:FE130" si="24">IF((J67+R67)&lt;=I67+R67,(J67+R67),((I67-(I67*(M67+1)-(I67+J67)))+R67))</f>
        <v>6620.8300000000017</v>
      </c>
      <c r="FF67" s="72">
        <f t="shared" ref="FF67:FF130" si="25">I67+J67+FD67</f>
        <v>28810.83</v>
      </c>
      <c r="FG67" t="s">
        <v>3516</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3516</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3510</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3623</v>
      </c>
      <c r="FD69" s="7" t="s">
        <v>3101</v>
      </c>
      <c r="FE69" s="7">
        <f t="shared" si="24"/>
        <v>4293</v>
      </c>
      <c r="FF69" s="72">
        <f t="shared" si="25"/>
        <v>12783</v>
      </c>
      <c r="FG69" t="s">
        <v>3516</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3516</v>
      </c>
    </row>
    <row r="71" spans="1:163" ht="17.25">
      <c r="A71" s="72">
        <v>467016498</v>
      </c>
      <c r="B71" s="304" t="s">
        <v>811</v>
      </c>
      <c r="C71" s="72" t="s">
        <v>1776</v>
      </c>
      <c r="D71" s="72" t="s">
        <v>3622</v>
      </c>
      <c r="E71" s="72">
        <v>15278</v>
      </c>
      <c r="F71" s="72"/>
      <c r="G71" s="306"/>
      <c r="H71" s="306"/>
      <c r="I71" s="72">
        <v>4412</v>
      </c>
      <c r="J71" s="72">
        <v>8759</v>
      </c>
      <c r="K71" s="258">
        <f t="shared" si="14"/>
        <v>4525</v>
      </c>
      <c r="L71" s="258">
        <f t="shared" si="15"/>
        <v>-1800</v>
      </c>
      <c r="M71" s="315">
        <v>2</v>
      </c>
      <c r="N71" s="72" t="s">
        <v>1281</v>
      </c>
      <c r="O71" s="72" t="s">
        <v>1282</v>
      </c>
      <c r="P71" s="72" t="s">
        <v>231</v>
      </c>
      <c r="Q71" s="255">
        <v>106268</v>
      </c>
      <c r="R71" s="66">
        <v>178</v>
      </c>
      <c r="S71" s="66">
        <f t="shared" si="16"/>
        <v>0</v>
      </c>
      <c r="T71" s="66">
        <v>1350</v>
      </c>
      <c r="U71" s="4" t="s">
        <v>1232</v>
      </c>
      <c r="V71" s="5">
        <f t="shared" si="17"/>
        <v>0.2892472521810448</v>
      </c>
      <c r="W71" s="5">
        <f t="shared" si="18"/>
        <v>2.3528944821123877E-2</v>
      </c>
      <c r="X71" s="5" t="str">
        <f t="shared" si="19"/>
        <v>STABLE</v>
      </c>
      <c r="Y71" s="72" t="str">
        <f t="shared" si="20"/>
        <v>PAID</v>
      </c>
      <c r="Z71" s="72" t="s">
        <v>1331</v>
      </c>
      <c r="AA71" s="72" t="s">
        <v>1331</v>
      </c>
      <c r="AB71" s="304" t="s">
        <v>3505</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3516</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3516</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3505</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3516</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3516</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3505</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3516</v>
      </c>
    </row>
    <row r="76" spans="1:163" ht="17.25">
      <c r="A76" s="72">
        <v>465745229</v>
      </c>
      <c r="B76" s="304" t="s">
        <v>2145</v>
      </c>
      <c r="C76" s="72"/>
      <c r="D76" s="72"/>
      <c r="E76" s="72"/>
      <c r="F76" s="72"/>
      <c r="G76" s="306"/>
      <c r="H76" s="306" t="s">
        <v>3550</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3516</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3516</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3516</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3517</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3614</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3517</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3516</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3516</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3516</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3541</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3623</v>
      </c>
      <c r="FD84" s="7" t="s">
        <v>3114</v>
      </c>
      <c r="FE84" s="7">
        <f t="shared" si="24"/>
        <v>5864</v>
      </c>
      <c r="FF84" s="72">
        <f t="shared" si="25"/>
        <v>27941</v>
      </c>
      <c r="FG84" t="s">
        <v>3516</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3516</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3505</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3517</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3543</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3623</v>
      </c>
      <c r="FD87" s="7" t="s">
        <v>3117</v>
      </c>
      <c r="FE87" s="7">
        <f t="shared" si="24"/>
        <v>5638</v>
      </c>
      <c r="FF87" s="72">
        <f t="shared" si="25"/>
        <v>30367</v>
      </c>
      <c r="FG87" t="s">
        <v>3516</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3516</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3569</v>
      </c>
      <c r="EY89" s="313">
        <v>46191</v>
      </c>
      <c r="EZ89" s="313"/>
      <c r="FA89" s="183"/>
      <c r="FB89" s="313"/>
      <c r="FC89" s="7"/>
      <c r="FD89" s="7" t="s">
        <v>3119</v>
      </c>
      <c r="FE89" s="7">
        <f t="shared" si="24"/>
        <v>3293</v>
      </c>
      <c r="FF89" s="72">
        <f t="shared" si="25"/>
        <v>17646</v>
      </c>
      <c r="FG89" t="s">
        <v>3517</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3516</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3516</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3516</v>
      </c>
    </row>
    <row r="93" spans="1:163" ht="17.25">
      <c r="A93" s="72">
        <v>468046860</v>
      </c>
      <c r="B93" s="304" t="s">
        <v>1412</v>
      </c>
      <c r="C93" s="72" t="s">
        <v>1776</v>
      </c>
      <c r="D93" s="72" t="s">
        <v>1790</v>
      </c>
      <c r="E93" s="72">
        <v>3153</v>
      </c>
      <c r="F93" s="72"/>
      <c r="G93" s="306"/>
      <c r="H93" s="306" t="s">
        <v>3549</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3516</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3505</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3516</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3516</v>
      </c>
    </row>
    <row r="96" spans="1:163" ht="17.25">
      <c r="A96" s="72">
        <v>467169041</v>
      </c>
      <c r="B96" s="304" t="s">
        <v>634</v>
      </c>
      <c r="C96" s="72" t="s">
        <v>1778</v>
      </c>
      <c r="D96" s="72" t="s">
        <v>3628</v>
      </c>
      <c r="E96" s="72">
        <v>3000</v>
      </c>
      <c r="F96" s="72"/>
      <c r="G96" s="306"/>
      <c r="H96" s="306"/>
      <c r="I96" s="72">
        <v>2999</v>
      </c>
      <c r="J96" s="72">
        <v>2751</v>
      </c>
      <c r="K96" s="258">
        <f t="shared" si="27"/>
        <v>2807</v>
      </c>
      <c r="L96" s="258">
        <f t="shared" si="15"/>
        <v>2857</v>
      </c>
      <c r="M96" s="307">
        <v>1</v>
      </c>
      <c r="N96" s="72" t="s">
        <v>1281</v>
      </c>
      <c r="O96" s="72" t="s">
        <v>1282</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PAID</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3516</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3516</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3516</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3516</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3623</v>
      </c>
      <c r="FD100" s="7" t="s">
        <v>3110</v>
      </c>
      <c r="FE100" s="7">
        <f t="shared" si="24"/>
        <v>3538</v>
      </c>
      <c r="FF100" s="72">
        <f t="shared" si="25"/>
        <v>7176</v>
      </c>
      <c r="FG100" t="s">
        <v>3516</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3516</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3516</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3516</v>
      </c>
    </row>
    <row r="104" spans="1:163" ht="17.25">
      <c r="A104" s="72">
        <v>467470520</v>
      </c>
      <c r="B104" s="304" t="s">
        <v>2149</v>
      </c>
      <c r="C104" s="72"/>
      <c r="D104" s="72"/>
      <c r="E104" s="72"/>
      <c r="F104" s="72"/>
      <c r="G104" s="306"/>
      <c r="H104" s="306" t="s">
        <v>3511</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3516</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3516</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3505</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3516</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3505</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3516</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3516</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3516</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24</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1125</v>
      </c>
      <c r="EU110" s="7" t="s">
        <v>2453</v>
      </c>
      <c r="EV110" s="7" t="s">
        <v>1111</v>
      </c>
      <c r="EW110" s="7" t="s">
        <v>1807</v>
      </c>
      <c r="EX110" s="183" t="s">
        <v>3570</v>
      </c>
      <c r="EY110" s="313">
        <v>46199</v>
      </c>
      <c r="EZ110" s="313"/>
      <c r="FA110" s="183"/>
      <c r="FB110" s="313"/>
      <c r="FC110" s="7" t="s">
        <v>3624</v>
      </c>
      <c r="FD110" s="7" t="s">
        <v>3137</v>
      </c>
      <c r="FE110" s="7">
        <f t="shared" si="24"/>
        <v>5313</v>
      </c>
      <c r="FF110" s="72">
        <f t="shared" si="25"/>
        <v>10717</v>
      </c>
      <c r="FG110" t="s">
        <v>3516</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3516</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3516</v>
      </c>
    </row>
    <row r="113" spans="1:163" ht="17.25">
      <c r="A113" s="72">
        <v>464402919</v>
      </c>
      <c r="B113" s="304" t="s">
        <v>731</v>
      </c>
      <c r="C113" s="72" t="s">
        <v>1776</v>
      </c>
      <c r="D113" s="72" t="s">
        <v>3628</v>
      </c>
      <c r="E113" s="72">
        <v>3000</v>
      </c>
      <c r="F113" s="72"/>
      <c r="G113" s="306"/>
      <c r="H113" s="306"/>
      <c r="I113" s="72">
        <v>5104</v>
      </c>
      <c r="J113" s="72">
        <v>8729</v>
      </c>
      <c r="K113" s="258">
        <f t="shared" si="29"/>
        <v>3882</v>
      </c>
      <c r="L113" s="258">
        <f t="shared" si="15"/>
        <v>11236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3516</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3516</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3516</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3505</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3517</v>
      </c>
    </row>
    <row r="117" spans="1:163" ht="17.25">
      <c r="A117" s="72">
        <v>458444699</v>
      </c>
      <c r="B117" s="304" t="s">
        <v>1359</v>
      </c>
      <c r="C117" s="72" t="s">
        <v>1776</v>
      </c>
      <c r="D117" s="72" t="s">
        <v>3556</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3516</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23</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3516</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3516</v>
      </c>
    </row>
    <row r="120" spans="1:163" ht="17.25">
      <c r="A120" s="72">
        <v>465651022</v>
      </c>
      <c r="B120" s="304" t="s">
        <v>214</v>
      </c>
      <c r="C120" s="72" t="s">
        <v>1776</v>
      </c>
      <c r="D120" s="72" t="s">
        <v>3556</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3505</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3516</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3517</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3516</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22</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1125</v>
      </c>
      <c r="EU123" s="7" t="s">
        <v>2467</v>
      </c>
      <c r="EV123" s="7" t="s">
        <v>1111</v>
      </c>
      <c r="EW123" s="7" t="s">
        <v>1807</v>
      </c>
      <c r="EX123" s="183" t="s">
        <v>3571</v>
      </c>
      <c r="EY123" s="313">
        <v>46193</v>
      </c>
      <c r="EZ123" s="313"/>
      <c r="FA123" s="183"/>
      <c r="FB123" s="313"/>
      <c r="FC123" s="7" t="s">
        <v>3624</v>
      </c>
      <c r="FD123" s="7" t="s">
        <v>3148</v>
      </c>
      <c r="FE123" s="7">
        <f t="shared" si="24"/>
        <v>12650</v>
      </c>
      <c r="FF123" s="72">
        <f t="shared" si="25"/>
        <v>25446</v>
      </c>
      <c r="FG123" t="s">
        <v>3516</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3505</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3516</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3516</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3572</v>
      </c>
      <c r="EY126" s="313">
        <v>46201</v>
      </c>
      <c r="EZ126" s="313"/>
      <c r="FA126" s="183"/>
      <c r="FB126" s="313"/>
      <c r="FC126" s="7"/>
      <c r="FD126" s="7" t="s">
        <v>3151</v>
      </c>
      <c r="FE126" s="7">
        <f t="shared" si="24"/>
        <v>4040</v>
      </c>
      <c r="FF126" s="72">
        <f t="shared" si="25"/>
        <v>8172</v>
      </c>
      <c r="FG126" t="s">
        <v>3516</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3516</v>
      </c>
    </row>
    <row r="128" spans="1:163" ht="17.25">
      <c r="A128" s="72">
        <v>466061980</v>
      </c>
      <c r="B128" s="304" t="s">
        <v>2100</v>
      </c>
      <c r="C128" s="72"/>
      <c r="D128" s="72"/>
      <c r="E128" s="72"/>
      <c r="F128" s="72"/>
      <c r="G128" s="306"/>
      <c r="H128" s="306" t="s">
        <v>3550</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3516</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3516</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3516</v>
      </c>
    </row>
    <row r="131" spans="1:163" ht="17.25">
      <c r="A131" s="72">
        <v>459845098</v>
      </c>
      <c r="B131" s="304" t="s">
        <v>469</v>
      </c>
      <c r="C131" s="72" t="s">
        <v>1776</v>
      </c>
      <c r="D131" s="72" t="s">
        <v>3619</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3516</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3505</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3623</v>
      </c>
      <c r="FD132" s="7" t="s">
        <v>3157</v>
      </c>
      <c r="FE132" s="7">
        <f t="shared" si="38"/>
        <v>3305</v>
      </c>
      <c r="FF132" s="72">
        <f t="shared" si="39"/>
        <v>9916</v>
      </c>
      <c r="FG132" t="s">
        <v>3516</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3516</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3557</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3516</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3516</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3505</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3517</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3516</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3516</v>
      </c>
    </row>
    <row r="139" spans="1:163" ht="17.25">
      <c r="A139" s="72">
        <v>457349311</v>
      </c>
      <c r="B139" s="304" t="s">
        <v>116</v>
      </c>
      <c r="C139" s="72" t="s">
        <v>1776</v>
      </c>
      <c r="D139" s="72" t="s">
        <v>3629</v>
      </c>
      <c r="E139" s="72">
        <v>7556</v>
      </c>
      <c r="F139" s="72"/>
      <c r="G139" s="306"/>
      <c r="H139" s="306"/>
      <c r="I139" s="72">
        <v>6290</v>
      </c>
      <c r="J139" s="72">
        <v>18870</v>
      </c>
      <c r="K139" s="258">
        <f t="shared" si="29"/>
        <v>864</v>
      </c>
      <c r="L139" s="258">
        <f t="shared" si="30"/>
        <v>18763</v>
      </c>
      <c r="M139" s="315">
        <v>4</v>
      </c>
      <c r="N139" s="72" t="s">
        <v>1281</v>
      </c>
      <c r="O139" s="72" t="s">
        <v>1282</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PAID</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3516</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3516</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22</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3516</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3516</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3516</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3516</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3573</v>
      </c>
      <c r="EY145" s="313">
        <v>46193</v>
      </c>
      <c r="EZ145" s="313"/>
      <c r="FA145" s="183"/>
      <c r="FB145" s="313"/>
      <c r="FC145" s="7"/>
      <c r="FD145" s="7" t="s">
        <v>3168</v>
      </c>
      <c r="FE145" s="7">
        <f t="shared" si="38"/>
        <v>3849</v>
      </c>
      <c r="FF145" s="72">
        <f t="shared" si="39"/>
        <v>7765</v>
      </c>
      <c r="FG145" t="s">
        <v>3517</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3516</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3524</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3516</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3516</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3516</v>
      </c>
    </row>
    <row r="150" spans="1:163" ht="17.25">
      <c r="A150" s="72">
        <v>462252818</v>
      </c>
      <c r="B150" s="304" t="s">
        <v>2084</v>
      </c>
      <c r="C150" s="72" t="s">
        <v>1778</v>
      </c>
      <c r="D150" s="72" t="s">
        <v>3619</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3574</v>
      </c>
      <c r="EY150" s="313">
        <v>46185</v>
      </c>
      <c r="EZ150" s="313"/>
      <c r="FA150" s="183"/>
      <c r="FB150" s="313"/>
      <c r="FC150" s="7"/>
      <c r="FD150" s="7" t="s">
        <v>3144</v>
      </c>
      <c r="FE150" s="7">
        <f t="shared" si="38"/>
        <v>7368</v>
      </c>
      <c r="FF150" s="72">
        <f t="shared" si="39"/>
        <v>14844</v>
      </c>
      <c r="FG150" t="s">
        <v>3516</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3516</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3516</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3516</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3516</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3517</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3516</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3516</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3505</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3516</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3516</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3516</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23</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3516</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3516</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3516</v>
      </c>
    </row>
    <row r="164" spans="1:163" ht="17.25">
      <c r="A164" s="72">
        <v>462234854</v>
      </c>
      <c r="B164" s="304" t="s">
        <v>1445</v>
      </c>
      <c r="C164" s="72"/>
      <c r="D164" s="72"/>
      <c r="E164" s="72"/>
      <c r="F164" s="72"/>
      <c r="G164" s="306"/>
      <c r="H164" s="306" t="s">
        <v>3511</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3516</v>
      </c>
    </row>
    <row r="165" spans="1:163" ht="17.25">
      <c r="A165" s="72">
        <v>463997528</v>
      </c>
      <c r="B165" s="304" t="s">
        <v>1519</v>
      </c>
      <c r="C165" s="72" t="s">
        <v>1776</v>
      </c>
      <c r="D165" s="72" t="s">
        <v>3619</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3516</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3623</v>
      </c>
      <c r="FD166" s="7" t="s">
        <v>3184</v>
      </c>
      <c r="FE166" s="7">
        <f t="shared" si="38"/>
        <v>4626</v>
      </c>
      <c r="FF166" s="72">
        <f t="shared" si="39"/>
        <v>21296</v>
      </c>
      <c r="FG166" t="s">
        <v>3516</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3575</v>
      </c>
      <c r="EY167" s="313">
        <v>46189</v>
      </c>
      <c r="EZ167" s="313"/>
      <c r="FA167" s="183"/>
      <c r="FB167" s="313"/>
      <c r="FC167" s="7"/>
      <c r="FD167" s="7" t="s">
        <v>3185</v>
      </c>
      <c r="FE167" s="7">
        <f t="shared" si="38"/>
        <v>5715</v>
      </c>
      <c r="FF167" s="72">
        <f t="shared" si="39"/>
        <v>33794</v>
      </c>
      <c r="FG167" t="s">
        <v>3516</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3516</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3505</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3516</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3516</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22</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3516</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3516</v>
      </c>
    </row>
    <row r="173" spans="1:163" ht="17.25">
      <c r="A173" s="72">
        <v>464273873</v>
      </c>
      <c r="B173" s="304" t="s">
        <v>728</v>
      </c>
      <c r="C173" s="72" t="s">
        <v>1776</v>
      </c>
      <c r="D173" s="72" t="s">
        <v>3629</v>
      </c>
      <c r="E173" s="72">
        <f>4216+100</f>
        <v>4316</v>
      </c>
      <c r="F173" s="72"/>
      <c r="G173" s="306"/>
      <c r="H173" s="306"/>
      <c r="I173" s="72">
        <v>4216</v>
      </c>
      <c r="J173" s="72">
        <v>8428</v>
      </c>
      <c r="K173" s="258">
        <f t="shared" si="42"/>
        <v>4419</v>
      </c>
      <c r="L173" s="258">
        <f t="shared" si="30"/>
        <v>8654</v>
      </c>
      <c r="M173" s="315">
        <v>2</v>
      </c>
      <c r="N173" s="72" t="s">
        <v>1281</v>
      </c>
      <c r="O173" s="72" t="s">
        <v>1282</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PAID</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3516</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3516</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3576</v>
      </c>
      <c r="EY175" s="313">
        <v>46186</v>
      </c>
      <c r="EZ175" s="313"/>
      <c r="FA175" s="183"/>
      <c r="FB175" s="313"/>
      <c r="FC175" s="7" t="s">
        <v>3623</v>
      </c>
      <c r="FD175" s="7" t="s">
        <v>3191</v>
      </c>
      <c r="FE175" s="7">
        <f t="shared" si="38"/>
        <v>3704</v>
      </c>
      <c r="FF175" s="72">
        <f t="shared" si="39"/>
        <v>7931</v>
      </c>
      <c r="FG175" t="s">
        <v>3516</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3517</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3516</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3517</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3577</v>
      </c>
      <c r="EY179" s="313">
        <v>46185</v>
      </c>
      <c r="EZ179" s="313"/>
      <c r="FA179" s="183"/>
      <c r="FB179" s="313"/>
      <c r="FC179" s="7"/>
      <c r="FD179" s="7" t="s">
        <v>3194</v>
      </c>
      <c r="FE179" s="7">
        <f t="shared" si="38"/>
        <v>1340</v>
      </c>
      <c r="FF179" s="72">
        <f t="shared" si="39"/>
        <v>5838</v>
      </c>
      <c r="FG179" t="s">
        <v>3516</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3516</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3516</v>
      </c>
    </row>
    <row r="182" spans="1:163" ht="17.25">
      <c r="A182" s="72">
        <v>465072149</v>
      </c>
      <c r="B182" s="304" t="s">
        <v>999</v>
      </c>
      <c r="C182" s="72"/>
      <c r="D182" s="72"/>
      <c r="E182" s="72"/>
      <c r="F182" s="72"/>
      <c r="G182" s="306"/>
      <c r="H182" s="306" t="s">
        <v>3511</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3527</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3516</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3578</v>
      </c>
      <c r="EY183" s="313">
        <v>46185</v>
      </c>
      <c r="EZ183" s="313"/>
      <c r="FA183" s="183"/>
      <c r="FB183" s="313"/>
      <c r="FC183" s="7"/>
      <c r="FD183" s="7" t="s">
        <v>3196</v>
      </c>
      <c r="FE183" s="7">
        <f t="shared" si="38"/>
        <v>3459</v>
      </c>
      <c r="FF183" s="72">
        <f t="shared" si="39"/>
        <v>6980</v>
      </c>
      <c r="FG183" t="s">
        <v>3516</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3505</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3516</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3516</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3579</v>
      </c>
      <c r="EY186" s="313">
        <v>46190</v>
      </c>
      <c r="EZ186" s="313"/>
      <c r="FA186" s="183"/>
      <c r="FB186" s="313"/>
      <c r="FC186" s="7"/>
      <c r="FD186" s="7" t="s">
        <v>3089</v>
      </c>
      <c r="FE186" s="7">
        <f t="shared" si="38"/>
        <v>3998</v>
      </c>
      <c r="FF186" s="72">
        <f t="shared" si="39"/>
        <v>8058</v>
      </c>
      <c r="FG186" t="s">
        <v>3516</v>
      </c>
    </row>
    <row r="187" spans="1:163" ht="17.25">
      <c r="A187" s="72">
        <v>457622833</v>
      </c>
      <c r="B187" s="304" t="s">
        <v>704</v>
      </c>
      <c r="C187" s="72" t="s">
        <v>1776</v>
      </c>
      <c r="D187" s="72" t="s">
        <v>3615</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3516</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3516</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3516</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3516</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3516</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3516</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3517</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3516</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3516</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3516</v>
      </c>
    </row>
    <row r="197" spans="1:163" ht="17.25">
      <c r="A197" s="72">
        <v>464239808</v>
      </c>
      <c r="B197" s="304" t="s">
        <v>550</v>
      </c>
      <c r="C197" s="72" t="s">
        <v>1776</v>
      </c>
      <c r="D197" s="72" t="s">
        <v>3628</v>
      </c>
      <c r="E197" s="72">
        <f>4000+203</f>
        <v>4203</v>
      </c>
      <c r="F197" s="72"/>
      <c r="G197" s="306"/>
      <c r="H197" s="306"/>
      <c r="I197" s="72">
        <v>4071</v>
      </c>
      <c r="J197" s="72">
        <v>3933</v>
      </c>
      <c r="K197" s="258">
        <f t="shared" si="44"/>
        <v>4009</v>
      </c>
      <c r="L197" s="258">
        <f t="shared" si="45"/>
        <v>3974</v>
      </c>
      <c r="M197" s="307">
        <v>1</v>
      </c>
      <c r="N197" s="72" t="s">
        <v>1281</v>
      </c>
      <c r="O197" s="72" t="s">
        <v>1282</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PAID</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3516</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3516</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3516</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3516</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3516</v>
      </c>
    </row>
    <row r="202" spans="1:163" ht="17.25">
      <c r="A202" s="72">
        <v>463773768</v>
      </c>
      <c r="B202" s="304" t="s">
        <v>989</v>
      </c>
      <c r="C202" s="72" t="s">
        <v>1776</v>
      </c>
      <c r="D202" s="72" t="s">
        <v>3629</v>
      </c>
      <c r="E202" s="72">
        <v>4600</v>
      </c>
      <c r="F202" s="72"/>
      <c r="G202" s="306"/>
      <c r="H202" s="306"/>
      <c r="I202" s="72">
        <v>4522</v>
      </c>
      <c r="J202" s="72">
        <v>4115</v>
      </c>
      <c r="K202" s="258">
        <f t="shared" si="44"/>
        <v>4190</v>
      </c>
      <c r="L202" s="258">
        <f t="shared" si="45"/>
        <v>4216</v>
      </c>
      <c r="M202" s="307">
        <v>1</v>
      </c>
      <c r="N202" s="72" t="s">
        <v>1281</v>
      </c>
      <c r="O202" s="72" t="s">
        <v>1282</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PAID</v>
      </c>
      <c r="Z202" s="72" t="s">
        <v>1282</v>
      </c>
      <c r="AA202" s="72" t="s">
        <v>1330</v>
      </c>
      <c r="AB202" s="304" t="s">
        <v>3504</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3516</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1125</v>
      </c>
      <c r="EU203" s="7" t="s">
        <v>2546</v>
      </c>
      <c r="EV203" s="7" t="s">
        <v>1111</v>
      </c>
      <c r="EW203" s="7" t="s">
        <v>1802</v>
      </c>
      <c r="EX203" s="183" t="s">
        <v>1904</v>
      </c>
      <c r="EY203" s="313">
        <v>46178</v>
      </c>
      <c r="EZ203" s="313"/>
      <c r="FA203" s="183"/>
      <c r="FB203" s="313"/>
      <c r="FC203" s="7" t="s">
        <v>3624</v>
      </c>
      <c r="FD203" s="7" t="s">
        <v>3211</v>
      </c>
      <c r="FE203" s="7">
        <f t="shared" si="53"/>
        <v>4828</v>
      </c>
      <c r="FF203" s="72">
        <f t="shared" si="54"/>
        <v>9678</v>
      </c>
      <c r="FG203" t="s">
        <v>3516</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3516</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3516</v>
      </c>
    </row>
    <row r="206" spans="1:163" ht="17.25">
      <c r="A206" s="72">
        <v>462376506</v>
      </c>
      <c r="B206" s="304" t="s">
        <v>2139</v>
      </c>
      <c r="C206" s="72" t="s">
        <v>1776</v>
      </c>
      <c r="D206" s="72" t="s">
        <v>3518</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3580</v>
      </c>
      <c r="EY206" s="313">
        <v>46189</v>
      </c>
      <c r="EZ206" s="313"/>
      <c r="FA206" s="183"/>
      <c r="FB206" s="313"/>
      <c r="FC206" s="7"/>
      <c r="FD206" s="7" t="s">
        <v>3213</v>
      </c>
      <c r="FE206" s="7">
        <f t="shared" si="53"/>
        <v>2148</v>
      </c>
      <c r="FF206" s="72">
        <f t="shared" si="54"/>
        <v>5393</v>
      </c>
      <c r="FG206" t="s">
        <v>3516</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3581</v>
      </c>
      <c r="EY207" s="313">
        <v>46185</v>
      </c>
      <c r="EZ207" s="313"/>
      <c r="FA207" s="183"/>
      <c r="FB207" s="313"/>
      <c r="FC207" s="7"/>
      <c r="FD207" s="7" t="s">
        <v>3201</v>
      </c>
      <c r="FE207" s="7">
        <f t="shared" si="53"/>
        <v>4768</v>
      </c>
      <c r="FF207" s="72">
        <f t="shared" si="54"/>
        <v>9561</v>
      </c>
      <c r="FG207" t="s">
        <v>3516</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3623</v>
      </c>
      <c r="FD208" s="7" t="s">
        <v>3123</v>
      </c>
      <c r="FE208" s="7">
        <f t="shared" si="53"/>
        <v>3702</v>
      </c>
      <c r="FF208" s="72">
        <f t="shared" si="54"/>
        <v>16828</v>
      </c>
      <c r="FG208" t="s">
        <v>3516</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3516</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24</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3516</v>
      </c>
    </row>
    <row r="211" spans="1:163" ht="17.25">
      <c r="A211" s="72">
        <v>467657607</v>
      </c>
      <c r="B211" s="304" t="s">
        <v>2091</v>
      </c>
      <c r="C211" s="72"/>
      <c r="D211" s="72"/>
      <c r="E211" s="72"/>
      <c r="F211" s="72"/>
      <c r="G211" s="306"/>
      <c r="H211" s="306" t="s">
        <v>3621</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3516</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3516</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3541</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3516</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3516</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3516</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3516</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3516</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3516</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3516</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3516</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3624</v>
      </c>
      <c r="FD221" s="7" t="s">
        <v>3222</v>
      </c>
      <c r="FE221" s="7">
        <f t="shared" si="53"/>
        <v>6001</v>
      </c>
      <c r="FF221" s="72">
        <f t="shared" si="54"/>
        <v>11921</v>
      </c>
      <c r="FG221" t="s">
        <v>3516</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3516</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3516</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3516</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3517</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3516</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3516</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3541</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3623</v>
      </c>
      <c r="FD228" s="7" t="s">
        <v>3227</v>
      </c>
      <c r="FE228" s="7">
        <f t="shared" si="53"/>
        <v>6344</v>
      </c>
      <c r="FF228" s="72">
        <f t="shared" si="54"/>
        <v>23972</v>
      </c>
      <c r="FG228" t="s">
        <v>3516</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3516</v>
      </c>
    </row>
    <row r="230" spans="1:163" ht="17.25">
      <c r="A230" s="314">
        <v>464137329</v>
      </c>
      <c r="B230" s="304" t="s">
        <v>656</v>
      </c>
      <c r="C230" s="72" t="s">
        <v>1776</v>
      </c>
      <c r="D230" s="72" t="s">
        <v>1790</v>
      </c>
      <c r="E230" s="72">
        <f>3162+3159</f>
        <v>6321</v>
      </c>
      <c r="F230" s="72"/>
      <c r="G230" s="306"/>
      <c r="H230" s="306"/>
      <c r="I230" s="72">
        <v>3159</v>
      </c>
      <c r="J230" s="72">
        <v>14952</v>
      </c>
      <c r="K230" s="258">
        <f t="shared" si="58"/>
        <v>3507</v>
      </c>
      <c r="L230" s="258">
        <f t="shared" si="45"/>
        <v>12991</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3516</v>
      </c>
    </row>
    <row r="231" spans="1:163" ht="17.25">
      <c r="A231" s="72">
        <v>456991270</v>
      </c>
      <c r="B231" s="304" t="s">
        <v>1354</v>
      </c>
      <c r="C231" s="72" t="s">
        <v>1776</v>
      </c>
      <c r="D231" s="72" t="s">
        <v>3518</v>
      </c>
      <c r="E231" s="72">
        <v>5739</v>
      </c>
      <c r="F231" s="72"/>
      <c r="G231" s="306"/>
      <c r="H231" s="306" t="s">
        <v>3550</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3516</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3516</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3516</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3623</v>
      </c>
      <c r="FD234" s="7" t="s">
        <v>3071</v>
      </c>
      <c r="FE234" s="7">
        <f t="shared" si="53"/>
        <v>3975</v>
      </c>
      <c r="FF234" s="72">
        <f t="shared" si="54"/>
        <v>14712</v>
      </c>
      <c r="FG234" t="s">
        <v>3516</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3516</v>
      </c>
    </row>
    <row r="236" spans="1:163" ht="17.25">
      <c r="A236" s="72">
        <v>464693708</v>
      </c>
      <c r="B236" s="304" t="s">
        <v>1531</v>
      </c>
      <c r="C236" s="72" t="s">
        <v>1776</v>
      </c>
      <c r="D236" s="72" t="s">
        <v>3619</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3516</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3516</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3516</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3505</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3516</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3623</v>
      </c>
      <c r="FD240" s="7" t="s">
        <v>3151</v>
      </c>
      <c r="FE240" s="7">
        <f t="shared" si="53"/>
        <v>2461</v>
      </c>
      <c r="FF240" s="72">
        <f t="shared" si="54"/>
        <v>5328</v>
      </c>
      <c r="FG240" t="s">
        <v>3516</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3623</v>
      </c>
      <c r="FD241" s="7" t="s">
        <v>3237</v>
      </c>
      <c r="FE241" s="7">
        <f t="shared" si="53"/>
        <v>6793</v>
      </c>
      <c r="FF241" s="72">
        <f t="shared" si="54"/>
        <v>37372</v>
      </c>
      <c r="FG241" t="s">
        <v>3516</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3516</v>
      </c>
    </row>
    <row r="243" spans="1:163" ht="17.25">
      <c r="A243" s="72">
        <v>455993579</v>
      </c>
      <c r="B243" s="304" t="s">
        <v>1535</v>
      </c>
      <c r="C243" s="72"/>
      <c r="D243" s="72"/>
      <c r="E243" s="72"/>
      <c r="F243" s="72"/>
      <c r="G243" s="306"/>
      <c r="H243" s="306" t="s">
        <v>3512</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3517</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3516</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3582</v>
      </c>
      <c r="EY245" s="313">
        <v>46184</v>
      </c>
      <c r="EZ245" s="313"/>
      <c r="FA245" s="183"/>
      <c r="FB245" s="313"/>
      <c r="FC245" s="7" t="s">
        <v>3623</v>
      </c>
      <c r="FD245" s="7" t="s">
        <v>3197</v>
      </c>
      <c r="FE245" s="7">
        <f t="shared" si="53"/>
        <v>6180</v>
      </c>
      <c r="FF245" s="72">
        <f t="shared" si="54"/>
        <v>12444</v>
      </c>
      <c r="FG245" t="s">
        <v>3516</v>
      </c>
    </row>
    <row r="246" spans="1:163" ht="17.25">
      <c r="A246" s="72">
        <v>464019282</v>
      </c>
      <c r="B246" s="304" t="s">
        <v>1536</v>
      </c>
      <c r="C246" s="72" t="s">
        <v>1778</v>
      </c>
      <c r="D246" s="72" t="s">
        <v>3628</v>
      </c>
      <c r="E246" s="72">
        <v>5000</v>
      </c>
      <c r="F246" s="72"/>
      <c r="G246" s="306"/>
      <c r="H246" s="306"/>
      <c r="I246" s="72">
        <v>3733</v>
      </c>
      <c r="J246" s="72">
        <v>3733</v>
      </c>
      <c r="K246" s="258">
        <f t="shared" si="58"/>
        <v>3769</v>
      </c>
      <c r="L246" s="258">
        <f t="shared" si="45"/>
        <v>2562</v>
      </c>
      <c r="M246" s="307">
        <v>1</v>
      </c>
      <c r="N246" s="72" t="s">
        <v>1281</v>
      </c>
      <c r="O246" s="72" t="s">
        <v>1282</v>
      </c>
      <c r="P246" s="72" t="s">
        <v>74</v>
      </c>
      <c r="Q246" s="255">
        <v>55151</v>
      </c>
      <c r="R246" s="66">
        <v>36</v>
      </c>
      <c r="S246" s="66">
        <f t="shared" si="56"/>
        <v>0</v>
      </c>
      <c r="T246" s="66">
        <v>4490</v>
      </c>
      <c r="U246" s="4" t="s">
        <v>1130</v>
      </c>
      <c r="V246" s="5">
        <f t="shared" si="51"/>
        <v>5.5048089798046138E-2</v>
      </c>
      <c r="W246" s="5">
        <f t="shared" si="52"/>
        <v>3.0180365324131478E-3</v>
      </c>
      <c r="X246" s="5" t="str">
        <f t="shared" si="46"/>
        <v>STABLE</v>
      </c>
      <c r="Y246" s="72" t="str">
        <f t="shared" si="47"/>
        <v>PAID</v>
      </c>
      <c r="Z246" s="72" t="s">
        <v>1130</v>
      </c>
      <c r="AA246" s="72" t="s">
        <v>1331</v>
      </c>
      <c r="AB246" s="304" t="s">
        <v>3505</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3516</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3516</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3623</v>
      </c>
      <c r="FD248" s="7" t="s">
        <v>3241</v>
      </c>
      <c r="FE248" s="7">
        <f t="shared" si="53"/>
        <v>3094.8899999999994</v>
      </c>
      <c r="FF248" s="72">
        <f t="shared" si="54"/>
        <v>21268.89</v>
      </c>
      <c r="FG248" t="s">
        <v>3516</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3528</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3516</v>
      </c>
    </row>
    <row r="250" spans="1:163" ht="17.25">
      <c r="A250" s="72">
        <v>463069996</v>
      </c>
      <c r="B250" s="304" t="s">
        <v>378</v>
      </c>
      <c r="C250" s="72" t="s">
        <v>1776</v>
      </c>
      <c r="D250" s="72" t="s">
        <v>3622</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3516</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3516</v>
      </c>
    </row>
    <row r="252" spans="1:163" ht="17.25">
      <c r="A252" s="72">
        <v>463739181</v>
      </c>
      <c r="B252" s="304" t="s">
        <v>143</v>
      </c>
      <c r="C252" s="72" t="s">
        <v>1776</v>
      </c>
      <c r="D252" s="72" t="s">
        <v>3522</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3516</v>
      </c>
    </row>
    <row r="253" spans="1:163" ht="17.25">
      <c r="A253" s="72">
        <v>463834008</v>
      </c>
      <c r="B253" s="304" t="s">
        <v>991</v>
      </c>
      <c r="C253" s="72"/>
      <c r="D253" s="72"/>
      <c r="E253" s="72"/>
      <c r="F253" s="72"/>
      <c r="G253" s="306"/>
      <c r="H253" s="306" t="s">
        <v>3633</v>
      </c>
      <c r="I253" s="72">
        <v>3514</v>
      </c>
      <c r="J253" s="72">
        <v>6953.81</v>
      </c>
      <c r="K253" s="258">
        <f t="shared" si="58"/>
        <v>3612.8100000000013</v>
      </c>
      <c r="L253" s="258">
        <f t="shared" si="45"/>
        <v>10773.810000000001</v>
      </c>
      <c r="M253" s="315">
        <v>2</v>
      </c>
      <c r="N253" s="72" t="s">
        <v>1283</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PAID</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3516</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3583</v>
      </c>
      <c r="EY254" s="313">
        <v>46186</v>
      </c>
      <c r="EZ254" s="313"/>
      <c r="FA254" s="183"/>
      <c r="FB254" s="313"/>
      <c r="FC254" s="7"/>
      <c r="FD254" s="7" t="s">
        <v>3244</v>
      </c>
      <c r="FE254" s="7">
        <f t="shared" si="53"/>
        <v>3377</v>
      </c>
      <c r="FF254" s="72">
        <f t="shared" si="54"/>
        <v>6754</v>
      </c>
      <c r="FG254" t="s">
        <v>3516</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3516</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3516</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3624</v>
      </c>
      <c r="FD257" s="7" t="s">
        <v>3246</v>
      </c>
      <c r="FE257" s="7">
        <f t="shared" si="53"/>
        <v>2266</v>
      </c>
      <c r="FF257" s="72">
        <f t="shared" si="54"/>
        <v>18769</v>
      </c>
      <c r="FG257" t="s">
        <v>3516</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3516</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3516</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3516</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3516</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3516</v>
      </c>
    </row>
    <row r="263" spans="1:163" ht="17.25">
      <c r="A263" s="72">
        <v>466340283</v>
      </c>
      <c r="B263" s="304" t="s">
        <v>2151</v>
      </c>
      <c r="C263" s="72" t="s">
        <v>1776</v>
      </c>
      <c r="D263" s="72" t="s">
        <v>3536</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3516</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3516</v>
      </c>
    </row>
    <row r="265" spans="1:163" ht="17.25">
      <c r="A265" s="314">
        <v>464559146</v>
      </c>
      <c r="B265" s="304" t="s">
        <v>688</v>
      </c>
      <c r="C265" s="72" t="s">
        <v>1778</v>
      </c>
      <c r="D265" s="72" t="s">
        <v>3619</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3517</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3516</v>
      </c>
    </row>
    <row r="267" spans="1:163" ht="17.25">
      <c r="A267" s="72">
        <v>461103769</v>
      </c>
      <c r="B267" s="304" t="s">
        <v>802</v>
      </c>
      <c r="C267" s="72" t="s">
        <v>1800</v>
      </c>
      <c r="D267" s="72" t="s">
        <v>3556</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3517</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3516</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3584</v>
      </c>
      <c r="EY269" s="313">
        <v>46188</v>
      </c>
      <c r="EZ269" s="313"/>
      <c r="FA269" s="183"/>
      <c r="FB269" s="313"/>
      <c r="FC269" s="7"/>
      <c r="FD269" s="7" t="s">
        <v>3132</v>
      </c>
      <c r="FE269" s="7">
        <f t="shared" si="67"/>
        <v>4911.3500000000004</v>
      </c>
      <c r="FF269" s="72">
        <f t="shared" si="68"/>
        <v>9908.35</v>
      </c>
      <c r="FG269" t="s">
        <v>3516</v>
      </c>
    </row>
    <row r="270" spans="1:163" ht="17.25">
      <c r="A270" s="72">
        <v>467110513</v>
      </c>
      <c r="B270" s="304" t="s">
        <v>2125</v>
      </c>
      <c r="C270" s="72"/>
      <c r="D270" s="72"/>
      <c r="E270" s="72"/>
      <c r="F270" s="72"/>
      <c r="G270" s="306"/>
      <c r="H270" s="306" t="s">
        <v>3511</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3516</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3516</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3516</v>
      </c>
    </row>
    <row r="273" spans="1:163" ht="17.25">
      <c r="A273" s="72">
        <v>462490785</v>
      </c>
      <c r="B273" s="304" t="s">
        <v>881</v>
      </c>
      <c r="C273" s="72" t="s">
        <v>1800</v>
      </c>
      <c r="D273" s="72" t="s">
        <v>3536</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3516</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3516</v>
      </c>
    </row>
    <row r="275" spans="1:163" ht="17.25">
      <c r="A275" s="72">
        <v>465281966</v>
      </c>
      <c r="B275" s="304" t="s">
        <v>757</v>
      </c>
      <c r="C275" s="72"/>
      <c r="D275" s="72"/>
      <c r="E275" s="72"/>
      <c r="F275" s="72"/>
      <c r="G275" s="306"/>
      <c r="H275" s="306" t="s">
        <v>3550</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3507</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3516</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3516</v>
      </c>
    </row>
    <row r="277" spans="1:163" ht="17.25">
      <c r="A277" s="72">
        <v>465762771</v>
      </c>
      <c r="B277" s="304" t="s">
        <v>1409</v>
      </c>
      <c r="C277" s="72" t="s">
        <v>1776</v>
      </c>
      <c r="D277" s="72" t="s">
        <v>3619</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3532</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3516</v>
      </c>
    </row>
    <row r="278" spans="1:163" ht="17.25">
      <c r="A278" s="72">
        <v>463785816</v>
      </c>
      <c r="B278" s="304" t="s">
        <v>161</v>
      </c>
      <c r="C278" s="72" t="s">
        <v>1776</v>
      </c>
      <c r="D278" s="72" t="s">
        <v>3536</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3516</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3516</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3505</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3516</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3516</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3623</v>
      </c>
      <c r="FD282" s="7" t="s">
        <v>3259</v>
      </c>
      <c r="FE282" s="7">
        <f t="shared" si="67"/>
        <v>4747.1699999999983</v>
      </c>
      <c r="FF282" s="72">
        <f t="shared" si="68"/>
        <v>23498.17</v>
      </c>
      <c r="FG282" t="s">
        <v>3516</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3516</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3505</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3516</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3516</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3516</v>
      </c>
    </row>
    <row r="287" spans="1:163" ht="17.25">
      <c r="A287" s="72">
        <v>463864554</v>
      </c>
      <c r="B287" s="304" t="s">
        <v>993</v>
      </c>
      <c r="C287" s="72" t="s">
        <v>1776</v>
      </c>
      <c r="D287" s="72" t="s">
        <v>3630</v>
      </c>
      <c r="E287" s="72">
        <f>3300+250</f>
        <v>3550</v>
      </c>
      <c r="F287" s="72"/>
      <c r="G287" s="306"/>
      <c r="H287" s="306"/>
      <c r="I287" s="72">
        <v>3255</v>
      </c>
      <c r="J287" s="72">
        <v>6482</v>
      </c>
      <c r="K287" s="258">
        <f t="shared" si="70"/>
        <v>3511</v>
      </c>
      <c r="L287" s="258">
        <f t="shared" si="59"/>
        <v>6548</v>
      </c>
      <c r="M287" s="315">
        <v>2</v>
      </c>
      <c r="N287" s="72" t="s">
        <v>1281</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3516</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3516</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3516</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22</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3516</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3516</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3516</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3516</v>
      </c>
    </row>
    <row r="294" spans="1:163" ht="17.25">
      <c r="A294" s="72">
        <v>460416667</v>
      </c>
      <c r="B294" s="304" t="s">
        <v>2130</v>
      </c>
      <c r="C294" s="72"/>
      <c r="D294" s="72"/>
      <c r="E294" s="72"/>
      <c r="F294" s="72"/>
      <c r="G294" s="306"/>
      <c r="H294" s="306" t="s">
        <v>3549</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3585</v>
      </c>
      <c r="EY294" s="313">
        <v>46185</v>
      </c>
      <c r="EZ294" s="313"/>
      <c r="FA294" s="183"/>
      <c r="FB294" s="313"/>
      <c r="FC294" s="7"/>
      <c r="FD294" s="7" t="s">
        <v>3270</v>
      </c>
      <c r="FE294" s="7">
        <f t="shared" si="67"/>
        <v>7071</v>
      </c>
      <c r="FF294" s="72">
        <f t="shared" si="68"/>
        <v>14211</v>
      </c>
      <c r="FG294" t="s">
        <v>3516</v>
      </c>
    </row>
    <row r="295" spans="1:163" ht="17.25">
      <c r="A295" s="72">
        <v>463868517</v>
      </c>
      <c r="B295" s="304" t="s">
        <v>1431</v>
      </c>
      <c r="C295" s="72" t="s">
        <v>1776</v>
      </c>
      <c r="D295" s="72" t="s">
        <v>3536</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3586</v>
      </c>
      <c r="EY295" s="313">
        <v>46193</v>
      </c>
      <c r="EZ295" s="313"/>
      <c r="FA295" s="183"/>
      <c r="FB295" s="313"/>
      <c r="FC295" s="7"/>
      <c r="FD295" s="7" t="s">
        <v>3271</v>
      </c>
      <c r="FE295" s="7">
        <f t="shared" si="67"/>
        <v>4192</v>
      </c>
      <c r="FF295" s="72">
        <f t="shared" si="68"/>
        <v>9058</v>
      </c>
      <c r="FG295" t="s">
        <v>3517</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3516</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3623</v>
      </c>
      <c r="FD297" s="7" t="s">
        <v>3272</v>
      </c>
      <c r="FE297" s="7">
        <f t="shared" si="67"/>
        <v>2483</v>
      </c>
      <c r="FF297" s="72">
        <f t="shared" si="68"/>
        <v>13541</v>
      </c>
      <c r="FG297" t="s">
        <v>3516</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3516</v>
      </c>
    </row>
    <row r="299" spans="1:163" ht="17.25">
      <c r="A299" s="72">
        <v>464961061</v>
      </c>
      <c r="B299" s="304" t="s">
        <v>524</v>
      </c>
      <c r="C299" s="72" t="s">
        <v>1776</v>
      </c>
      <c r="D299" s="72" t="s">
        <v>3622</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3516</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3516</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3516</v>
      </c>
    </row>
    <row r="302" spans="1:163" ht="17.25">
      <c r="A302" s="72">
        <v>459307537</v>
      </c>
      <c r="B302" s="304" t="s">
        <v>1361</v>
      </c>
      <c r="C302" s="72" t="s">
        <v>1776</v>
      </c>
      <c r="D302" s="72" t="s">
        <v>3536</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3623</v>
      </c>
      <c r="FD302" s="7" t="s">
        <v>3276</v>
      </c>
      <c r="FE302" s="7">
        <f t="shared" si="67"/>
        <v>2992</v>
      </c>
      <c r="FF302" s="72">
        <f t="shared" si="68"/>
        <v>6338</v>
      </c>
      <c r="FG302" t="s">
        <v>3516</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3516</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3516</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3624</v>
      </c>
      <c r="FD305" s="7" t="s">
        <v>3271</v>
      </c>
      <c r="FE305" s="7">
        <f t="shared" si="67"/>
        <v>4130</v>
      </c>
      <c r="FF305" s="72">
        <f t="shared" si="68"/>
        <v>12107</v>
      </c>
      <c r="FG305" t="s">
        <v>3516</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3587</v>
      </c>
      <c r="EY306" s="313">
        <v>46185</v>
      </c>
      <c r="EZ306" s="313"/>
      <c r="FA306" s="183"/>
      <c r="FB306" s="313"/>
      <c r="FC306" s="7"/>
      <c r="FD306" s="7" t="s">
        <v>3206</v>
      </c>
      <c r="FE306" s="7">
        <f t="shared" si="67"/>
        <v>3659</v>
      </c>
      <c r="FF306" s="72">
        <f t="shared" si="68"/>
        <v>7530</v>
      </c>
      <c r="FG306" t="s">
        <v>3516</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3516</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3516</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3516</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3516</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3516</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BPTP</v>
      </c>
      <c r="Z312" s="72" t="s">
        <v>1330</v>
      </c>
      <c r="AA312" s="72" t="s">
        <v>1326</v>
      </c>
      <c r="AB312" s="304"/>
      <c r="AC312" s="72">
        <v>25</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3516</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3516</v>
      </c>
    </row>
    <row r="314" spans="1:163" ht="17.25">
      <c r="A314" s="72">
        <v>465527769</v>
      </c>
      <c r="B314" s="304" t="s">
        <v>1002</v>
      </c>
      <c r="C314" s="72"/>
      <c r="D314" s="72"/>
      <c r="E314" s="72"/>
      <c r="F314" s="72"/>
      <c r="G314" s="306"/>
      <c r="H314" s="306" t="s">
        <v>3511</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3516</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3517</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3514</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3516</v>
      </c>
    </row>
    <row r="317" spans="1:163" ht="17.25">
      <c r="A317" s="72">
        <v>462307995</v>
      </c>
      <c r="B317" s="304" t="s">
        <v>2153</v>
      </c>
      <c r="C317" s="72" t="s">
        <v>1776</v>
      </c>
      <c r="D317" s="72" t="s">
        <v>3017</v>
      </c>
      <c r="E317" s="72">
        <f>900+1500</f>
        <v>2400</v>
      </c>
      <c r="F317" s="72"/>
      <c r="G317" s="306"/>
      <c r="H317" s="306"/>
      <c r="I317" s="72">
        <v>3777</v>
      </c>
      <c r="J317" s="72">
        <v>7213.99</v>
      </c>
      <c r="K317" s="258">
        <f t="shared" si="70"/>
        <v>3771.99</v>
      </c>
      <c r="L317" s="258">
        <f t="shared" si="59"/>
        <v>9061.99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3529</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3513</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3588</v>
      </c>
      <c r="EY317" s="313">
        <v>46185</v>
      </c>
      <c r="EZ317" s="313"/>
      <c r="FA317" s="183"/>
      <c r="FB317" s="313"/>
      <c r="FC317" s="7"/>
      <c r="FD317" s="7" t="s">
        <v>3286</v>
      </c>
      <c r="FE317" s="7">
        <f t="shared" si="67"/>
        <v>3771.99</v>
      </c>
      <c r="FF317" s="72">
        <f t="shared" si="68"/>
        <v>11461.99</v>
      </c>
      <c r="FG317" t="s">
        <v>3516</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3514</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3516</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3506</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3514</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3516</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3513</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3516</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3513</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3516</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3513</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3516</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3532</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3513</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3516</v>
      </c>
    </row>
    <row r="324" spans="1:163" ht="17.25">
      <c r="A324" s="72">
        <v>462821869</v>
      </c>
      <c r="B324" s="304" t="s">
        <v>2110</v>
      </c>
      <c r="C324" s="72" t="s">
        <v>1776</v>
      </c>
      <c r="D324" s="72" t="s">
        <v>3619</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3514</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3517</v>
      </c>
    </row>
    <row r="325" spans="1:163" ht="17.25">
      <c r="A325" s="72">
        <v>462852715</v>
      </c>
      <c r="B325" s="304" t="s">
        <v>1374</v>
      </c>
      <c r="C325" s="72" t="s">
        <v>1776</v>
      </c>
      <c r="D325" s="72" t="s">
        <v>3556</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3514</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3516</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3513</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3516</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3513</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3516</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3514</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3516</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3513</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3516</v>
      </c>
    </row>
    <row r="330" spans="1:163" ht="17.25">
      <c r="A330" s="72">
        <v>460835887</v>
      </c>
      <c r="B330" s="304" t="s">
        <v>344</v>
      </c>
      <c r="C330" s="72"/>
      <c r="D330" s="72"/>
      <c r="E330" s="72"/>
      <c r="F330" s="72"/>
      <c r="G330" s="306"/>
      <c r="H330" s="306" t="s">
        <v>3511</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3513</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3516</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3513</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3623</v>
      </c>
      <c r="FD331" s="7" t="s">
        <v>3296</v>
      </c>
      <c r="FE331" s="7">
        <f t="shared" si="77"/>
        <v>4097</v>
      </c>
      <c r="FF331" s="72">
        <f t="shared" si="78"/>
        <v>12291</v>
      </c>
      <c r="FG331" t="s">
        <v>3516</v>
      </c>
    </row>
    <row r="332" spans="1:163" ht="17.25">
      <c r="A332" s="72">
        <v>135050716</v>
      </c>
      <c r="B332" s="304" t="s">
        <v>875</v>
      </c>
      <c r="C332" s="72" t="s">
        <v>1776</v>
      </c>
      <c r="D332" s="72" t="s">
        <v>3556</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3514</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3516</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3513</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3516</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3513</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3517</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3513</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3516</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3530</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3513</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3516</v>
      </c>
    </row>
    <row r="337" spans="1:163" ht="17.25">
      <c r="A337" s="72">
        <v>460723500</v>
      </c>
      <c r="B337" s="304" t="s">
        <v>351</v>
      </c>
      <c r="C337" s="72" t="s">
        <v>1776</v>
      </c>
      <c r="D337" s="72" t="s">
        <v>3556</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3513</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3516</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3514</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3516</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3513</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3516</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3505</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3513</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3517</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3514</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3589</v>
      </c>
      <c r="EY341" s="313">
        <v>46184</v>
      </c>
      <c r="EZ341" s="313"/>
      <c r="FA341" s="183"/>
      <c r="FB341" s="313"/>
      <c r="FC341" s="7"/>
      <c r="FD341" s="7" t="s">
        <v>3301</v>
      </c>
      <c r="FE341" s="7">
        <f t="shared" si="77"/>
        <v>5256</v>
      </c>
      <c r="FF341" s="72">
        <f t="shared" si="78"/>
        <v>15983</v>
      </c>
      <c r="FG341" t="s">
        <v>3516</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3513</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3590</v>
      </c>
      <c r="EY342" s="313">
        <v>46185</v>
      </c>
      <c r="EZ342" s="313"/>
      <c r="FA342" s="183"/>
      <c r="FB342" s="313"/>
      <c r="FC342" s="7"/>
      <c r="FD342" s="7" t="s">
        <v>3302</v>
      </c>
      <c r="FE342" s="7">
        <f t="shared" si="77"/>
        <v>3921</v>
      </c>
      <c r="FF342" s="72">
        <f t="shared" si="78"/>
        <v>7872</v>
      </c>
      <c r="FG342" t="s">
        <v>3516</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3514</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3516</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3505</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3513</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3516</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3528</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3513</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3517</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3505</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3514</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3516</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3514</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3516</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3514</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3516</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3524</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3513</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3623</v>
      </c>
      <c r="FD349" s="7" t="s">
        <v>3058</v>
      </c>
      <c r="FE349" s="7">
        <f t="shared" si="77"/>
        <v>3750</v>
      </c>
      <c r="FF349" s="72">
        <f t="shared" si="78"/>
        <v>7630</v>
      </c>
      <c r="FG349" t="s">
        <v>3516</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3505</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3513</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3516</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3513</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3516</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23</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3514</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3516</v>
      </c>
    </row>
    <row r="353" spans="1:163" ht="17.25">
      <c r="A353" s="72">
        <v>462727954</v>
      </c>
      <c r="B353" s="304" t="s">
        <v>1548</v>
      </c>
      <c r="C353" s="72" t="s">
        <v>1776</v>
      </c>
      <c r="D353" s="72" t="s">
        <v>3619</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3513</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3623</v>
      </c>
      <c r="FD353" s="7" t="s">
        <v>3308</v>
      </c>
      <c r="FE353" s="7">
        <f t="shared" si="77"/>
        <v>43</v>
      </c>
      <c r="FF353" s="72">
        <f t="shared" si="78"/>
        <v>3355</v>
      </c>
      <c r="FG353" t="s">
        <v>3516</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3513</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3623</v>
      </c>
      <c r="FD354" s="7" t="s">
        <v>3309</v>
      </c>
      <c r="FE354" s="7">
        <f t="shared" si="77"/>
        <v>5640</v>
      </c>
      <c r="FF354" s="72">
        <f t="shared" si="78"/>
        <v>11420</v>
      </c>
      <c r="FG354" t="s">
        <v>3516</v>
      </c>
    </row>
    <row r="355" spans="1:163" ht="17.25">
      <c r="A355" s="72">
        <v>461328793</v>
      </c>
      <c r="B355" s="304" t="s">
        <v>771</v>
      </c>
      <c r="C355" s="72" t="s">
        <v>1778</v>
      </c>
      <c r="D355" s="72" t="s">
        <v>3628</v>
      </c>
      <c r="E355" s="72">
        <v>3200</v>
      </c>
      <c r="F355" s="72"/>
      <c r="G355" s="306"/>
      <c r="H355" s="306"/>
      <c r="I355" s="72">
        <v>3477</v>
      </c>
      <c r="J355" s="72">
        <v>13908</v>
      </c>
      <c r="K355" s="258">
        <f t="shared" si="82"/>
        <v>3924</v>
      </c>
      <c r="L355" s="258">
        <f t="shared" si="71"/>
        <v>14887</v>
      </c>
      <c r="M355" s="315">
        <v>4</v>
      </c>
      <c r="N355" s="72" t="s">
        <v>1281</v>
      </c>
      <c r="O355" s="72" t="s">
        <v>1282</v>
      </c>
      <c r="P355" s="72" t="s">
        <v>43</v>
      </c>
      <c r="Q355" s="255">
        <v>37146</v>
      </c>
      <c r="R355" s="66">
        <v>447</v>
      </c>
      <c r="S355" s="66">
        <f t="shared" si="81"/>
        <v>0</v>
      </c>
      <c r="T355" s="66">
        <v>2250</v>
      </c>
      <c r="U355" s="4" t="s">
        <v>1130</v>
      </c>
      <c r="V355" s="5">
        <f t="shared" si="79"/>
        <v>0.19350268351746894</v>
      </c>
      <c r="W355" s="5">
        <f t="shared" si="80"/>
        <v>1.219573442615203E-2</v>
      </c>
      <c r="X355" s="5" t="str">
        <f t="shared" si="72"/>
        <v>STABLE</v>
      </c>
      <c r="Y355" s="72" t="str">
        <f t="shared" si="73"/>
        <v>PAID</v>
      </c>
      <c r="Z355" s="72" t="s">
        <v>1130</v>
      </c>
      <c r="AA355" s="72" t="s">
        <v>1316</v>
      </c>
      <c r="AB355" s="304" t="s">
        <v>3533</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3513</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3516</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3514</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3516</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3514</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3517</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22</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3516</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3591</v>
      </c>
      <c r="EY359" s="313">
        <v>46188</v>
      </c>
      <c r="EZ359" s="313"/>
      <c r="FA359" s="183"/>
      <c r="FB359" s="313"/>
      <c r="FC359" s="7" t="s">
        <v>3624</v>
      </c>
      <c r="FD359" s="7" t="s">
        <v>1239</v>
      </c>
      <c r="FE359" s="7">
        <f t="shared" si="77"/>
        <v>527.22</v>
      </c>
      <c r="FF359" s="72">
        <f t="shared" si="78"/>
        <v>2893.2200000000003</v>
      </c>
      <c r="FG359" t="s">
        <v>3516</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3517</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23</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3513</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3516</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3513</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3517</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3517</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3513</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3516</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3514</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3516</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3513</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3623</v>
      </c>
      <c r="FD366" s="7" t="s">
        <v>3317</v>
      </c>
      <c r="FE366" s="7">
        <f t="shared" si="77"/>
        <v>3444</v>
      </c>
      <c r="FF366" s="72">
        <f t="shared" si="78"/>
        <v>6917</v>
      </c>
      <c r="FG366" t="s">
        <v>3516</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3513</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3516</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3514</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3517</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3528</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3513</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3623</v>
      </c>
      <c r="FD369" s="7" t="s">
        <v>3319</v>
      </c>
      <c r="FE369" s="7">
        <f t="shared" si="77"/>
        <v>2375</v>
      </c>
      <c r="FF369" s="72">
        <f t="shared" si="78"/>
        <v>7124</v>
      </c>
      <c r="FG369" t="s">
        <v>3516</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3513</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3516</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3513</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3516</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3513</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3516</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3513</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3516</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3514</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3592</v>
      </c>
      <c r="EY374" s="313">
        <v>46198</v>
      </c>
      <c r="EZ374" s="313"/>
      <c r="FA374" s="183"/>
      <c r="FB374" s="313"/>
      <c r="FC374" s="7"/>
      <c r="FD374" s="7" t="s">
        <v>3141</v>
      </c>
      <c r="FE374" s="7">
        <f t="shared" si="77"/>
        <v>4717</v>
      </c>
      <c r="FF374" s="72">
        <f t="shared" si="78"/>
        <v>9646</v>
      </c>
      <c r="FG374" t="s">
        <v>3517</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3513</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3516</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3513</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3516</v>
      </c>
    </row>
    <row r="377" spans="1:163" ht="17.25">
      <c r="A377" s="72">
        <v>461480386</v>
      </c>
      <c r="B377" s="304" t="s">
        <v>2162</v>
      </c>
      <c r="C377" s="72"/>
      <c r="D377" s="72"/>
      <c r="E377" s="72"/>
      <c r="F377" s="72"/>
      <c r="G377" s="306"/>
      <c r="H377" s="306" t="s">
        <v>3549</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3513</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3593</v>
      </c>
      <c r="EY377" s="313">
        <v>46185</v>
      </c>
      <c r="EZ377" s="313"/>
      <c r="FA377" s="183"/>
      <c r="FB377" s="313"/>
      <c r="FC377" s="7"/>
      <c r="FD377" s="7" t="s">
        <v>3295</v>
      </c>
      <c r="FE377" s="7">
        <f t="shared" si="77"/>
        <v>3853</v>
      </c>
      <c r="FF377" s="72">
        <f t="shared" si="78"/>
        <v>7750</v>
      </c>
      <c r="FG377" t="s">
        <v>3516</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3514</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3516</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3513</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3516</v>
      </c>
    </row>
    <row r="380" spans="1:163" ht="17.25">
      <c r="A380" s="72">
        <v>460406801</v>
      </c>
      <c r="B380" s="304" t="s">
        <v>361</v>
      </c>
      <c r="C380" s="72" t="s">
        <v>1778</v>
      </c>
      <c r="D380" s="72" t="s">
        <v>3619</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3514</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3516</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3514</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3516</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3513</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3516</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3514</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3516</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3513</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3516</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3560</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3513</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3516</v>
      </c>
    </row>
    <row r="386" spans="1:163" ht="17.25">
      <c r="A386" s="72">
        <v>459838566</v>
      </c>
      <c r="B386" s="304" t="s">
        <v>1401</v>
      </c>
      <c r="C386" s="72" t="s">
        <v>1776</v>
      </c>
      <c r="D386" s="72" t="s">
        <v>3536</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3514</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3516</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3524</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3513</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3516</v>
      </c>
    </row>
    <row r="388" spans="1:163" ht="17.25">
      <c r="A388" s="72">
        <v>463646816</v>
      </c>
      <c r="B388" s="304" t="s">
        <v>987</v>
      </c>
      <c r="C388" s="72" t="s">
        <v>1778</v>
      </c>
      <c r="D388" s="72" t="s">
        <v>3518</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3513</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3516</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3514</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3516</v>
      </c>
    </row>
    <row r="390" spans="1:163" ht="17.25">
      <c r="A390" s="72">
        <v>461431253</v>
      </c>
      <c r="B390" s="304" t="s">
        <v>1557</v>
      </c>
      <c r="C390" s="72" t="s">
        <v>1776</v>
      </c>
      <c r="D390" s="72" t="s">
        <v>3622</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3516</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3514</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3623</v>
      </c>
      <c r="FD391" s="7" t="s">
        <v>3330</v>
      </c>
      <c r="FE391" s="7">
        <f t="shared" si="89"/>
        <v>-5736</v>
      </c>
      <c r="FF391" s="72">
        <f t="shared" si="90"/>
        <v>41916</v>
      </c>
      <c r="FG391" t="s">
        <v>3516</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3513</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3516</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3513</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3516</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24</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3514</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3594</v>
      </c>
      <c r="EY394" s="313">
        <v>46194</v>
      </c>
      <c r="EZ394" s="313"/>
      <c r="FA394" s="183"/>
      <c r="FB394" s="313"/>
      <c r="FC394" s="7"/>
      <c r="FD394" s="7" t="s">
        <v>3332</v>
      </c>
      <c r="FE394" s="7">
        <f t="shared" si="89"/>
        <v>3064.35</v>
      </c>
      <c r="FF394" s="72">
        <f t="shared" si="90"/>
        <v>6141.35</v>
      </c>
      <c r="FG394" t="s">
        <v>3517</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3524</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3514</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3516</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3514</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3516</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3513</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3516</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3514</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3516</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3516</v>
      </c>
    </row>
    <row r="400" spans="1:163" ht="17.25">
      <c r="A400" s="72">
        <v>461750939</v>
      </c>
      <c r="B400" s="304" t="s">
        <v>2079</v>
      </c>
      <c r="C400" s="72"/>
      <c r="D400" s="72"/>
      <c r="E400" s="72"/>
      <c r="F400" s="72"/>
      <c r="G400" s="306"/>
      <c r="H400" s="306" t="s">
        <v>3511</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3513</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3595</v>
      </c>
      <c r="EY400" s="313">
        <v>46185</v>
      </c>
      <c r="EZ400" s="313"/>
      <c r="FA400" s="183"/>
      <c r="FB400" s="313"/>
      <c r="FC400" s="7"/>
      <c r="FD400" s="7" t="s">
        <v>3079</v>
      </c>
      <c r="FE400" s="7">
        <f t="shared" si="89"/>
        <v>3121</v>
      </c>
      <c r="FF400" s="72">
        <f t="shared" si="90"/>
        <v>6253</v>
      </c>
      <c r="FG400" t="s">
        <v>3516</v>
      </c>
    </row>
    <row r="401" spans="1:163" ht="17.25">
      <c r="A401" s="72">
        <v>461017884</v>
      </c>
      <c r="B401" s="304" t="s">
        <v>1341</v>
      </c>
      <c r="C401" s="72" t="s">
        <v>1776</v>
      </c>
      <c r="D401" s="72" t="s">
        <v>3629</v>
      </c>
      <c r="E401" s="72">
        <v>3550</v>
      </c>
      <c r="F401" s="72"/>
      <c r="G401" s="306"/>
      <c r="H401" s="306"/>
      <c r="I401" s="72">
        <v>3434</v>
      </c>
      <c r="J401" s="72">
        <v>6868</v>
      </c>
      <c r="K401" s="258">
        <f t="shared" si="82"/>
        <v>3506</v>
      </c>
      <c r="L401" s="258">
        <f t="shared" si="83"/>
        <v>6944</v>
      </c>
      <c r="M401" s="315">
        <v>2</v>
      </c>
      <c r="N401" s="72" t="s">
        <v>1281</v>
      </c>
      <c r="O401" s="72" t="s">
        <v>1282</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PAID</v>
      </c>
      <c r="Z401" s="72" t="s">
        <v>1330</v>
      </c>
      <c r="AA401" s="72" t="s">
        <v>1330</v>
      </c>
      <c r="AB401" s="304"/>
      <c r="AC401" s="72">
        <v>22</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3513</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3516</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3513</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3516</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3514</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3516</v>
      </c>
    </row>
    <row r="404" spans="1:163" ht="17.25">
      <c r="A404" s="72">
        <v>461264401</v>
      </c>
      <c r="B404" s="304" t="s">
        <v>122</v>
      </c>
      <c r="C404" s="72" t="s">
        <v>1776</v>
      </c>
      <c r="D404" s="72" t="s">
        <v>3622</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3514</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3516</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3516</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3513</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3623</v>
      </c>
      <c r="FD406" s="7" t="s">
        <v>3337</v>
      </c>
      <c r="FE406" s="7">
        <f t="shared" si="89"/>
        <v>7180</v>
      </c>
      <c r="FF406" s="72">
        <f t="shared" si="90"/>
        <v>36753</v>
      </c>
      <c r="FG406" t="s">
        <v>3516</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3514</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3623</v>
      </c>
      <c r="FD407" s="7" t="s">
        <v>3295</v>
      </c>
      <c r="FE407" s="7">
        <f t="shared" si="89"/>
        <v>1660</v>
      </c>
      <c r="FF407" s="72">
        <f t="shared" si="90"/>
        <v>4981</v>
      </c>
      <c r="FG407" t="s">
        <v>3516</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3513</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3516</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3513</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3516</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3514</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3516</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3513</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3516</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3530</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3516</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3553</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3514</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3516</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3513</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3516</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3505</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3513</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3516</v>
      </c>
    </row>
    <row r="416" spans="1:163" ht="17.25">
      <c r="A416" s="72">
        <v>460587311</v>
      </c>
      <c r="B416" s="304" t="s">
        <v>587</v>
      </c>
      <c r="C416" s="72" t="s">
        <v>1776</v>
      </c>
      <c r="D416" s="72" t="s">
        <v>3622</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3514</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3516</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3513</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3596</v>
      </c>
      <c r="EY417" s="313">
        <v>46189</v>
      </c>
      <c r="EZ417" s="313"/>
      <c r="FA417" s="183"/>
      <c r="FB417" s="313"/>
      <c r="FC417" s="7"/>
      <c r="FD417" s="7" t="s">
        <v>3268</v>
      </c>
      <c r="FE417" s="7">
        <f t="shared" si="89"/>
        <v>3279</v>
      </c>
      <c r="FF417" s="72">
        <f t="shared" si="90"/>
        <v>6558</v>
      </c>
      <c r="FG417" t="s">
        <v>3516</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3513</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3516</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3514</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3623</v>
      </c>
      <c r="FD419" s="7" t="s">
        <v>3343</v>
      </c>
      <c r="FE419" s="7">
        <f t="shared" si="89"/>
        <v>2100</v>
      </c>
      <c r="FF419" s="72">
        <f t="shared" si="90"/>
        <v>6301</v>
      </c>
      <c r="FG419" t="s">
        <v>3516</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3516</v>
      </c>
    </row>
    <row r="421" spans="1:163" ht="17.25">
      <c r="A421" s="72">
        <v>465893690</v>
      </c>
      <c r="B421" s="304" t="s">
        <v>1563</v>
      </c>
      <c r="C421" s="72" t="s">
        <v>1776</v>
      </c>
      <c r="D421" s="72" t="s">
        <v>3629</v>
      </c>
      <c r="E421" s="72">
        <v>17500</v>
      </c>
      <c r="F421" s="72"/>
      <c r="G421" s="306"/>
      <c r="H421" s="306"/>
      <c r="I421" s="72">
        <v>2685</v>
      </c>
      <c r="J421" s="72">
        <v>16057</v>
      </c>
      <c r="K421" s="258">
        <f t="shared" si="94"/>
        <v>3512</v>
      </c>
      <c r="L421" s="258">
        <f t="shared" si="83"/>
        <v>2436</v>
      </c>
      <c r="M421" s="315">
        <v>6</v>
      </c>
      <c r="N421" s="72" t="s">
        <v>1283</v>
      </c>
      <c r="O421" s="72" t="s">
        <v>1282</v>
      </c>
      <c r="P421" s="72" t="s">
        <v>50</v>
      </c>
      <c r="Q421" s="255">
        <v>26339</v>
      </c>
      <c r="R421" s="66">
        <v>880</v>
      </c>
      <c r="S421" s="66">
        <f t="shared" si="93"/>
        <v>0</v>
      </c>
      <c r="T421" s="66">
        <v>0</v>
      </c>
      <c r="U421" s="4" t="s">
        <v>1130</v>
      </c>
      <c r="V421" s="5">
        <f t="shared" si="91"/>
        <v>9.8078935315342827E-2</v>
      </c>
      <c r="W421" s="5">
        <f t="shared" si="92"/>
        <v>1.1064267566259658E-2</v>
      </c>
      <c r="X421" s="5" t="str">
        <f t="shared" si="84"/>
        <v>RB</v>
      </c>
      <c r="Y421" s="72" t="str">
        <f t="shared" si="85"/>
        <v>PAID</v>
      </c>
      <c r="Z421" s="72" t="s">
        <v>1130</v>
      </c>
      <c r="AA421" s="72" t="s">
        <v>1316</v>
      </c>
      <c r="AB421" s="304" t="s">
        <v>3554</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3514</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3516</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3513</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3516</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3514</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3597</v>
      </c>
      <c r="EY423" s="313">
        <v>46184</v>
      </c>
      <c r="EZ423" s="313"/>
      <c r="FA423" s="183"/>
      <c r="FB423" s="313"/>
      <c r="FC423" s="7"/>
      <c r="FD423" s="7" t="s">
        <v>3215</v>
      </c>
      <c r="FE423" s="7">
        <f t="shared" si="89"/>
        <v>3901</v>
      </c>
      <c r="FF423" s="72">
        <f t="shared" si="90"/>
        <v>7957</v>
      </c>
      <c r="FG423" t="s">
        <v>3516</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3516</v>
      </c>
    </row>
    <row r="425" spans="1:163" ht="17.25">
      <c r="A425" s="72">
        <v>459335118</v>
      </c>
      <c r="B425" s="304" t="s">
        <v>2132</v>
      </c>
      <c r="C425" s="72" t="s">
        <v>1778</v>
      </c>
      <c r="D425" s="72" t="s">
        <v>3556</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3513</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3516</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3514</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3516</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3513</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3516</v>
      </c>
    </row>
    <row r="428" spans="1:163" ht="17.25">
      <c r="A428" s="72">
        <v>460564240</v>
      </c>
      <c r="B428" s="304" t="s">
        <v>2099</v>
      </c>
      <c r="C428" s="72" t="s">
        <v>1277</v>
      </c>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3514</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3516</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3618</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3513</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3516</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23</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3514</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3516</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3513</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3516</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20</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3513</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3516</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3559</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3516</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3513</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3516</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3513</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3516</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3513</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3516</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3624</v>
      </c>
      <c r="FD437" s="7" t="s">
        <v>3085</v>
      </c>
      <c r="FE437" s="7">
        <f t="shared" si="89"/>
        <v>456</v>
      </c>
      <c r="FF437" s="72">
        <f t="shared" si="90"/>
        <v>12790</v>
      </c>
      <c r="FG437" t="s">
        <v>3516</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3513</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3516</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3514</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3517</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3513</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3516</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3514</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3516</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3508</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3514</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3516</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3514</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3517</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3514</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3516</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3514</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3517</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3513</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3516</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3505</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3513</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3516</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3514</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3516</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3513</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3598</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3516</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3505</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3513</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3516</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3514</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3516</v>
      </c>
    </row>
    <row r="452" spans="1:163" ht="17.25">
      <c r="A452" s="72">
        <v>460260039</v>
      </c>
      <c r="B452" s="304" t="s">
        <v>2147</v>
      </c>
      <c r="C452" s="72" t="s">
        <v>1778</v>
      </c>
      <c r="D452" s="72" t="s">
        <v>3536</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3513</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3516</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3514</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3516</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3514</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3516</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3513</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3516</v>
      </c>
    </row>
    <row r="456" spans="1:163" ht="17.25">
      <c r="A456" s="72">
        <v>461546516</v>
      </c>
      <c r="B456" s="304" t="s">
        <v>2107</v>
      </c>
      <c r="C456" s="72" t="s">
        <v>1776</v>
      </c>
      <c r="D456" s="72" t="s">
        <v>3619</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3513</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3516</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3513</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3516</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3514</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3516</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3514</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3516</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3514</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3516</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3525</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3513</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3516</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3513</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3516</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3514</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3516</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3514</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3516</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3513</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3516</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3514</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3516</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3516</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3505</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3516</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3514</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3516</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3505</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3513</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3516</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3514</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3516</v>
      </c>
    </row>
    <row r="472" spans="1:163" ht="17.25">
      <c r="A472" s="72">
        <v>460696847</v>
      </c>
      <c r="B472" s="304" t="s">
        <v>1571</v>
      </c>
      <c r="C472" s="72" t="s">
        <v>1776</v>
      </c>
      <c r="D472" s="72" t="s">
        <v>3556</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3513</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3516</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3513</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3516</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3513</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3516</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3514</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3516</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3561</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3514</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3516</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3513</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3599</v>
      </c>
      <c r="EY477" s="313">
        <v>46184</v>
      </c>
      <c r="EZ477" s="313"/>
      <c r="FA477" s="183"/>
      <c r="FB477" s="313"/>
      <c r="FC477" s="7"/>
      <c r="FD477" s="7" t="s">
        <v>3380</v>
      </c>
      <c r="FE477" s="7">
        <f t="shared" si="101"/>
        <v>3468</v>
      </c>
      <c r="FF477" s="72">
        <f t="shared" si="102"/>
        <v>6982</v>
      </c>
      <c r="FG477" t="s">
        <v>3516</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3514</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3516</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3514</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3516</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3513</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3516</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3513</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3516</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3513</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3600</v>
      </c>
      <c r="EY482" s="313">
        <v>46190</v>
      </c>
      <c r="EZ482" s="313"/>
      <c r="FA482" s="183"/>
      <c r="FB482" s="313"/>
      <c r="FC482" s="7"/>
      <c r="FD482" s="7" t="s">
        <v>3383</v>
      </c>
      <c r="FE482" s="7">
        <f t="shared" si="101"/>
        <v>2969</v>
      </c>
      <c r="FF482" s="72">
        <f t="shared" si="102"/>
        <v>6000</v>
      </c>
      <c r="FG482" t="s">
        <v>3517</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3514</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3516</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3513</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3516</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3516</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3534</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3513</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3516</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3513</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3516</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3513</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3623</v>
      </c>
      <c r="FD488" s="7" t="s">
        <v>3365</v>
      </c>
      <c r="FE488" s="7">
        <f t="shared" si="101"/>
        <v>9716</v>
      </c>
      <c r="FF488" s="72">
        <f t="shared" si="102"/>
        <v>28904</v>
      </c>
      <c r="FG488" t="s">
        <v>3516</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3514</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3516</v>
      </c>
    </row>
    <row r="490" spans="1:163" ht="17.25">
      <c r="A490" s="72">
        <v>461828293</v>
      </c>
      <c r="B490" s="304" t="s">
        <v>2072</v>
      </c>
      <c r="C490" s="72" t="s">
        <v>1778</v>
      </c>
      <c r="D490" s="72" t="s">
        <v>3536</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3514</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3516</v>
      </c>
    </row>
    <row r="491" spans="1:163" ht="17.25">
      <c r="A491" s="72">
        <v>460557225</v>
      </c>
      <c r="B491" s="304" t="s">
        <v>801</v>
      </c>
      <c r="C491" s="72" t="s">
        <v>1776</v>
      </c>
      <c r="D491" s="72" t="s">
        <v>3518</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3513</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3516</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3539</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3516</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3513</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3516</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3514</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3516</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3513</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3516</v>
      </c>
    </row>
    <row r="496" spans="1:163" ht="17.25">
      <c r="A496" s="72">
        <v>461099948</v>
      </c>
      <c r="B496" s="304" t="s">
        <v>1573</v>
      </c>
      <c r="C496" s="72" t="s">
        <v>1776</v>
      </c>
      <c r="D496" s="72" t="s">
        <v>3622</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3513</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3516</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3514</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3516</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3513</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3516</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3516</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23</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3514</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3516</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3513</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3624</v>
      </c>
      <c r="FD501" s="7" t="s">
        <v>3391</v>
      </c>
      <c r="FE501" s="7">
        <f t="shared" si="101"/>
        <v>866</v>
      </c>
      <c r="FF501" s="72">
        <f t="shared" si="102"/>
        <v>23954</v>
      </c>
      <c r="FG501" t="s">
        <v>3516</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3558</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3513</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3516</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3513</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3516</v>
      </c>
    </row>
    <row r="504" spans="1:163" ht="17.25">
      <c r="A504" s="72">
        <v>458762564</v>
      </c>
      <c r="B504" s="304" t="s">
        <v>2134</v>
      </c>
      <c r="C504" s="72" t="s">
        <v>1776</v>
      </c>
      <c r="D504" s="72" t="s">
        <v>3018</v>
      </c>
      <c r="E504" s="72">
        <v>19309</v>
      </c>
      <c r="F504" s="72"/>
      <c r="G504" s="306"/>
      <c r="H504" s="306" t="s">
        <v>3512</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3513</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3601</v>
      </c>
      <c r="EY504" s="313">
        <v>46184</v>
      </c>
      <c r="EZ504" s="313"/>
      <c r="FA504" s="183"/>
      <c r="FB504" s="313"/>
      <c r="FC504" s="7"/>
      <c r="FD504" s="7" t="s">
        <v>3285</v>
      </c>
      <c r="FE504" s="7">
        <f t="shared" si="101"/>
        <v>5815</v>
      </c>
      <c r="FF504" s="72">
        <f t="shared" si="102"/>
        <v>11702</v>
      </c>
      <c r="FG504" t="s">
        <v>3516</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3514</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3516</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3514</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3516</v>
      </c>
    </row>
    <row r="507" spans="1:163" ht="17.25">
      <c r="A507" s="72">
        <v>459445373</v>
      </c>
      <c r="B507" s="304" t="s">
        <v>1578</v>
      </c>
      <c r="C507" s="72" t="s">
        <v>1776</v>
      </c>
      <c r="D507" s="72" t="s">
        <v>3629</v>
      </c>
      <c r="E507" s="72">
        <v>4600</v>
      </c>
      <c r="F507" s="72"/>
      <c r="G507" s="306"/>
      <c r="H507" s="306"/>
      <c r="I507" s="72">
        <v>4550</v>
      </c>
      <c r="J507" s="72">
        <v>3280</v>
      </c>
      <c r="K507" s="258">
        <f t="shared" si="106"/>
        <v>3361</v>
      </c>
      <c r="L507" s="258">
        <f t="shared" si="95"/>
        <v>3391</v>
      </c>
      <c r="M507" s="307">
        <v>1</v>
      </c>
      <c r="N507" s="72" t="s">
        <v>1281</v>
      </c>
      <c r="O507" s="72" t="s">
        <v>1282</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PAID</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3513</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3516</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3513</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3602</v>
      </c>
      <c r="EY508" s="313">
        <v>46185</v>
      </c>
      <c r="EZ508" s="313"/>
      <c r="FA508" s="183"/>
      <c r="FB508" s="313"/>
      <c r="FC508" s="7"/>
      <c r="FD508" s="7" t="s">
        <v>3393</v>
      </c>
      <c r="FE508" s="7">
        <f t="shared" si="101"/>
        <v>3796</v>
      </c>
      <c r="FF508" s="72">
        <f t="shared" si="102"/>
        <v>8248</v>
      </c>
      <c r="FG508" t="s">
        <v>3516</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3513</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3623</v>
      </c>
      <c r="FD509" s="7" t="s">
        <v>3394</v>
      </c>
      <c r="FE509" s="7">
        <f t="shared" si="101"/>
        <v>322.64999999999964</v>
      </c>
      <c r="FF509" s="72">
        <f t="shared" si="102"/>
        <v>6063.65</v>
      </c>
      <c r="FG509" t="s">
        <v>3516</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3513</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3516</v>
      </c>
    </row>
    <row r="511" spans="1:163" ht="17.25">
      <c r="A511" s="72">
        <v>464487568</v>
      </c>
      <c r="B511" s="304" t="s">
        <v>436</v>
      </c>
      <c r="C511" s="72" t="s">
        <v>1776</v>
      </c>
      <c r="D511" s="72" t="s">
        <v>3556</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3513</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3516</v>
      </c>
    </row>
    <row r="512" spans="1:163" ht="17.25">
      <c r="A512" s="72">
        <v>135586566</v>
      </c>
      <c r="B512" s="304" t="s">
        <v>850</v>
      </c>
      <c r="C512" s="72" t="s">
        <v>1776</v>
      </c>
      <c r="D512" s="72" t="s">
        <v>3556</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3514</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3516</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3513</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3516</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3514</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3516</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3513</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3516</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3514</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3603</v>
      </c>
      <c r="EY516" s="313">
        <v>46184</v>
      </c>
      <c r="EZ516" s="313"/>
      <c r="FA516" s="183"/>
      <c r="FB516" s="313"/>
      <c r="FC516" s="7"/>
      <c r="FD516" s="7" t="s">
        <v>3323</v>
      </c>
      <c r="FE516" s="7">
        <f t="shared" si="114"/>
        <v>3406</v>
      </c>
      <c r="FF516" s="72">
        <f t="shared" si="115"/>
        <v>6772</v>
      </c>
      <c r="FG516" t="s">
        <v>3516</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3513</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3516</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3513</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3516</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3519</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3623</v>
      </c>
      <c r="FD519" s="7" t="s">
        <v>3397</v>
      </c>
      <c r="FE519" s="7">
        <f t="shared" si="114"/>
        <v>-29384.809999999998</v>
      </c>
      <c r="FF519" s="72">
        <f t="shared" si="115"/>
        <v>26317.190000000002</v>
      </c>
      <c r="FG519" t="s">
        <v>3516</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3514</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3516</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3509</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3514</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3516</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3513</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3604</v>
      </c>
      <c r="EY522" s="313">
        <v>46185</v>
      </c>
      <c r="EZ522" s="313"/>
      <c r="FA522" s="183"/>
      <c r="FB522" s="313"/>
      <c r="FC522" s="7"/>
      <c r="FD522" s="7" t="s">
        <v>3399</v>
      </c>
      <c r="FE522" s="7">
        <f t="shared" si="114"/>
        <v>4054</v>
      </c>
      <c r="FF522" s="72">
        <f t="shared" si="115"/>
        <v>8170</v>
      </c>
      <c r="FG522" t="s">
        <v>3516</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3514</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3516</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3513</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3516</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3539</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3513</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3516</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3513</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3517</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3514</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3516</v>
      </c>
    </row>
    <row r="528" spans="1:163" ht="17.25">
      <c r="A528" s="72">
        <v>459188219</v>
      </c>
      <c r="B528" s="304" t="s">
        <v>1396</v>
      </c>
      <c r="C528" s="72" t="s">
        <v>1776</v>
      </c>
      <c r="D528" s="72" t="s">
        <v>3555</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3513</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3517</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3513</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3516</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3547</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3513</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3516</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v>
      </c>
      <c r="Z531" s="72" t="s">
        <v>1327</v>
      </c>
      <c r="AA531" s="72" t="s">
        <v>1130</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3514</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3623</v>
      </c>
      <c r="FD531" s="7" t="s">
        <v>3353</v>
      </c>
      <c r="FE531" s="7">
        <f t="shared" si="114"/>
        <v>1317</v>
      </c>
      <c r="FF531" s="72">
        <f t="shared" si="115"/>
        <v>5334</v>
      </c>
      <c r="FG531" t="s">
        <v>3516</v>
      </c>
    </row>
    <row r="532" spans="1:163" ht="17.25">
      <c r="A532" s="72">
        <v>458545884</v>
      </c>
      <c r="B532" s="304" t="s">
        <v>609</v>
      </c>
      <c r="C532" s="72" t="s">
        <v>1776</v>
      </c>
      <c r="D532" s="72" t="s">
        <v>3556</v>
      </c>
      <c r="E532" s="72">
        <f>3817+130</f>
        <v>3947</v>
      </c>
      <c r="F532" s="72"/>
      <c r="G532" s="306"/>
      <c r="H532" s="306" t="s">
        <v>3550</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3513</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3516</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3513</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3516</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3513</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3516</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3505</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3513</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3516</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3514</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3516</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3514</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3516</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3513</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3516</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3516</v>
      </c>
    </row>
    <row r="540" spans="1:163" ht="17.25">
      <c r="A540" s="72">
        <v>140932285</v>
      </c>
      <c r="B540" s="304" t="s">
        <v>1381</v>
      </c>
      <c r="C540" s="72" t="s">
        <v>1776</v>
      </c>
      <c r="D540" s="72" t="s">
        <v>3622</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3528</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3514</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3516</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3514</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3516</v>
      </c>
    </row>
    <row r="542" spans="1:163" ht="17.25">
      <c r="A542" s="72">
        <v>463989879</v>
      </c>
      <c r="B542" s="304" t="s">
        <v>2066</v>
      </c>
      <c r="C542" s="72"/>
      <c r="D542" s="72"/>
      <c r="E542" s="72"/>
      <c r="F542" s="72"/>
      <c r="G542" s="306"/>
      <c r="H542" s="306" t="s">
        <v>3512</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3513</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3605</v>
      </c>
      <c r="EY542" s="313">
        <v>46184</v>
      </c>
      <c r="EZ542" s="313"/>
      <c r="FA542" s="183"/>
      <c r="FB542" s="313"/>
      <c r="FC542" s="7"/>
      <c r="FD542" s="7" t="s">
        <v>3409</v>
      </c>
      <c r="FE542" s="7">
        <f t="shared" si="114"/>
        <v>2713</v>
      </c>
      <c r="FF542" s="72">
        <f t="shared" si="115"/>
        <v>5486</v>
      </c>
      <c r="FG542" t="s">
        <v>3516</v>
      </c>
    </row>
    <row r="543" spans="1:163" ht="17.25">
      <c r="A543" s="72">
        <v>458739499</v>
      </c>
      <c r="B543" s="304" t="s">
        <v>1456</v>
      </c>
      <c r="C543" s="72" t="s">
        <v>1776</v>
      </c>
      <c r="D543" s="72" t="s">
        <v>3629</v>
      </c>
      <c r="E543" s="72">
        <v>3540</v>
      </c>
      <c r="F543" s="72"/>
      <c r="G543" s="306"/>
      <c r="H543" s="306"/>
      <c r="I543" s="72">
        <v>3402</v>
      </c>
      <c r="J543" s="72">
        <v>6804</v>
      </c>
      <c r="K543" s="258">
        <f t="shared" si="119"/>
        <v>3540</v>
      </c>
      <c r="L543" s="258">
        <f t="shared" si="109"/>
        <v>6937</v>
      </c>
      <c r="M543" s="315">
        <v>2</v>
      </c>
      <c r="N543" s="72" t="s">
        <v>1281</v>
      </c>
      <c r="O543" s="72" t="s">
        <v>1282</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STABLE</v>
      </c>
      <c r="Y543" s="72" t="str">
        <f t="shared" si="110"/>
        <v>PAID</v>
      </c>
      <c r="Z543" s="72" t="s">
        <v>1330</v>
      </c>
      <c r="AA543" s="72" t="s">
        <v>1326</v>
      </c>
      <c r="AB543" s="304" t="s">
        <v>3505</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3513</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3516</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3513</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3516</v>
      </c>
    </row>
    <row r="545" spans="1:163" ht="17.25">
      <c r="A545" s="72">
        <v>465002328</v>
      </c>
      <c r="B545" s="304" t="s">
        <v>2061</v>
      </c>
      <c r="C545" s="72" t="s">
        <v>1776</v>
      </c>
      <c r="D545" s="72" t="s">
        <v>3518</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3513</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3516</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3514</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3516</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3552</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3513</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3516</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3513</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3516</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3514</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3516</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3513</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3624</v>
      </c>
      <c r="FD550" s="7" t="s">
        <v>3416</v>
      </c>
      <c r="FE550" s="7">
        <f t="shared" si="114"/>
        <v>447</v>
      </c>
      <c r="FF550" s="72">
        <f t="shared" si="115"/>
        <v>15467</v>
      </c>
      <c r="FG550" t="s">
        <v>3516</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3514</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3516</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3514</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3516</v>
      </c>
    </row>
    <row r="553" spans="1:163" ht="17.25">
      <c r="A553" s="72">
        <v>118808490</v>
      </c>
      <c r="B553" s="304" t="s">
        <v>2167</v>
      </c>
      <c r="C553" s="72" t="s">
        <v>1776</v>
      </c>
      <c r="D553" s="72" t="s">
        <v>3018</v>
      </c>
      <c r="E553" s="72">
        <v>67100</v>
      </c>
      <c r="F553" s="72"/>
      <c r="G553" s="306"/>
      <c r="H553" s="306" t="s">
        <v>3512</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3514</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3516</v>
      </c>
    </row>
    <row r="554" spans="1:163" ht="17.25">
      <c r="A554" s="72">
        <v>463281065</v>
      </c>
      <c r="B554" s="304" t="s">
        <v>2179</v>
      </c>
      <c r="C554" s="72"/>
      <c r="D554" s="72"/>
      <c r="E554" s="72"/>
      <c r="F554" s="72"/>
      <c r="G554" s="306"/>
      <c r="H554" s="306" t="s">
        <v>3549</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3517</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3513</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3624</v>
      </c>
      <c r="FD555" s="7" t="s">
        <v>3418</v>
      </c>
      <c r="FE555" s="7">
        <f t="shared" si="114"/>
        <v>2541</v>
      </c>
      <c r="FF555" s="72">
        <f t="shared" si="115"/>
        <v>11449</v>
      </c>
      <c r="FG555" t="s">
        <v>3516</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3513</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3605</v>
      </c>
      <c r="EY556" s="313">
        <v>46184</v>
      </c>
      <c r="EZ556" s="313"/>
      <c r="FA556" s="183"/>
      <c r="FB556" s="313"/>
      <c r="FC556" s="7"/>
      <c r="FD556" s="7" t="s">
        <v>3419</v>
      </c>
      <c r="FE556" s="7">
        <f t="shared" si="114"/>
        <v>2438</v>
      </c>
      <c r="FF556" s="72">
        <f t="shared" si="115"/>
        <v>5418</v>
      </c>
      <c r="FG556" t="s">
        <v>3516</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3514</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3516</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3513</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3517</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3513</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3516</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23</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3513</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3516</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3505</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3513</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3516</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3513</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3517</v>
      </c>
    </row>
    <row r="563" spans="1:163" ht="17.25">
      <c r="A563" s="72">
        <v>458483656</v>
      </c>
      <c r="B563" s="304" t="s">
        <v>1377</v>
      </c>
      <c r="C563" s="72" t="s">
        <v>1776</v>
      </c>
      <c r="D563" s="72" t="s">
        <v>3536</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3510</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3514</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3624</v>
      </c>
      <c r="FD563" s="7" t="s">
        <v>3420</v>
      </c>
      <c r="FE563" s="7">
        <f t="shared" si="114"/>
        <v>3564</v>
      </c>
      <c r="FF563" s="72">
        <f t="shared" si="115"/>
        <v>10579</v>
      </c>
      <c r="FG563" t="s">
        <v>3516</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3516</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3513</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3516</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21</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3514</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3516</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3513</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3624</v>
      </c>
      <c r="FD567" s="7" t="s">
        <v>3423</v>
      </c>
      <c r="FE567" s="7">
        <f t="shared" si="114"/>
        <v>1703</v>
      </c>
      <c r="FF567" s="72">
        <f t="shared" si="115"/>
        <v>13856</v>
      </c>
      <c r="FG567" t="s">
        <v>3516</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3513</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3606</v>
      </c>
      <c r="EY568" s="313">
        <v>46185</v>
      </c>
      <c r="EZ568" s="313"/>
      <c r="FA568" s="183"/>
      <c r="FB568" s="313"/>
      <c r="FC568" s="7"/>
      <c r="FD568" s="7" t="s">
        <v>3318</v>
      </c>
      <c r="FE568" s="7">
        <f t="shared" si="114"/>
        <v>2666</v>
      </c>
      <c r="FF568" s="72">
        <f t="shared" si="115"/>
        <v>5956</v>
      </c>
      <c r="FG568" t="s">
        <v>3516</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3513</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3516</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3514</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3623</v>
      </c>
      <c r="FD570" s="7" t="s">
        <v>3425</v>
      </c>
      <c r="FE570" s="7">
        <f t="shared" si="114"/>
        <v>3093</v>
      </c>
      <c r="FF570" s="72">
        <f t="shared" si="115"/>
        <v>9278</v>
      </c>
      <c r="FG570" t="s">
        <v>3516</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3513</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3516</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3551</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3513</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3516</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3514</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3516</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3513</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3516</v>
      </c>
    </row>
    <row r="575" spans="1:163" ht="17.25">
      <c r="A575" s="72">
        <v>457824962</v>
      </c>
      <c r="B575" s="304" t="s">
        <v>2071</v>
      </c>
      <c r="C575" s="72" t="s">
        <v>1776</v>
      </c>
      <c r="D575" s="72" t="s">
        <v>3499</v>
      </c>
      <c r="E575" s="72">
        <v>8993</v>
      </c>
      <c r="F575" s="72"/>
      <c r="G575" s="306"/>
      <c r="H575" s="306" t="s">
        <v>3512</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3514</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3607</v>
      </c>
      <c r="EY575" s="313">
        <v>46189</v>
      </c>
      <c r="EZ575" s="313"/>
      <c r="FA575" s="183"/>
      <c r="FB575" s="313"/>
      <c r="FC575" s="7"/>
      <c r="FD575" s="7" t="s">
        <v>3058</v>
      </c>
      <c r="FE575" s="7">
        <f t="shared" si="114"/>
        <v>8445</v>
      </c>
      <c r="FF575" s="72">
        <f t="shared" si="115"/>
        <v>16926</v>
      </c>
      <c r="FG575" t="s">
        <v>3517</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3526</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3513</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3516</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3513</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3516</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3514</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3517</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3516</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3591</v>
      </c>
      <c r="EY580" s="313">
        <v>46188</v>
      </c>
      <c r="EZ580" s="313"/>
      <c r="FA580" s="183"/>
      <c r="FB580" s="313"/>
      <c r="FC580" s="7" t="s">
        <v>3624</v>
      </c>
      <c r="FD580" s="7" t="s">
        <v>1251</v>
      </c>
      <c r="FE580" s="7">
        <f t="shared" si="127"/>
        <v>915</v>
      </c>
      <c r="FF580" s="72">
        <f t="shared" si="128"/>
        <v>1847</v>
      </c>
      <c r="FG580" t="s">
        <v>3516</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3513</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3516</v>
      </c>
    </row>
    <row r="582" spans="1:163" ht="17.25">
      <c r="A582" s="72">
        <v>141806383</v>
      </c>
      <c r="B582" s="304" t="s">
        <v>2168</v>
      </c>
      <c r="C582" s="72" t="s">
        <v>1776</v>
      </c>
      <c r="D582" s="72" t="s">
        <v>3518</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3513</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3517</v>
      </c>
    </row>
    <row r="583" spans="1:163" ht="17.25">
      <c r="A583" s="72">
        <v>463209020</v>
      </c>
      <c r="B583" s="304" t="s">
        <v>2165</v>
      </c>
      <c r="C583" s="72" t="s">
        <v>1776</v>
      </c>
      <c r="D583" s="72" t="s">
        <v>3556</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3608</v>
      </c>
      <c r="EY583" s="313">
        <v>46184</v>
      </c>
      <c r="EZ583" s="313"/>
      <c r="FA583" s="183"/>
      <c r="FB583" s="313"/>
      <c r="FC583" s="7"/>
      <c r="FD583" s="7" t="s">
        <v>3369</v>
      </c>
      <c r="FE583" s="7">
        <f t="shared" si="127"/>
        <v>3877</v>
      </c>
      <c r="FF583" s="72">
        <f t="shared" si="128"/>
        <v>7754</v>
      </c>
      <c r="FG583" t="s">
        <v>3516</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3514</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3516</v>
      </c>
    </row>
    <row r="585" spans="1:163" ht="17.25">
      <c r="A585" s="72">
        <v>459019869</v>
      </c>
      <c r="B585" s="304" t="s">
        <v>2111</v>
      </c>
      <c r="C585" s="72"/>
      <c r="D585" s="72"/>
      <c r="E585" s="72"/>
      <c r="F585" s="72"/>
      <c r="G585" s="306"/>
      <c r="H585" s="306" t="s">
        <v>3550</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3513</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3516</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3513</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3516</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23</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3514</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1125</v>
      </c>
      <c r="EU587" s="7" t="s">
        <v>2900</v>
      </c>
      <c r="EV587" s="7" t="s">
        <v>1111</v>
      </c>
      <c r="EW587" s="7" t="s">
        <v>1802</v>
      </c>
      <c r="EX587" s="183" t="s">
        <v>3609</v>
      </c>
      <c r="EY587" s="313">
        <v>46191</v>
      </c>
      <c r="EZ587" s="313"/>
      <c r="FA587" s="183"/>
      <c r="FB587" s="313"/>
      <c r="FC587" s="7"/>
      <c r="FD587" s="7" t="s">
        <v>3167</v>
      </c>
      <c r="FE587" s="7">
        <f t="shared" si="127"/>
        <v>3660</v>
      </c>
      <c r="FF587" s="72">
        <f t="shared" si="128"/>
        <v>7414</v>
      </c>
      <c r="FG587" t="s">
        <v>3516</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3510</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3513</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3516</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3516</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3504</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3514</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3516</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3514</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3516</v>
      </c>
    </row>
    <row r="592" spans="1:163" ht="17.25">
      <c r="A592" s="72">
        <v>139827641</v>
      </c>
      <c r="B592" s="304" t="s">
        <v>245</v>
      </c>
      <c r="C592" s="72"/>
      <c r="D592" s="72"/>
      <c r="E592" s="72"/>
      <c r="F592" s="72"/>
      <c r="G592" s="306"/>
      <c r="H592" s="306" t="s">
        <v>3511</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3513</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3623</v>
      </c>
      <c r="FD592" s="7" t="s">
        <v>3435</v>
      </c>
      <c r="FE592" s="7">
        <f t="shared" si="127"/>
        <v>-2903</v>
      </c>
      <c r="FF592" s="72">
        <f t="shared" si="128"/>
        <v>11644</v>
      </c>
      <c r="FG592" t="s">
        <v>3516</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3513</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3516</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3514</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3610</v>
      </c>
      <c r="EY594" s="313">
        <v>46185</v>
      </c>
      <c r="EZ594" s="313"/>
      <c r="FA594" s="183"/>
      <c r="FB594" s="313"/>
      <c r="FC594" s="7"/>
      <c r="FD594" s="7" t="s">
        <v>3201</v>
      </c>
      <c r="FE594" s="7">
        <f t="shared" si="127"/>
        <v>3488</v>
      </c>
      <c r="FF594" s="72">
        <f t="shared" si="128"/>
        <v>7047</v>
      </c>
      <c r="FG594" t="s">
        <v>3516</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3514</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3516</v>
      </c>
    </row>
    <row r="596" spans="1:163" ht="17.25">
      <c r="A596" s="72">
        <v>462502133</v>
      </c>
      <c r="B596" s="304" t="s">
        <v>1462</v>
      </c>
      <c r="C596" s="72" t="s">
        <v>1776</v>
      </c>
      <c r="D596" s="72" t="s">
        <v>3018</v>
      </c>
      <c r="E596" s="72">
        <v>6800</v>
      </c>
      <c r="F596" s="72"/>
      <c r="G596" s="306"/>
      <c r="H596" s="306" t="s">
        <v>3512</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3514</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3516</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3513</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3516</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3514</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3516</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3505</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3514</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3516</v>
      </c>
    </row>
    <row r="600" spans="1:163" ht="17.25">
      <c r="A600" s="72">
        <v>464044897</v>
      </c>
      <c r="B600" s="304" t="s">
        <v>587</v>
      </c>
      <c r="C600" s="72" t="s">
        <v>1776</v>
      </c>
      <c r="D600" s="72" t="s">
        <v>3622</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3514</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3516</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3513</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3516</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3516</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3514</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3516</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3513</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3611</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3514</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3516</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3505</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3513</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3516</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3531</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3513</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3516</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3513</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3516</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3513</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3516</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3513</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3516</v>
      </c>
    </row>
    <row r="611" spans="1:163" ht="17.25">
      <c r="A611" s="72">
        <v>140106553</v>
      </c>
      <c r="B611" s="304" t="s">
        <v>399</v>
      </c>
      <c r="C611" s="72" t="s">
        <v>1800</v>
      </c>
      <c r="D611" s="72" t="s">
        <v>3556</v>
      </c>
      <c r="E611" s="72">
        <v>3000</v>
      </c>
      <c r="F611" s="72"/>
      <c r="G611" s="306"/>
      <c r="H611" s="306" t="s">
        <v>3550</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3513</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3516</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3514</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3517</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3513</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3624</v>
      </c>
      <c r="FD613" s="7" t="s">
        <v>3449</v>
      </c>
      <c r="FE613" s="7">
        <f t="shared" si="127"/>
        <v>6373</v>
      </c>
      <c r="FF613" s="72">
        <f t="shared" si="128"/>
        <v>12224</v>
      </c>
      <c r="FG613" t="s">
        <v>3516</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3514</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3516</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3514</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3516</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3514</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3516</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3513</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3516</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3513</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3516</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22</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3514</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3516</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3513</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3516</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3517</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3505</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3513</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3516</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3514</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3516</v>
      </c>
    </row>
    <row r="624" spans="1:163" ht="17.25">
      <c r="A624" s="72">
        <v>138395859</v>
      </c>
      <c r="B624" s="304" t="s">
        <v>396</v>
      </c>
      <c r="C624" s="72" t="s">
        <v>1778</v>
      </c>
      <c r="D624" s="72" t="s">
        <v>3622</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3513</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3516</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3513</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3516</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3514</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3516</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3513</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3516</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3514</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3516</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3513</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3517</v>
      </c>
    </row>
    <row r="630" spans="1:163" ht="17.25">
      <c r="A630" s="72">
        <v>460327068</v>
      </c>
      <c r="B630" s="304" t="s">
        <v>1363</v>
      </c>
      <c r="C630" s="72" t="s">
        <v>1776</v>
      </c>
      <c r="D630" s="72" t="s">
        <v>3499</v>
      </c>
      <c r="E630" s="72">
        <v>4500</v>
      </c>
      <c r="F630" s="72"/>
      <c r="G630" s="306"/>
      <c r="H630" s="306" t="s">
        <v>3549</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3513</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3516</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3514</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3516</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3513</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3516</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3513</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3516</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3513</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3516</v>
      </c>
    </row>
    <row r="635" spans="1:163" ht="17.25">
      <c r="A635" s="72">
        <v>462670629</v>
      </c>
      <c r="B635" s="304" t="s">
        <v>2124</v>
      </c>
      <c r="C635" s="72" t="s">
        <v>1776</v>
      </c>
      <c r="D635" s="72" t="s">
        <v>3026</v>
      </c>
      <c r="E635" s="72">
        <v>4152</v>
      </c>
      <c r="F635" s="72"/>
      <c r="G635" s="306"/>
      <c r="H635" s="306" t="s">
        <v>3512</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3514</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3612</v>
      </c>
      <c r="EY635" s="313">
        <v>46188</v>
      </c>
      <c r="EZ635" s="313"/>
      <c r="FA635" s="183"/>
      <c r="FB635" s="313"/>
      <c r="FC635" s="7"/>
      <c r="FD635" s="7" t="s">
        <v>3459</v>
      </c>
      <c r="FE635" s="7">
        <f t="shared" si="127"/>
        <v>4063</v>
      </c>
      <c r="FF635" s="72">
        <f t="shared" si="128"/>
        <v>8178</v>
      </c>
      <c r="FG635" t="s">
        <v>3516</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3514</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3516</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3513</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3516</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3513</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3516</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3514</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3516</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3513</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3517</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22</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3513</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3516</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28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3514</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3516</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3505</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3514</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3516</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3539</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3513</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3624</v>
      </c>
      <c r="FD644" s="7" t="s">
        <v>3464</v>
      </c>
      <c r="FE644" s="7">
        <f t="shared" si="139"/>
        <v>-2119</v>
      </c>
      <c r="FF644" s="72">
        <f t="shared" si="140"/>
        <v>4782</v>
      </c>
      <c r="FG644" t="s">
        <v>3516</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BPTP</v>
      </c>
      <c r="Z645" s="72" t="s">
        <v>1330</v>
      </c>
      <c r="AA645" s="72" t="s">
        <v>1326</v>
      </c>
      <c r="AB645" s="304"/>
      <c r="AC645" s="72">
        <v>23</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3516</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3514</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3516</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3517</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3514</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3516</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3514</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3516</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3514</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3516</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3513</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3516</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3514</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3516</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3513</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3517</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3513</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3516</v>
      </c>
    </row>
    <row r="655" spans="1:163" ht="17.25">
      <c r="A655" s="72">
        <v>140185045</v>
      </c>
      <c r="B655" s="304" t="s">
        <v>951</v>
      </c>
      <c r="C655" s="72" t="s">
        <v>1776</v>
      </c>
      <c r="D655" s="72" t="s">
        <v>3622</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3514</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3516</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26</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3514</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3516</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3513</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3516</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3514</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3517</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3513</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3516</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3510</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3513</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3516</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3513</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3516</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3514</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3516</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3513</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3516</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3513</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3516</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3552</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3514</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3516</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3513</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3516</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3513</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3516</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3513</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3516</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3514</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3624</v>
      </c>
      <c r="FD669" s="7" t="s">
        <v>3125</v>
      </c>
      <c r="FE669" s="7">
        <f t="shared" si="139"/>
        <v>58</v>
      </c>
      <c r="FF669" s="72">
        <f t="shared" si="140"/>
        <v>5642</v>
      </c>
      <c r="FG669" t="s">
        <v>3516</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3513</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3516</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3513</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3516</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3562</v>
      </c>
      <c r="AB672" s="304" t="s">
        <v>3563</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3513</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3516</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3514</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3516</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3513</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3516</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3514</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3516</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3514</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3516</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3513</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3517</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3517</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3513</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3516</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3516</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3505</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3513</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3516</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26</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3514</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3516</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3514</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3516</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3510</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3513</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3516</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3513</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3516</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3513</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3613</v>
      </c>
      <c r="EY686" s="313">
        <v>46184</v>
      </c>
      <c r="EZ686" s="313"/>
      <c r="FA686" s="183"/>
      <c r="FB686" s="313"/>
      <c r="FC686" s="7"/>
      <c r="FD686" s="7" t="s">
        <v>3116</v>
      </c>
      <c r="FE686" s="7">
        <f t="shared" si="139"/>
        <v>65</v>
      </c>
      <c r="FF686" s="72">
        <f t="shared" si="140"/>
        <v>1507</v>
      </c>
      <c r="FG686" t="s">
        <v>3516</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3535</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3513</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3516</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3514</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3516</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3513</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3517</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3514</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3516</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3513</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3516</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3623</v>
      </c>
      <c r="FD692" s="7" t="s">
        <v>3197</v>
      </c>
      <c r="FE692" s="7">
        <f t="shared" si="139"/>
        <v>126</v>
      </c>
      <c r="FF692" s="72">
        <f t="shared" si="140"/>
        <v>3632</v>
      </c>
      <c r="FG692" t="s">
        <v>3516</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3516</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3513</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3516</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3513</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3516</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3513</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3516</v>
      </c>
    </row>
    <row r="697" spans="1:163" ht="17.25">
      <c r="A697" s="72">
        <v>462075900</v>
      </c>
      <c r="B697" s="304" t="s">
        <v>1618</v>
      </c>
      <c r="C697" s="72" t="s">
        <v>1776</v>
      </c>
      <c r="D697" s="72" t="s">
        <v>3622</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1"/>
        <v>0</v>
      </c>
      <c r="W697" s="5">
        <f t="shared" si="142"/>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3513</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3516</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3520</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3513</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3516</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3516</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3513</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3517</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3513</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3516</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3510</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3513</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3516</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3513</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3623</v>
      </c>
      <c r="FD703" s="7" t="s">
        <v>3476</v>
      </c>
      <c r="FE703" s="7">
        <f t="shared" si="139"/>
        <v>2</v>
      </c>
      <c r="FF703" s="72">
        <f t="shared" si="140"/>
        <v>3137</v>
      </c>
      <c r="FG703" t="s">
        <v>3516</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3505</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3513</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3516</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3524</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3514</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3516</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3514</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3516</v>
      </c>
    </row>
  </sheetData>
  <sortState xmlns:xlrd2="http://schemas.microsoft.com/office/spreadsheetml/2017/richdata2" ref="A2:FF706">
    <sortCondition descending="1" ref="Q2:Q706"/>
  </sortState>
  <conditionalFormatting sqref="A1">
    <cfRule type="duplicateValues" dxfId="28831" priority="14"/>
  </conditionalFormatting>
  <conditionalFormatting sqref="A1:A1048576">
    <cfRule type="duplicateValues" dxfId="28830" priority="13"/>
  </conditionalFormatting>
  <conditionalFormatting sqref="A567:A706">
    <cfRule type="duplicateValues" dxfId="28829" priority="506"/>
  </conditionalFormatting>
  <conditionalFormatting sqref="M2:M706">
    <cfRule type="expression" dxfId="28828" priority="342">
      <formula>AND(LEN(#REF!)&gt;0,#REF!&lt;#REF!,#REF!&gt;=#REF!)</formula>
    </cfRule>
  </conditionalFormatting>
  <conditionalFormatting sqref="M3:M6 M8:M109 M111:M121 M123:M136 M138:M141 M144:M148 M150:M167 M169:M192 M194:M313 M316:M346 M348:M353 M355:M451 M453:M464 M466:M479 M481:M565">
    <cfRule type="expression" dxfId="28827" priority="372">
      <formula>AND(LEN($E4)&gt;0,$E4&lt;$K4,#REF!&gt;=$AM4)</formula>
    </cfRule>
  </conditionalFormatting>
  <conditionalFormatting sqref="M567">
    <cfRule type="expression" dxfId="28826" priority="381">
      <formula>AND(LEN($E568)&gt;0,$E568&lt;$M568,$AP568&gt;=$AO568)</formula>
    </cfRule>
  </conditionalFormatting>
  <conditionalFormatting sqref="M568:M593 M595:M598 M600:M650 M652:M663 M665:M667 M669:M676 M678:M700 M702:M9243">
    <cfRule type="expression" dxfId="28825" priority="376">
      <formula>AND(LEN($E569)&gt;0,$E569&lt;$K569,$AO569&gt;=$AN569)</formula>
    </cfRule>
  </conditionalFormatting>
  <conditionalFormatting sqref="N2:N706">
    <cfRule type="expression" dxfId="28824" priority="377">
      <formula>AND(LEN($E2)&gt;0,$E2&lt;$K2,$AO2&gt;$AN2)</formula>
    </cfRule>
  </conditionalFormatting>
  <conditionalFormatting sqref="N567">
    <cfRule type="expression" dxfId="28823" priority="382">
      <formula>AND(LEN($E568)&gt;0,$E568&lt;$M568,$AP568&gt;=$AO568)</formula>
    </cfRule>
  </conditionalFormatting>
  <conditionalFormatting sqref="N568:N593 N595:N598 N600:N650 N652:N663 N665:N667 N669:N676 N678:N700">
    <cfRule type="expression" dxfId="28822" priority="379">
      <formula>AND(LEN($E569)&gt;0,$E569&lt;$K569,$AO569&gt;=$AN569)</formula>
    </cfRule>
  </conditionalFormatting>
  <conditionalFormatting sqref="N594 N599 N651 N664 N668 N677 N701:N706">
    <cfRule type="expression" dxfId="28821" priority="406">
      <formula>AND(LEN(#REF!)&gt;0,#REF!&lt;#REF!,#REF!&gt;=#REF!)</formula>
    </cfRule>
  </conditionalFormatting>
  <conditionalFormatting sqref="N707:N9243">
    <cfRule type="expression" dxfId="2882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2026-06-22T11:34:38Z</dcterms:modified>
</cp:coreProperties>
</file>