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EW BAR" sheetId="1" r:id="rId3"/>
    <sheet state="visible" name="Linear System Setup" sheetId="2" r:id="rId4"/>
    <sheet state="visible" name="high fructose corn syrup" sheetId="3" r:id="rId5"/>
    <sheet state="visible" name="whole grain rolled oats" sheetId="4" r:id="rId6"/>
    <sheet state="visible" name="crisp rice" sheetId="5" r:id="rId7"/>
    <sheet state="visible" name="Soybean lecithin" sheetId="6" r:id="rId8"/>
    <sheet state="visible" name="sugar" sheetId="7" r:id="rId9"/>
    <sheet state="visible" name="Palm oil and Palm kernel" sheetId="8" r:id="rId10"/>
    <sheet state="visible" name="corn syrup solids" sheetId="9" r:id="rId11"/>
    <sheet state="visible" name="Honey" sheetId="10" r:id="rId12"/>
    <sheet state="visible" name="salt" sheetId="11" r:id="rId13"/>
    <sheet state="visible" name="Water" sheetId="12" r:id="rId14"/>
    <sheet state="visible" name="whey protein" sheetId="13" r:id="rId15"/>
    <sheet state="visible" name="natural flavor" sheetId="14" r:id="rId16"/>
    <sheet state="visible" name="cultured nonfat milk" sheetId="15" r:id="rId17"/>
    <sheet state="visible" name="Sunflower oil " sheetId="16" r:id="rId18"/>
    <sheet state="visible" name="Sorbitol" sheetId="17" r:id="rId19"/>
  </sheets>
  <definedNames/>
  <calcPr/>
</workbook>
</file>

<file path=xl/sharedStrings.xml><?xml version="1.0" encoding="utf-8"?>
<sst xmlns="http://schemas.openxmlformats.org/spreadsheetml/2006/main" count="1081" uniqueCount="163">
  <si>
    <t>Nutritional Fact Point</t>
  </si>
  <si>
    <t>Source: USDA National Nutrient Database for Standard Reference 28 slightly revised May 2016 Software v.3.4.2 2016-09-19</t>
  </si>
  <si>
    <t>Model Output</t>
  </si>
  <si>
    <t>Mass Variables</t>
  </si>
  <si>
    <t>Mass Guess (grams)</t>
  </si>
  <si>
    <t>Percent Fat</t>
  </si>
  <si>
    <t>Percent Saturated Fat</t>
  </si>
  <si>
    <t>Percent Sodium</t>
  </si>
  <si>
    <t>Percent Carbs</t>
  </si>
  <si>
    <t>Percent Fiber</t>
  </si>
  <si>
    <t>Percent Sugar</t>
  </si>
  <si>
    <t>Percent Protein</t>
  </si>
  <si>
    <t>Percent Calcuim</t>
  </si>
  <si>
    <t>Percent Iron</t>
  </si>
  <si>
    <t>Calories per 1 g</t>
  </si>
  <si>
    <t>Fat</t>
  </si>
  <si>
    <t>Basic Report</t>
  </si>
  <si>
    <t>Report Run at: September 19</t>
  </si>
  <si>
    <t>2016 15:46 EDT</t>
  </si>
  <si>
    <t>Nutrient data for: 19351, Syrups, corn, high-fructose</t>
  </si>
  <si>
    <t>Nutrient</t>
  </si>
  <si>
    <t>Unit</t>
  </si>
  <si>
    <t>1Value per 100 g</t>
  </si>
  <si>
    <t>1 cup = 310.0g</t>
  </si>
  <si>
    <t>1 tbsp = 19.0g</t>
  </si>
  <si>
    <t>Conversion to grams</t>
  </si>
  <si>
    <t>Data (grams)</t>
  </si>
  <si>
    <t>Error^2</t>
  </si>
  <si>
    <t>Percantages</t>
  </si>
  <si>
    <t xml:space="preserve">Percent Sodium </t>
  </si>
  <si>
    <t>Proximates</t>
  </si>
  <si>
    <t>Water</t>
  </si>
  <si>
    <t>g</t>
  </si>
  <si>
    <t>Agave</t>
  </si>
  <si>
    <t>Saturated Fat</t>
  </si>
  <si>
    <t>Whole Grain Rolled Oats</t>
  </si>
  <si>
    <t>Sodium</t>
  </si>
  <si>
    <t>Quinoa</t>
  </si>
  <si>
    <t>Energy</t>
  </si>
  <si>
    <t>kcal</t>
  </si>
  <si>
    <t>Protein</t>
  </si>
  <si>
    <t>Total lipid (fat)</t>
  </si>
  <si>
    <t>High Fructose Corn Syrup</t>
  </si>
  <si>
    <t>Carbs</t>
  </si>
  <si>
    <t>Soybean Lecithin</t>
  </si>
  <si>
    <t>Carbohydrate, by difference</t>
  </si>
  <si>
    <t>Fiber</t>
  </si>
  <si>
    <t>Fiber, total dietary</t>
  </si>
  <si>
    <t>Sugar</t>
  </si>
  <si>
    <t>Palm Oil and Palm Kernel</t>
  </si>
  <si>
    <t>Sugars, total</t>
  </si>
  <si>
    <t>Minerals</t>
  </si>
  <si>
    <t>Calcium</t>
  </si>
  <si>
    <t>Calcium, Ca</t>
  </si>
  <si>
    <t>mg</t>
  </si>
  <si>
    <t>Iron</t>
  </si>
  <si>
    <t>Diamond Crystal Salt Sense</t>
  </si>
  <si>
    <t>Iron, Fe</t>
  </si>
  <si>
    <t>Magnesium, Mg</t>
  </si>
  <si>
    <t>Calories</t>
  </si>
  <si>
    <t>Phosphorus, P</t>
  </si>
  <si>
    <t>Potassium, K</t>
  </si>
  <si>
    <t>Whey Protein</t>
  </si>
  <si>
    <t>Natural Flavor</t>
  </si>
  <si>
    <t>Sodium, Na</t>
  </si>
  <si>
    <t>Coconut Milk</t>
  </si>
  <si>
    <t>Zinc, Zn</t>
  </si>
  <si>
    <t>Vitamins</t>
  </si>
  <si>
    <t>Vitamin C, total ascorbic acid</t>
  </si>
  <si>
    <t>Thiamin</t>
  </si>
  <si>
    <t>Riboflavin</t>
  </si>
  <si>
    <t>Sorbitol</t>
  </si>
  <si>
    <t>Niacin</t>
  </si>
  <si>
    <t>Vitamin B-6</t>
  </si>
  <si>
    <t xml:space="preserve">* I replaced a lot with Agave becuase for solids you use 2/3 of what is required, and for liquids you use 1/2 when substituting, which brought down the totals a lot! Unfortunately, I copied and pasted this from the spreadsheet on my computer, so the formulas did not transfer, but feel free to play around with the totals on the "old" bar. </t>
  </si>
  <si>
    <t>Differences</t>
  </si>
  <si>
    <t>Crisp Rice</t>
  </si>
  <si>
    <t>Folate, DFE</t>
  </si>
  <si>
    <t>µg</t>
  </si>
  <si>
    <t>Vitamin B-12</t>
  </si>
  <si>
    <t>Percentage</t>
  </si>
  <si>
    <t>red highlight means could be improved, green means its better than the old bar</t>
  </si>
  <si>
    <t>Vitamin A, RAE</t>
  </si>
  <si>
    <t>Vitamin A, IU</t>
  </si>
  <si>
    <t>IU</t>
  </si>
  <si>
    <t>negative percentage means we have less in the new bar</t>
  </si>
  <si>
    <t>Vitamin E (alpha-tocopherol)</t>
  </si>
  <si>
    <t>Vitamin D (D2 + D3)</t>
  </si>
  <si>
    <t>Vitamin D</t>
  </si>
  <si>
    <t>Vitamin K (phylloquinone)</t>
  </si>
  <si>
    <t>Lipids</t>
  </si>
  <si>
    <t>Fatty acids, total saturated</t>
  </si>
  <si>
    <t>Fatty acids, total monounsaturated</t>
  </si>
  <si>
    <t>Fatty acids, total polyunsaturated</t>
  </si>
  <si>
    <t>Cholesterol</t>
  </si>
  <si>
    <t>Amino Acids</t>
  </si>
  <si>
    <t>Other</t>
  </si>
  <si>
    <t>Caffeine</t>
  </si>
  <si>
    <t>Corn Syrup Solids</t>
  </si>
  <si>
    <t>Honey</t>
  </si>
  <si>
    <t>Source: USDA Branded Food Products Database Release September 2016 Software v.3.4.2 2016-09-19</t>
  </si>
  <si>
    <t>2016 16:02 EDT</t>
  </si>
  <si>
    <t>Nutrient data for: 45105160, TOASTED OATS, WHOLE GRAIN OAT CEREAL, UPC: 085239901441</t>
  </si>
  <si>
    <t>1 cup = 30.0g</t>
  </si>
  <si>
    <t>conversion to grams</t>
  </si>
  <si>
    <t>percentage</t>
  </si>
  <si>
    <t>Salt</t>
  </si>
  <si>
    <t>Sum:</t>
  </si>
  <si>
    <t>2016 16:03 EDT</t>
  </si>
  <si>
    <t>Nutrient data for: 45077017, CRISP RICE, OVEN TOASTED RICE CEREAL, UPC: 041318291452</t>
  </si>
  <si>
    <t>1.25 cup = 33.0g</t>
  </si>
  <si>
    <t>percentages</t>
  </si>
  <si>
    <t>Cultured Nonfat Milk</t>
  </si>
  <si>
    <t>Sunflower Oil</t>
  </si>
  <si>
    <t>Total:</t>
  </si>
  <si>
    <t>Fatty acids, total trans</t>
  </si>
  <si>
    <t>Ingredients</t>
  </si>
  <si>
    <t>WHOLE OAT FLOUR, MODIFIED CORN STARCH, WHEAT STARCH, SUGAR, CONTAINS 2% OR LESS OF: SALT, CALCIUM CARBONATE, OAT FIBER, TRIPOTASSIUM PHOSPHATE, VITAMIN C (SODIUM ASCORBATE), PRESERVATIVE (TOCOPHEROLS), REDUCED IRON, VITAMIN A (PALMITATE), NIACINAMIDE, ZINC (ZINC OXIDE), VITAMIN B6 (PYRIDOXINE HYDROCHLORIDE), VITAMIN B2 (RIBOFLAVIN), VITAMIN D (CHOLECALCIFEROL), VITAMIN B1 (THIAMINE HYDROCHLORIDE), FOLIC ACID, COLOR (ANNATTO EXTRACT), VITAMIN B12 (CYANOCOBALAMIN). BHT ADDED TO PACKAGING TO HELP PRESERVE FRESHNESS. Date last updated by company: 05/15/2016</t>
  </si>
  <si>
    <t>2016 15:50 EDT</t>
  </si>
  <si>
    <t>Nutrient data for: 04531, Oil, soybean lecithin</t>
  </si>
  <si>
    <t>1 tablespoon = 13.6g</t>
  </si>
  <si>
    <t>1 cup = 218.0g</t>
  </si>
  <si>
    <t>1 tsp = 4.5g</t>
  </si>
  <si>
    <t>RICE, SUGAR, SALT, MALT FLAVORING, VITAMINS AND MINERALS: SODIUM ASCORBATE (VITAMIN C), REDUCED IRON, ALPHA TOCOPHEROL ACETATE (VITAMIN E), NIACINAMIDE, VITAMIN A PALMITATE, PYRIDOXINE HYDROCHLORIDE (VITAMIN B6), THIAMIN MONONITRATE (VITAMIN B1), RIBOFLAVIN (VITAMIN B2), FOLIC ACID, VITAMIN D, VITAMIN B12. BHT ADDED TO PACKAGING MATERIAL TO HELP PRESERVE FRESHNESS. Date last updated by company: 02/23/2016</t>
  </si>
  <si>
    <t>2016 16:08 EDT</t>
  </si>
  <si>
    <t>Nutrient data for: 45020335, DOMINO, PREMIUM PURE CANE GRANULATED SUGAR, UPC: 049200042014</t>
  </si>
  <si>
    <t>1 tsp = 4.0g</t>
  </si>
  <si>
    <t>precentages</t>
  </si>
  <si>
    <t>SUGAR. Date last updated by company: 05/13/2015</t>
  </si>
  <si>
    <t>Nutrient data for: 04662, Oil, industrial, palm and palm kernel, filling fat (non-hydrogenated)</t>
  </si>
  <si>
    <t>1 tbsp = 13.6g</t>
  </si>
  <si>
    <t>Nutrient data for: 19350, Syrups, corn, light</t>
  </si>
  <si>
    <t>1 cup = 341.0g</t>
  </si>
  <si>
    <t>1 tbsp = 22.0g</t>
  </si>
  <si>
    <t>2016 16:05 EDT</t>
  </si>
  <si>
    <t>Nutrient data for: 45031816, GOLDEN BLOSSOM HONEY, 100% PURE HONEY, UPC: 07326646</t>
  </si>
  <si>
    <t>1 Tbsp = 21.0g</t>
  </si>
  <si>
    <t>HONEY Date last updated by company: 08/18/2015</t>
  </si>
  <si>
    <t>Nutrient data for: 14555, Water, bottled, generic</t>
  </si>
  <si>
    <t>2016 15:54 EDT</t>
  </si>
  <si>
    <t>Nutrient data for: 45103307, , WHEY PROTEIN POWDER, CHOCOLATE, UPC: 041260331237</t>
  </si>
  <si>
    <t>1 fl oz = 29.6g</t>
  </si>
  <si>
    <t>1 cup = 237.0g</t>
  </si>
  <si>
    <t>1 ml = 1.0g</t>
  </si>
  <si>
    <t>24.0 g = 24.0g</t>
  </si>
  <si>
    <t>2016 16:13 EDT</t>
  </si>
  <si>
    <t>Nutrient data for: 45015844, POPCORN INDIANA, POPCORN, SEA SALT, UPC: 843571004783</t>
  </si>
  <si>
    <t>3.5 cup = 28.0g</t>
  </si>
  <si>
    <t>WHEY PROTEIN ISOLATE, WHEY PROTEIN CONCENTRATE, ORGANIC COCOA, XANTHAN GUM, NATURAL CHOCOLATE FLAVOR, NATURAL VANILLA FLAVOR, L-GLUTAMINE, REBAUDIOSIDE***, SOY LECITHIN. Date last updated by company: 05/10/2016</t>
  </si>
  <si>
    <t>POPCORN, CANOLA OIL, SEA SALT. Date last updated by company: 04/13/2015</t>
  </si>
  <si>
    <t>2016 16:01 EDT</t>
  </si>
  <si>
    <t>Nutrient data for: 45056090, ALL NATURAL FLAVOR PREMIUM ICE CREAM, UPC: 029839005062</t>
  </si>
  <si>
    <t>0.5 cup = 66.0g</t>
  </si>
  <si>
    <t>2016 16:00 EDT</t>
  </si>
  <si>
    <t>Nutrient data for: 42189, Milk, buttermilk, fluid, cultured, reduced fat</t>
  </si>
  <si>
    <t>1 cup = 245.0g</t>
  </si>
  <si>
    <t>1 fl oz = 30.6g</t>
  </si>
  <si>
    <t>Nutrient data for: 04060, Oil, sunflower, linoleic (less than 60%)</t>
  </si>
  <si>
    <t>VANILLA ICE CREAM INGREDIENTS: MILK, CREAM, CORN SYRUP, SKIM MILK, SUGAR, WHEY PROTEIN CONCENTRATE, WHEY, BUTTERMILK, VANILLA EXTRACT, GUAR GUM, MONO AND DIGLYCERIDES, XANTHAN GUM, CARRAGEENAN, ANNATTO EXTRACT AND TURMERIC (FOR COLOR). Date last updated by company: 12/04/2014</t>
  </si>
  <si>
    <t>ug</t>
  </si>
  <si>
    <t>2016 16:04 EDT</t>
  </si>
  <si>
    <t>Nutrient data for: 43058, Candies, hard, dietetic or low calorie (sorbitol)</t>
  </si>
  <si>
    <t>1 piece = 3.0g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</si>
</sst>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1.0"/>
      <color rgb="FF000000"/>
      <name val="Calibri"/>
    </font>
    <font>
      <sz val="12.0"/>
      <color rgb="FF000000"/>
      <name val="Calibri"/>
    </font>
    <font>
      <b/>
    </font>
    <font/>
    <font>
      <sz val="11.0"/>
      <color rgb="FF006100"/>
      <name val="Calibri"/>
    </font>
    <font>
      <sz val="11.0"/>
      <color rgb="FF9C0006"/>
      <name val="Calibri"/>
    </font>
  </fonts>
  <fills count="9">
    <fill>
      <patternFill patternType="none"/>
    </fill>
    <fill>
      <patternFill patternType="lightGray"/>
    </fill>
    <fill>
      <patternFill patternType="solid">
        <fgColor rgb="FFFFFF00"/>
        <bgColor rgb="FFFFFF00"/>
      </patternFill>
    </fill>
    <fill>
      <patternFill patternType="solid">
        <fgColor rgb="FFED7D31"/>
        <bgColor rgb="FFED7D31"/>
      </patternFill>
    </fill>
    <fill>
      <patternFill patternType="solid">
        <fgColor rgb="FFFF9900"/>
        <bgColor rgb="FFFF9900"/>
      </patternFill>
    </fill>
    <fill>
      <patternFill patternType="solid">
        <fgColor rgb="FF4472C4"/>
        <bgColor rgb="FF4472C4"/>
      </patternFill>
    </fill>
    <fill>
      <patternFill patternType="solid">
        <fgColor rgb="FF70AD47"/>
        <bgColor rgb="FF70AD47"/>
      </patternFill>
    </fill>
    <fill>
      <patternFill patternType="solid">
        <fgColor rgb="FFC6EFCE"/>
        <bgColor rgb="FFC6EFCE"/>
      </patternFill>
    </fill>
    <fill>
      <patternFill patternType="solid">
        <fgColor rgb="FFFFC7CE"/>
        <bgColor rgb="FFFFC7CE"/>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horizontal="right" readingOrder="0" shrinkToFit="0" vertical="bottom" wrapText="0"/>
    </xf>
    <xf borderId="0" fillId="0" fontId="2" numFmtId="0" xfId="0" applyAlignment="1" applyFont="1">
      <alignment horizontal="righ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horizontal="right" readingOrder="0" shrinkToFit="0" vertical="bottom" wrapText="0"/>
    </xf>
    <xf borderId="0" fillId="3" fontId="1" numFmtId="0" xfId="0" applyAlignment="1" applyFill="1" applyFont="1">
      <alignment readingOrder="0" shrinkToFit="0" vertical="bottom" wrapText="0"/>
    </xf>
    <xf borderId="0" fillId="4" fontId="1" numFmtId="0" xfId="0" applyAlignment="1" applyFill="1" applyFont="1">
      <alignment horizontal="right" readingOrder="0" shrinkToFit="0" vertical="bottom" wrapText="0"/>
    </xf>
    <xf borderId="0" fillId="5" fontId="1" numFmtId="0" xfId="0" applyAlignment="1" applyFill="1" applyFont="1">
      <alignment readingOrder="0" shrinkToFit="0" vertical="bottom" wrapText="0"/>
    </xf>
    <xf borderId="0" fillId="0" fontId="1" numFmtId="0" xfId="0" applyAlignment="1" applyFont="1">
      <alignment shrinkToFit="0" vertical="bottom" wrapText="0"/>
    </xf>
    <xf borderId="0" fillId="6" fontId="1" numFmtId="0" xfId="0" applyAlignment="1" applyFill="1" applyFont="1">
      <alignment readingOrder="0" shrinkToFit="0" vertical="bottom" wrapText="0"/>
    </xf>
    <xf borderId="0" fillId="6" fontId="1" numFmtId="0" xfId="0" applyAlignment="1" applyFont="1">
      <alignment horizontal="right" readingOrder="0" shrinkToFit="0" vertical="bottom" wrapText="0"/>
    </xf>
    <xf borderId="1" fillId="0" fontId="1" numFmtId="0" xfId="0" applyAlignment="1" applyBorder="1" applyFont="1">
      <alignment readingOrder="0" shrinkToFit="0" vertical="bottom" wrapText="0"/>
    </xf>
    <xf borderId="1" fillId="7" fontId="5" numFmtId="9" xfId="0" applyAlignment="1" applyBorder="1" applyFill="1" applyFont="1" applyNumberFormat="1">
      <alignment horizontal="right" readingOrder="0" shrinkToFit="0" vertical="bottom" wrapText="0"/>
    </xf>
    <xf borderId="1" fillId="8" fontId="6" numFmtId="9" xfId="0" applyAlignment="1" applyBorder="1" applyFill="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8.0"/>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row>
    <row r="2">
      <c r="A2" s="1" t="s">
        <v>15</v>
      </c>
      <c r="B2" s="6">
        <v>1.959830849</v>
      </c>
      <c r="C2" s="8" t="s">
        <v>33</v>
      </c>
      <c r="D2" s="8">
        <v>2.238398036</v>
      </c>
      <c r="E2" s="8">
        <v>0.0</v>
      </c>
      <c r="F2" s="8">
        <v>0.0</v>
      </c>
      <c r="G2" s="8">
        <v>0.0</v>
      </c>
      <c r="H2" s="8">
        <v>0.76</v>
      </c>
      <c r="I2" s="8">
        <v>0.0</v>
      </c>
      <c r="J2" s="8">
        <v>0.76</v>
      </c>
      <c r="K2" s="8">
        <v>0.0</v>
      </c>
      <c r="L2" s="8">
        <v>0.0</v>
      </c>
      <c r="M2" s="8">
        <v>0.0</v>
      </c>
      <c r="N2" s="9">
        <v>2.86</v>
      </c>
    </row>
    <row r="3">
      <c r="A3" s="1" t="s">
        <v>34</v>
      </c>
      <c r="B3" s="6">
        <v>1.265390687</v>
      </c>
      <c r="C3" s="1" t="s">
        <v>35</v>
      </c>
      <c r="D3" s="1">
        <v>8.333460308</v>
      </c>
      <c r="E3" s="1">
        <v>0.0333</v>
      </c>
      <c r="F3" s="1">
        <v>0.0</v>
      </c>
      <c r="G3" s="1">
        <v>0.00533</v>
      </c>
      <c r="H3" s="1">
        <v>0.7667</v>
      </c>
      <c r="I3" s="1">
        <v>0.1</v>
      </c>
      <c r="J3" s="1">
        <v>0.0667</v>
      </c>
      <c r="K3" s="1">
        <v>0.1333</v>
      </c>
      <c r="L3" s="1">
        <v>0.00333</v>
      </c>
      <c r="M3" s="1">
        <v>3.0E-4</v>
      </c>
      <c r="N3" s="1">
        <v>4.0</v>
      </c>
    </row>
    <row r="4">
      <c r="A4" s="1" t="s">
        <v>36</v>
      </c>
      <c r="B4" s="6">
        <v>0.063417615</v>
      </c>
      <c r="C4" s="10" t="s">
        <v>37</v>
      </c>
      <c r="D4" s="10">
        <v>8.611937184</v>
      </c>
      <c r="E4" s="10">
        <v>0.00192</v>
      </c>
      <c r="F4" s="10">
        <v>2.31E-4</v>
      </c>
      <c r="G4" s="10">
        <v>7.0E-4</v>
      </c>
      <c r="H4" s="10">
        <v>0.213</v>
      </c>
      <c r="I4" s="10">
        <v>0.028</v>
      </c>
      <c r="J4" s="10">
        <v>8.7E-4</v>
      </c>
      <c r="K4" s="10">
        <v>0.044</v>
      </c>
      <c r="L4" s="10">
        <v>1.7E-4</v>
      </c>
      <c r="M4" s="10">
        <v>1.49E-4</v>
      </c>
      <c r="N4" s="11">
        <v>1.2</v>
      </c>
    </row>
    <row r="5">
      <c r="A5" s="1" t="s">
        <v>43</v>
      </c>
      <c r="B5" s="6">
        <v>26.91342722</v>
      </c>
      <c r="C5" s="1" t="s">
        <v>44</v>
      </c>
      <c r="D5" s="1">
        <v>0.017783471</v>
      </c>
      <c r="E5" s="1">
        <v>1.0</v>
      </c>
      <c r="F5" s="1">
        <v>0.15005</v>
      </c>
      <c r="G5" s="1">
        <v>0.0</v>
      </c>
      <c r="H5" s="1">
        <v>0.0</v>
      </c>
      <c r="I5" s="1">
        <v>0.0</v>
      </c>
      <c r="J5" s="1">
        <v>0.0</v>
      </c>
      <c r="K5" s="1">
        <v>0.0</v>
      </c>
      <c r="L5" s="1">
        <v>0.0</v>
      </c>
      <c r="M5" s="1">
        <v>0.0</v>
      </c>
      <c r="N5" s="1">
        <v>7.63</v>
      </c>
    </row>
    <row r="6">
      <c r="A6" s="1" t="s">
        <v>46</v>
      </c>
      <c r="B6" s="6">
        <v>1.211683127</v>
      </c>
      <c r="C6" s="8" t="s">
        <v>33</v>
      </c>
      <c r="D6" s="8">
        <v>3.45246219</v>
      </c>
      <c r="E6" s="8">
        <v>0.0</v>
      </c>
      <c r="F6" s="8">
        <v>0.0</v>
      </c>
      <c r="G6" s="8">
        <v>0.0</v>
      </c>
      <c r="H6" s="8">
        <v>0.76</v>
      </c>
      <c r="I6" s="8">
        <v>0.0</v>
      </c>
      <c r="J6" s="8">
        <v>0.76</v>
      </c>
      <c r="K6" s="8">
        <v>0.0</v>
      </c>
      <c r="L6" s="8">
        <v>0.0</v>
      </c>
      <c r="M6" s="8">
        <v>0.0</v>
      </c>
      <c r="N6" s="8">
        <v>2.86</v>
      </c>
    </row>
    <row r="7">
      <c r="A7" s="1" t="s">
        <v>48</v>
      </c>
      <c r="B7" s="6">
        <v>8.544192388</v>
      </c>
      <c r="C7" s="1" t="s">
        <v>49</v>
      </c>
      <c r="D7" s="1">
        <v>1.165119006</v>
      </c>
      <c r="E7" s="1">
        <v>0.995</v>
      </c>
      <c r="F7" s="1">
        <v>0.71444</v>
      </c>
      <c r="G7" s="1">
        <v>6.0E-5</v>
      </c>
      <c r="H7" s="1">
        <v>0.0</v>
      </c>
      <c r="I7" s="1">
        <v>0.0</v>
      </c>
      <c r="J7" s="1">
        <v>0.0</v>
      </c>
      <c r="K7" s="1">
        <v>0.0</v>
      </c>
      <c r="L7" s="1">
        <v>1.0E-5</v>
      </c>
      <c r="M7" s="1">
        <v>1.5E-6</v>
      </c>
      <c r="N7" s="1">
        <v>8.8</v>
      </c>
    </row>
    <row r="8">
      <c r="A8" s="1" t="s">
        <v>40</v>
      </c>
      <c r="B8" s="6">
        <v>4.053886723</v>
      </c>
      <c r="C8" s="8" t="s">
        <v>33</v>
      </c>
      <c r="D8" s="8">
        <v>2.000803731</v>
      </c>
      <c r="E8" s="8">
        <v>0.0</v>
      </c>
      <c r="F8" s="8">
        <v>0.0</v>
      </c>
      <c r="G8" s="8">
        <v>0.0</v>
      </c>
      <c r="H8" s="8">
        <v>0.76</v>
      </c>
      <c r="I8" s="8">
        <v>0.0</v>
      </c>
      <c r="J8" s="8">
        <v>0.76</v>
      </c>
      <c r="K8" s="8">
        <v>0.0</v>
      </c>
      <c r="L8" s="8">
        <v>0.0</v>
      </c>
      <c r="M8" s="8">
        <v>0.0</v>
      </c>
      <c r="N8" s="8">
        <v>2.86</v>
      </c>
    </row>
    <row r="9">
      <c r="A9" s="1" t="s">
        <v>52</v>
      </c>
      <c r="B9" s="6">
        <v>0.044568526</v>
      </c>
      <c r="C9" s="8" t="s">
        <v>33</v>
      </c>
      <c r="D9" s="8">
        <v>2.143541116</v>
      </c>
      <c r="E9" s="8">
        <v>0.0</v>
      </c>
      <c r="F9" s="8">
        <v>0.0</v>
      </c>
      <c r="G9" s="8">
        <v>0.0</v>
      </c>
      <c r="H9" s="8">
        <v>0.76</v>
      </c>
      <c r="I9" s="8">
        <v>0.0</v>
      </c>
      <c r="J9" s="8">
        <v>0.76</v>
      </c>
      <c r="K9" s="8">
        <v>0.0</v>
      </c>
      <c r="L9" s="8">
        <v>0.0</v>
      </c>
      <c r="M9" s="8">
        <v>0.0</v>
      </c>
      <c r="N9" s="8">
        <v>2.86</v>
      </c>
    </row>
    <row r="10">
      <c r="A10" s="1" t="s">
        <v>55</v>
      </c>
      <c r="B10" s="6">
        <v>0.003784964</v>
      </c>
      <c r="C10" s="12" t="s">
        <v>56</v>
      </c>
      <c r="D10" s="12">
        <v>7.586848766</v>
      </c>
      <c r="E10" s="12">
        <v>0.0</v>
      </c>
      <c r="F10" s="12">
        <v>0.0</v>
      </c>
      <c r="G10" s="12">
        <v>3.9E-4</v>
      </c>
      <c r="H10" s="12">
        <v>0.0</v>
      </c>
      <c r="I10" s="12">
        <v>0.0</v>
      </c>
      <c r="J10" s="12">
        <v>0.0</v>
      </c>
      <c r="K10" s="12">
        <v>0.0</v>
      </c>
      <c r="L10" s="12">
        <v>0.0</v>
      </c>
      <c r="M10" s="12">
        <v>0.0</v>
      </c>
      <c r="N10" s="12">
        <v>0.0</v>
      </c>
    </row>
    <row r="11">
      <c r="A11" s="1" t="s">
        <v>59</v>
      </c>
      <c r="B11" s="6">
        <v>144.4420141</v>
      </c>
      <c r="C11" s="1" t="s">
        <v>31</v>
      </c>
      <c r="D11" s="1">
        <v>0.134274803</v>
      </c>
      <c r="E11" s="1">
        <v>0.0</v>
      </c>
      <c r="F11" s="1">
        <v>0.0</v>
      </c>
      <c r="G11" s="1">
        <v>2.0E-5</v>
      </c>
      <c r="H11" s="1">
        <v>0.0</v>
      </c>
      <c r="I11" s="1">
        <v>0.0</v>
      </c>
      <c r="J11" s="1">
        <v>0.0</v>
      </c>
      <c r="K11" s="1">
        <v>0.0</v>
      </c>
      <c r="L11" s="1">
        <v>1.0E-4</v>
      </c>
      <c r="M11" s="1">
        <v>0.0</v>
      </c>
      <c r="N11" s="1">
        <v>0.0</v>
      </c>
    </row>
    <row r="12">
      <c r="A12" s="13"/>
      <c r="B12" s="13"/>
      <c r="C12" s="1" t="s">
        <v>62</v>
      </c>
      <c r="D12" s="1">
        <v>3.26673464</v>
      </c>
      <c r="E12" s="1">
        <v>0.0625</v>
      </c>
      <c r="F12" s="1">
        <v>0.0</v>
      </c>
      <c r="G12" s="1">
        <v>0.0025</v>
      </c>
      <c r="H12" s="1">
        <v>0.0833</v>
      </c>
      <c r="I12" s="1">
        <v>0.042</v>
      </c>
      <c r="J12" s="1">
        <v>0.0417</v>
      </c>
      <c r="K12" s="1">
        <v>0.75</v>
      </c>
      <c r="L12" s="1">
        <v>0.00417</v>
      </c>
      <c r="M12" s="1">
        <v>0.0</v>
      </c>
      <c r="N12" s="1">
        <v>3.96</v>
      </c>
    </row>
    <row r="13">
      <c r="A13" s="13"/>
      <c r="B13" s="13"/>
      <c r="C13" s="1" t="s">
        <v>63</v>
      </c>
      <c r="D13" s="1">
        <v>1.875507791</v>
      </c>
      <c r="E13" s="1">
        <v>0.1212</v>
      </c>
      <c r="F13" s="1">
        <v>0.0758</v>
      </c>
      <c r="G13" s="1">
        <v>6.1E-4</v>
      </c>
      <c r="H13" s="1">
        <v>0.2273</v>
      </c>
      <c r="I13" s="1">
        <v>0.0</v>
      </c>
      <c r="J13" s="1">
        <v>0.1667</v>
      </c>
      <c r="K13" s="1">
        <v>0.0303</v>
      </c>
      <c r="L13" s="1">
        <v>9.1E-4</v>
      </c>
      <c r="M13" s="1">
        <v>0.0</v>
      </c>
      <c r="N13" s="1">
        <v>2.12</v>
      </c>
    </row>
    <row r="14">
      <c r="A14" s="13"/>
      <c r="B14" s="13"/>
      <c r="C14" s="14" t="s">
        <v>65</v>
      </c>
      <c r="D14" s="14">
        <v>0.572323614</v>
      </c>
      <c r="E14" s="14">
        <v>0.1</v>
      </c>
      <c r="F14" s="14">
        <v>0.5</v>
      </c>
      <c r="G14" s="14">
        <v>0.0011</v>
      </c>
      <c r="H14" s="14">
        <v>0.3</v>
      </c>
      <c r="I14" s="14">
        <v>0.0</v>
      </c>
      <c r="J14" s="14">
        <v>0.1</v>
      </c>
      <c r="K14" s="14">
        <v>0.1</v>
      </c>
      <c r="L14" s="14">
        <v>0.0</v>
      </c>
      <c r="M14" s="14">
        <v>0.0</v>
      </c>
      <c r="N14" s="15">
        <v>7.0</v>
      </c>
    </row>
    <row r="15">
      <c r="A15" s="13"/>
      <c r="B15" s="13"/>
      <c r="C15" s="1" t="s">
        <v>71</v>
      </c>
      <c r="D15" s="1">
        <v>10.49183137</v>
      </c>
      <c r="E15" s="1">
        <v>0.0</v>
      </c>
      <c r="F15" s="1">
        <v>0.0</v>
      </c>
      <c r="G15" s="1">
        <v>0.0</v>
      </c>
      <c r="H15" s="1">
        <v>0.986</v>
      </c>
      <c r="I15" s="1">
        <v>0.0</v>
      </c>
      <c r="J15" s="1">
        <v>0.0</v>
      </c>
      <c r="K15" s="1">
        <v>0.0</v>
      </c>
      <c r="L15" s="1">
        <v>0.0</v>
      </c>
      <c r="M15" s="1">
        <v>0.0</v>
      </c>
      <c r="N15" s="1">
        <v>3.94</v>
      </c>
    </row>
    <row r="16">
      <c r="A16" s="13"/>
      <c r="B16" s="13"/>
      <c r="C16" s="13"/>
      <c r="D16" s="6">
        <v>51.89103</v>
      </c>
      <c r="E16" s="13"/>
      <c r="F16" s="13"/>
      <c r="G16" s="13"/>
      <c r="H16" s="13"/>
      <c r="I16" s="13"/>
      <c r="J16" s="13"/>
      <c r="K16" s="13"/>
      <c r="L16" s="13"/>
      <c r="M16" s="13"/>
      <c r="N16" s="13"/>
    </row>
    <row r="18">
      <c r="A18" s="5" t="s">
        <v>74</v>
      </c>
    </row>
    <row r="20">
      <c r="A20" s="16" t="s">
        <v>75</v>
      </c>
      <c r="B20" s="16" t="s">
        <v>80</v>
      </c>
      <c r="C20" s="5" t="s">
        <v>81</v>
      </c>
    </row>
    <row r="21">
      <c r="A21" s="16" t="s">
        <v>15</v>
      </c>
      <c r="B21" s="17">
        <v>-0.45</v>
      </c>
      <c r="C21" s="5" t="s">
        <v>85</v>
      </c>
    </row>
    <row r="22">
      <c r="A22" s="16" t="s">
        <v>34</v>
      </c>
      <c r="B22" s="18">
        <v>0.29</v>
      </c>
    </row>
    <row r="23">
      <c r="A23" s="16" t="s">
        <v>36</v>
      </c>
      <c r="B23" s="17">
        <v>-0.59</v>
      </c>
    </row>
    <row r="24">
      <c r="A24" s="16" t="s">
        <v>43</v>
      </c>
      <c r="B24" s="17">
        <v>-0.4</v>
      </c>
    </row>
    <row r="25">
      <c r="A25" s="16" t="s">
        <v>46</v>
      </c>
      <c r="B25" s="18">
        <v>-0.32</v>
      </c>
    </row>
    <row r="26">
      <c r="A26" s="16" t="s">
        <v>48</v>
      </c>
      <c r="B26" s="17">
        <v>-0.5</v>
      </c>
    </row>
    <row r="27">
      <c r="A27" s="16" t="s">
        <v>40</v>
      </c>
      <c r="B27" s="18">
        <v>-0.19</v>
      </c>
    </row>
    <row r="28">
      <c r="A28" s="16" t="s">
        <v>52</v>
      </c>
      <c r="B28" s="17">
        <v>0.0</v>
      </c>
    </row>
    <row r="29">
      <c r="A29" s="16" t="s">
        <v>55</v>
      </c>
      <c r="B29" s="18">
        <v>-0.31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100</v>
      </c>
    </row>
    <row r="2">
      <c r="A2" s="5" t="s">
        <v>17</v>
      </c>
      <c r="B2" s="5" t="s">
        <v>134</v>
      </c>
    </row>
    <row r="3">
      <c r="A3" s="5" t="s">
        <v>135</v>
      </c>
    </row>
    <row r="4">
      <c r="A4" s="5" t="s">
        <v>20</v>
      </c>
      <c r="B4" s="5" t="s">
        <v>21</v>
      </c>
      <c r="C4" s="5" t="s">
        <v>136</v>
      </c>
      <c r="D4" s="5" t="s">
        <v>22</v>
      </c>
      <c r="E4" s="5" t="s">
        <v>105</v>
      </c>
    </row>
    <row r="5">
      <c r="A5" s="5" t="s">
        <v>30</v>
      </c>
    </row>
    <row r="6">
      <c r="A6" s="5" t="s">
        <v>38</v>
      </c>
      <c r="B6" s="5" t="s">
        <v>39</v>
      </c>
      <c r="C6" s="5">
        <v>60.0</v>
      </c>
      <c r="D6" s="5">
        <v>286.0</v>
      </c>
    </row>
    <row r="7">
      <c r="A7" s="5" t="s">
        <v>40</v>
      </c>
      <c r="B7" s="5" t="s">
        <v>32</v>
      </c>
      <c r="C7" s="5">
        <v>0.0</v>
      </c>
      <c r="D7" s="5">
        <v>0.0</v>
      </c>
    </row>
    <row r="8">
      <c r="A8" s="5" t="s">
        <v>41</v>
      </c>
      <c r="B8" s="5" t="s">
        <v>32</v>
      </c>
      <c r="C8" s="5">
        <v>0.0</v>
      </c>
      <c r="D8" s="5">
        <v>0.0</v>
      </c>
    </row>
    <row r="9">
      <c r="A9" s="5" t="s">
        <v>45</v>
      </c>
      <c r="B9" s="5" t="s">
        <v>32</v>
      </c>
      <c r="C9" s="5">
        <v>17.0</v>
      </c>
      <c r="D9" s="5">
        <v>80.95</v>
      </c>
      <c r="E9">
        <f t="shared" ref="E9:E10" si="1">D9/100</f>
        <v>0.8095</v>
      </c>
    </row>
    <row r="10">
      <c r="A10" s="5" t="s">
        <v>50</v>
      </c>
      <c r="B10" s="5" t="s">
        <v>32</v>
      </c>
      <c r="C10" s="5">
        <v>16.0</v>
      </c>
      <c r="D10" s="5">
        <v>76.19</v>
      </c>
      <c r="E10">
        <f t="shared" si="1"/>
        <v>0.7619</v>
      </c>
    </row>
    <row r="11">
      <c r="A11" s="5" t="s">
        <v>51</v>
      </c>
    </row>
    <row r="12">
      <c r="A12" s="5" t="s">
        <v>64</v>
      </c>
      <c r="B12" s="5" t="s">
        <v>54</v>
      </c>
      <c r="C12" s="5">
        <v>0.0</v>
      </c>
      <c r="D12" s="5">
        <v>0.0</v>
      </c>
    </row>
    <row r="13">
      <c r="A13" s="5" t="s">
        <v>67</v>
      </c>
    </row>
    <row r="14">
      <c r="A14" s="5" t="s">
        <v>90</v>
      </c>
    </row>
    <row r="15">
      <c r="A15" s="5" t="s">
        <v>95</v>
      </c>
    </row>
    <row r="16">
      <c r="A16" s="5" t="s">
        <v>96</v>
      </c>
    </row>
    <row r="17">
      <c r="A17" s="5" t="s">
        <v>116</v>
      </c>
    </row>
    <row r="18">
      <c r="A18" s="5" t="s">
        <v>137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0.43"/>
    <col customWidth="1" min="4" max="4" width="0.71"/>
    <col customWidth="1" min="5" max="5" width="1.43"/>
  </cols>
  <sheetData>
    <row r="1">
      <c r="A1" s="5" t="s">
        <v>100</v>
      </c>
    </row>
    <row r="2">
      <c r="A2" s="5" t="s">
        <v>17</v>
      </c>
      <c r="B2" s="5" t="s">
        <v>145</v>
      </c>
    </row>
    <row r="3">
      <c r="A3" s="5" t="s">
        <v>146</v>
      </c>
    </row>
    <row r="4">
      <c r="A4" s="5" t="s">
        <v>20</v>
      </c>
      <c r="B4" s="5" t="s">
        <v>21</v>
      </c>
      <c r="C4" s="5" t="s">
        <v>147</v>
      </c>
      <c r="D4" s="5" t="s">
        <v>22</v>
      </c>
      <c r="E4" s="5" t="s">
        <v>104</v>
      </c>
      <c r="F4" s="5" t="s">
        <v>111</v>
      </c>
    </row>
    <row r="5">
      <c r="A5" s="5" t="s">
        <v>30</v>
      </c>
    </row>
    <row r="6">
      <c r="A6" s="5" t="s">
        <v>38</v>
      </c>
      <c r="B6" s="5" t="s">
        <v>39</v>
      </c>
      <c r="C6" s="5">
        <v>130.0</v>
      </c>
      <c r="D6" s="5">
        <v>464.0</v>
      </c>
      <c r="E6">
        <f t="shared" ref="E6:E11" si="1">D6</f>
        <v>464</v>
      </c>
      <c r="F6">
        <f t="shared" ref="F6:F11" si="2">E6/100</f>
        <v>4.64</v>
      </c>
    </row>
    <row r="7">
      <c r="A7" s="5" t="s">
        <v>40</v>
      </c>
      <c r="B7" s="5" t="s">
        <v>32</v>
      </c>
      <c r="C7" s="5">
        <v>3.0</v>
      </c>
      <c r="D7" s="5">
        <v>10.71</v>
      </c>
      <c r="E7">
        <f t="shared" si="1"/>
        <v>10.71</v>
      </c>
      <c r="F7">
        <f t="shared" si="2"/>
        <v>0.1071</v>
      </c>
    </row>
    <row r="8">
      <c r="A8" s="5" t="s">
        <v>41</v>
      </c>
      <c r="B8" s="5" t="s">
        <v>32</v>
      </c>
      <c r="C8" s="5">
        <v>6.0</v>
      </c>
      <c r="D8" s="5">
        <v>21.43</v>
      </c>
      <c r="E8">
        <f t="shared" si="1"/>
        <v>21.43</v>
      </c>
      <c r="F8">
        <f t="shared" si="2"/>
        <v>0.2143</v>
      </c>
    </row>
    <row r="9">
      <c r="A9" s="5" t="s">
        <v>45</v>
      </c>
      <c r="B9" s="5" t="s">
        <v>32</v>
      </c>
      <c r="C9" s="5">
        <v>18.0</v>
      </c>
      <c r="D9" s="5">
        <v>64.29</v>
      </c>
      <c r="E9">
        <f t="shared" si="1"/>
        <v>64.29</v>
      </c>
      <c r="F9">
        <f t="shared" si="2"/>
        <v>0.6429</v>
      </c>
    </row>
    <row r="10">
      <c r="A10" s="5" t="s">
        <v>47</v>
      </c>
      <c r="B10" s="5" t="s">
        <v>32</v>
      </c>
      <c r="C10" s="5">
        <v>3.0</v>
      </c>
      <c r="D10" s="5">
        <v>10.7</v>
      </c>
      <c r="E10">
        <f t="shared" si="1"/>
        <v>10.7</v>
      </c>
      <c r="F10">
        <f t="shared" si="2"/>
        <v>0.107</v>
      </c>
    </row>
    <row r="11">
      <c r="A11" s="5" t="s">
        <v>50</v>
      </c>
      <c r="B11" s="5" t="s">
        <v>32</v>
      </c>
      <c r="C11" s="5">
        <v>0.0</v>
      </c>
      <c r="D11" s="5">
        <v>0.0</v>
      </c>
      <c r="E11">
        <f t="shared" si="1"/>
        <v>0</v>
      </c>
      <c r="F11">
        <f t="shared" si="2"/>
        <v>0</v>
      </c>
    </row>
    <row r="12">
      <c r="A12" s="5" t="s">
        <v>51</v>
      </c>
    </row>
    <row r="13">
      <c r="A13" s="5" t="s">
        <v>53</v>
      </c>
      <c r="B13" s="5" t="s">
        <v>54</v>
      </c>
      <c r="C13" s="5">
        <v>0.0</v>
      </c>
      <c r="D13" s="5">
        <v>0.0</v>
      </c>
      <c r="F13">
        <f t="shared" ref="F13:F15" si="3">E13/100</f>
        <v>0</v>
      </c>
    </row>
    <row r="14">
      <c r="A14" s="5" t="s">
        <v>57</v>
      </c>
      <c r="B14" s="5" t="s">
        <v>54</v>
      </c>
      <c r="C14" s="5">
        <v>0.72</v>
      </c>
      <c r="D14" s="5">
        <v>2.57</v>
      </c>
      <c r="E14">
        <f t="shared" ref="E14:E15" si="4">D14/1000</f>
        <v>0.00257</v>
      </c>
      <c r="F14">
        <f t="shared" si="3"/>
        <v>0.0000257</v>
      </c>
    </row>
    <row r="15">
      <c r="A15" s="5" t="s">
        <v>64</v>
      </c>
      <c r="B15" s="5" t="s">
        <v>54</v>
      </c>
      <c r="C15" s="5">
        <v>190.0</v>
      </c>
      <c r="D15" s="5">
        <v>679.0</v>
      </c>
      <c r="E15">
        <f t="shared" si="4"/>
        <v>0.679</v>
      </c>
      <c r="F15">
        <f t="shared" si="3"/>
        <v>0.00679</v>
      </c>
    </row>
    <row r="16">
      <c r="A16" s="5" t="s">
        <v>67</v>
      </c>
    </row>
    <row r="17">
      <c r="A17" s="5" t="s">
        <v>68</v>
      </c>
      <c r="B17" s="5" t="s">
        <v>54</v>
      </c>
      <c r="C17" s="5">
        <v>0.0</v>
      </c>
      <c r="D17" s="5">
        <v>0.0</v>
      </c>
    </row>
    <row r="18">
      <c r="A18" s="5" t="s">
        <v>83</v>
      </c>
      <c r="B18" s="5" t="s">
        <v>84</v>
      </c>
      <c r="C18" s="5">
        <v>0.0</v>
      </c>
      <c r="D18" s="5">
        <v>0.0</v>
      </c>
    </row>
    <row r="19">
      <c r="A19" s="5" t="s">
        <v>90</v>
      </c>
    </row>
    <row r="20">
      <c r="A20" s="5" t="s">
        <v>91</v>
      </c>
      <c r="B20" s="5" t="s">
        <v>32</v>
      </c>
      <c r="C20" s="5">
        <v>0.0</v>
      </c>
      <c r="D20" s="5">
        <v>0.0</v>
      </c>
    </row>
    <row r="21">
      <c r="A21" s="5" t="s">
        <v>115</v>
      </c>
      <c r="B21" s="5" t="s">
        <v>32</v>
      </c>
      <c r="C21" s="5">
        <v>0.0</v>
      </c>
      <c r="D21" s="5">
        <v>0.0</v>
      </c>
    </row>
    <row r="22">
      <c r="A22" s="5" t="s">
        <v>94</v>
      </c>
      <c r="B22" s="5" t="s">
        <v>54</v>
      </c>
      <c r="C22" s="5">
        <v>0.0</v>
      </c>
      <c r="D22" s="5">
        <v>0.0</v>
      </c>
    </row>
    <row r="23">
      <c r="A23" s="5" t="s">
        <v>95</v>
      </c>
    </row>
    <row r="24">
      <c r="A24" s="5" t="s">
        <v>96</v>
      </c>
    </row>
    <row r="25">
      <c r="A25" s="5" t="s">
        <v>116</v>
      </c>
    </row>
    <row r="26">
      <c r="A26" s="5" t="s">
        <v>149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7"/>
    <col customWidth="1" min="3" max="4" width="1.43"/>
    <col customWidth="1" min="5" max="5" width="2.0"/>
    <col customWidth="1" min="6" max="6" width="2.29"/>
    <col customWidth="1" min="7" max="7" width="1.71"/>
  </cols>
  <sheetData>
    <row r="1">
      <c r="A1" s="5" t="s">
        <v>1</v>
      </c>
    </row>
    <row r="2">
      <c r="A2" s="5" t="s">
        <v>16</v>
      </c>
    </row>
    <row r="3">
      <c r="A3" s="5" t="s">
        <v>17</v>
      </c>
      <c r="B3" s="5" t="s">
        <v>124</v>
      </c>
      <c r="H3" s="5">
        <v>0.0</v>
      </c>
    </row>
    <row r="4">
      <c r="A4" s="5" t="s">
        <v>138</v>
      </c>
    </row>
    <row r="5">
      <c r="A5" s="5" t="s">
        <v>20</v>
      </c>
      <c r="B5" s="5" t="s">
        <v>21</v>
      </c>
      <c r="C5" s="5" t="s">
        <v>22</v>
      </c>
      <c r="D5" s="5" t="s">
        <v>141</v>
      </c>
      <c r="E5" s="5" t="s">
        <v>142</v>
      </c>
      <c r="F5" s="5" t="s">
        <v>143</v>
      </c>
      <c r="G5" s="5" t="s">
        <v>104</v>
      </c>
      <c r="H5" s="5" t="s">
        <v>111</v>
      </c>
    </row>
    <row r="6">
      <c r="A6" s="5" t="s">
        <v>30</v>
      </c>
    </row>
    <row r="7">
      <c r="A7" s="5" t="s">
        <v>31</v>
      </c>
      <c r="B7" s="5" t="s">
        <v>32</v>
      </c>
      <c r="C7" s="5">
        <v>99.98</v>
      </c>
      <c r="D7" s="5">
        <v>29.59</v>
      </c>
      <c r="E7" s="5">
        <v>236.95</v>
      </c>
      <c r="F7" s="5">
        <v>1.0</v>
      </c>
      <c r="G7">
        <f>C7</f>
        <v>99.98</v>
      </c>
      <c r="H7">
        <f t="shared" ref="H7:H21" si="1">G7/100</f>
        <v>0.9998</v>
      </c>
    </row>
    <row r="8">
      <c r="A8" s="5" t="s">
        <v>38</v>
      </c>
      <c r="B8" s="5" t="s">
        <v>39</v>
      </c>
      <c r="C8" s="5">
        <v>0.0</v>
      </c>
      <c r="D8" s="5">
        <v>0.0</v>
      </c>
      <c r="E8" s="5">
        <v>0.0</v>
      </c>
      <c r="F8" s="5">
        <v>0.0</v>
      </c>
      <c r="H8">
        <f t="shared" si="1"/>
        <v>0</v>
      </c>
    </row>
    <row r="9">
      <c r="A9" s="5" t="s">
        <v>40</v>
      </c>
      <c r="B9" s="5" t="s">
        <v>32</v>
      </c>
      <c r="C9" s="5">
        <v>0.0</v>
      </c>
      <c r="D9" s="5">
        <v>0.0</v>
      </c>
      <c r="E9" s="5">
        <v>0.0</v>
      </c>
      <c r="F9" s="5">
        <v>0.0</v>
      </c>
      <c r="H9">
        <f t="shared" si="1"/>
        <v>0</v>
      </c>
    </row>
    <row r="10">
      <c r="A10" s="5" t="s">
        <v>41</v>
      </c>
      <c r="B10" s="5" t="s">
        <v>32</v>
      </c>
      <c r="C10" s="5">
        <v>0.0</v>
      </c>
      <c r="D10" s="5">
        <v>0.0</v>
      </c>
      <c r="E10" s="5">
        <v>0.0</v>
      </c>
      <c r="F10" s="5">
        <v>0.0</v>
      </c>
      <c r="H10">
        <f t="shared" si="1"/>
        <v>0</v>
      </c>
    </row>
    <row r="11">
      <c r="A11" s="5" t="s">
        <v>45</v>
      </c>
      <c r="B11" s="5" t="s">
        <v>32</v>
      </c>
      <c r="C11" s="5">
        <v>0.0</v>
      </c>
      <c r="D11" s="5">
        <v>0.0</v>
      </c>
      <c r="E11" s="5">
        <v>0.0</v>
      </c>
      <c r="F11" s="5">
        <v>0.0</v>
      </c>
      <c r="H11">
        <f t="shared" si="1"/>
        <v>0</v>
      </c>
    </row>
    <row r="12">
      <c r="A12" s="5" t="s">
        <v>47</v>
      </c>
      <c r="B12" s="5" t="s">
        <v>32</v>
      </c>
      <c r="C12" s="5">
        <v>0.0</v>
      </c>
      <c r="D12" s="5">
        <v>0.0</v>
      </c>
      <c r="E12" s="5">
        <v>0.0</v>
      </c>
      <c r="F12" s="5">
        <v>0.0</v>
      </c>
      <c r="H12">
        <f t="shared" si="1"/>
        <v>0</v>
      </c>
    </row>
    <row r="13">
      <c r="A13" s="5" t="s">
        <v>50</v>
      </c>
      <c r="B13" s="5" t="s">
        <v>32</v>
      </c>
      <c r="C13" s="5">
        <v>0.0</v>
      </c>
      <c r="D13" s="5">
        <v>0.0</v>
      </c>
      <c r="E13" s="5">
        <v>0.0</v>
      </c>
      <c r="F13" s="5">
        <v>0.0</v>
      </c>
      <c r="H13">
        <f t="shared" si="1"/>
        <v>0</v>
      </c>
    </row>
    <row r="14">
      <c r="A14" s="5" t="s">
        <v>51</v>
      </c>
      <c r="H14">
        <f t="shared" si="1"/>
        <v>0</v>
      </c>
    </row>
    <row r="15">
      <c r="A15" s="5" t="s">
        <v>53</v>
      </c>
      <c r="B15" s="5" t="s">
        <v>54</v>
      </c>
      <c r="C15" s="5">
        <v>10.0</v>
      </c>
      <c r="D15" s="5">
        <v>3.0</v>
      </c>
      <c r="E15" s="5">
        <v>24.0</v>
      </c>
      <c r="F15" s="5">
        <v>0.0</v>
      </c>
      <c r="G15">
        <f t="shared" ref="G15:G21" si="2">C15/1000</f>
        <v>0.01</v>
      </c>
      <c r="H15">
        <f t="shared" si="1"/>
        <v>0.0001</v>
      </c>
    </row>
    <row r="16">
      <c r="A16" s="5" t="s">
        <v>57</v>
      </c>
      <c r="B16" s="5" t="s">
        <v>54</v>
      </c>
      <c r="C16" s="5">
        <v>0.0</v>
      </c>
      <c r="D16" s="5">
        <v>0.0</v>
      </c>
      <c r="E16" s="5">
        <v>0.0</v>
      </c>
      <c r="F16" s="5">
        <v>0.0</v>
      </c>
      <c r="G16">
        <f t="shared" si="2"/>
        <v>0</v>
      </c>
      <c r="H16">
        <f t="shared" si="1"/>
        <v>0</v>
      </c>
    </row>
    <row r="17">
      <c r="A17" s="5" t="s">
        <v>58</v>
      </c>
      <c r="B17" s="5" t="s">
        <v>54</v>
      </c>
      <c r="C17" s="5">
        <v>2.0</v>
      </c>
      <c r="D17" s="5">
        <v>1.0</v>
      </c>
      <c r="E17" s="5">
        <v>5.0</v>
      </c>
      <c r="F17" s="5">
        <v>0.0</v>
      </c>
      <c r="G17">
        <f t="shared" si="2"/>
        <v>0.002</v>
      </c>
      <c r="H17">
        <f t="shared" si="1"/>
        <v>0.00002</v>
      </c>
    </row>
    <row r="18">
      <c r="A18" s="5" t="s">
        <v>60</v>
      </c>
      <c r="B18" s="5" t="s">
        <v>54</v>
      </c>
      <c r="C18" s="5">
        <v>0.0</v>
      </c>
      <c r="D18" s="5">
        <v>0.0</v>
      </c>
      <c r="E18" s="5">
        <v>0.0</v>
      </c>
      <c r="F18" s="5">
        <v>0.0</v>
      </c>
      <c r="G18">
        <f t="shared" si="2"/>
        <v>0</v>
      </c>
      <c r="H18">
        <f t="shared" si="1"/>
        <v>0</v>
      </c>
    </row>
    <row r="19">
      <c r="A19" s="5" t="s">
        <v>61</v>
      </c>
      <c r="B19" s="5" t="s">
        <v>54</v>
      </c>
      <c r="C19" s="5">
        <v>0.0</v>
      </c>
      <c r="D19" s="5">
        <v>0.0</v>
      </c>
      <c r="E19" s="5">
        <v>0.0</v>
      </c>
      <c r="F19" s="5">
        <v>0.0</v>
      </c>
      <c r="G19">
        <f t="shared" si="2"/>
        <v>0</v>
      </c>
      <c r="H19">
        <f t="shared" si="1"/>
        <v>0</v>
      </c>
    </row>
    <row r="20">
      <c r="A20" s="5" t="s">
        <v>64</v>
      </c>
      <c r="B20" s="5" t="s">
        <v>54</v>
      </c>
      <c r="C20" s="5">
        <v>2.0</v>
      </c>
      <c r="D20" s="5">
        <v>1.0</v>
      </c>
      <c r="E20" s="5">
        <v>5.0</v>
      </c>
      <c r="F20" s="5">
        <v>0.0</v>
      </c>
      <c r="G20">
        <f t="shared" si="2"/>
        <v>0.002</v>
      </c>
      <c r="H20">
        <f t="shared" si="1"/>
        <v>0.00002</v>
      </c>
    </row>
    <row r="21">
      <c r="A21" s="5" t="s">
        <v>66</v>
      </c>
      <c r="B21" s="5" t="s">
        <v>54</v>
      </c>
      <c r="C21" s="5">
        <v>0.0</v>
      </c>
      <c r="D21" s="5">
        <v>0.0</v>
      </c>
      <c r="E21" s="5">
        <v>0.0</v>
      </c>
      <c r="F21" s="5">
        <v>0.0</v>
      </c>
      <c r="G21">
        <f t="shared" si="2"/>
        <v>0</v>
      </c>
      <c r="H21">
        <f t="shared" si="1"/>
        <v>0</v>
      </c>
    </row>
    <row r="22">
      <c r="A22" s="5" t="s">
        <v>67</v>
      </c>
    </row>
    <row r="23">
      <c r="A23" s="5" t="s">
        <v>68</v>
      </c>
      <c r="B23" s="5" t="s">
        <v>54</v>
      </c>
      <c r="C23" s="5">
        <v>0.0</v>
      </c>
      <c r="D23" s="5">
        <v>0.0</v>
      </c>
      <c r="E23" s="5">
        <v>0.0</v>
      </c>
      <c r="F23" s="5">
        <v>0.0</v>
      </c>
    </row>
    <row r="24">
      <c r="A24" s="5" t="s">
        <v>69</v>
      </c>
      <c r="B24" s="5" t="s">
        <v>54</v>
      </c>
      <c r="C24" s="5">
        <v>0.0</v>
      </c>
      <c r="D24" s="5">
        <v>0.0</v>
      </c>
      <c r="E24" s="5">
        <v>0.0</v>
      </c>
      <c r="F24" s="5">
        <v>0.0</v>
      </c>
    </row>
    <row r="25">
      <c r="A25" s="5" t="s">
        <v>70</v>
      </c>
      <c r="B25" s="5" t="s">
        <v>54</v>
      </c>
      <c r="C25" s="5">
        <v>0.0</v>
      </c>
      <c r="D25" s="5">
        <v>0.0</v>
      </c>
      <c r="E25" s="5">
        <v>0.0</v>
      </c>
      <c r="F25" s="5">
        <v>0.0</v>
      </c>
    </row>
    <row r="26">
      <c r="A26" s="5" t="s">
        <v>72</v>
      </c>
      <c r="B26" s="5" t="s">
        <v>54</v>
      </c>
      <c r="C26" s="5">
        <v>0.0</v>
      </c>
      <c r="D26" s="5">
        <v>0.0</v>
      </c>
      <c r="E26" s="5">
        <v>0.0</v>
      </c>
      <c r="F26" s="5">
        <v>0.0</v>
      </c>
    </row>
    <row r="27">
      <c r="A27" s="5" t="s">
        <v>73</v>
      </c>
      <c r="B27" s="5" t="s">
        <v>54</v>
      </c>
      <c r="C27" s="5">
        <v>0.0</v>
      </c>
      <c r="D27" s="5">
        <v>0.0</v>
      </c>
      <c r="E27" s="5">
        <v>0.0</v>
      </c>
      <c r="F27" s="5">
        <v>0.0</v>
      </c>
    </row>
    <row r="28">
      <c r="A28" s="5" t="s">
        <v>77</v>
      </c>
      <c r="B28" s="5" t="s">
        <v>78</v>
      </c>
      <c r="C28" s="5">
        <v>0.0</v>
      </c>
      <c r="D28" s="5">
        <v>0.0</v>
      </c>
      <c r="E28" s="5">
        <v>0.0</v>
      </c>
      <c r="F28" s="5">
        <v>0.0</v>
      </c>
    </row>
    <row r="29">
      <c r="A29" s="5" t="s">
        <v>79</v>
      </c>
      <c r="B29" s="5" t="s">
        <v>78</v>
      </c>
      <c r="C29" s="5">
        <v>0.0</v>
      </c>
      <c r="D29" s="5">
        <v>0.0</v>
      </c>
      <c r="E29" s="5">
        <v>0.0</v>
      </c>
      <c r="F29" s="5">
        <v>0.0</v>
      </c>
    </row>
    <row r="30">
      <c r="A30" s="5" t="s">
        <v>82</v>
      </c>
      <c r="B30" s="5" t="s">
        <v>78</v>
      </c>
      <c r="C30" s="5">
        <v>0.0</v>
      </c>
      <c r="D30" s="5">
        <v>0.0</v>
      </c>
      <c r="E30" s="5">
        <v>0.0</v>
      </c>
      <c r="F30" s="5">
        <v>0.0</v>
      </c>
    </row>
    <row r="31">
      <c r="A31" s="5" t="s">
        <v>83</v>
      </c>
      <c r="B31" s="5" t="s">
        <v>84</v>
      </c>
      <c r="C31" s="5">
        <v>0.0</v>
      </c>
      <c r="D31" s="5">
        <v>0.0</v>
      </c>
      <c r="E31" s="5">
        <v>0.0</v>
      </c>
      <c r="F31" s="5">
        <v>0.0</v>
      </c>
    </row>
    <row r="32">
      <c r="A32" s="5" t="s">
        <v>86</v>
      </c>
      <c r="B32" s="5" t="s">
        <v>54</v>
      </c>
      <c r="C32" s="5">
        <v>0.0</v>
      </c>
      <c r="D32" s="5">
        <v>0.0</v>
      </c>
      <c r="E32" s="5">
        <v>0.0</v>
      </c>
      <c r="F32" s="5">
        <v>0.0</v>
      </c>
    </row>
    <row r="33">
      <c r="A33" s="5" t="s">
        <v>87</v>
      </c>
      <c r="B33" s="5" t="s">
        <v>78</v>
      </c>
      <c r="C33" s="5">
        <v>0.0</v>
      </c>
      <c r="D33" s="5">
        <v>0.0</v>
      </c>
      <c r="E33" s="5">
        <v>0.0</v>
      </c>
      <c r="F33" s="5">
        <v>0.0</v>
      </c>
    </row>
    <row r="34">
      <c r="A34" s="5" t="s">
        <v>88</v>
      </c>
      <c r="B34" s="5" t="s">
        <v>84</v>
      </c>
      <c r="C34" s="5">
        <v>0.0</v>
      </c>
      <c r="D34" s="5">
        <v>0.0</v>
      </c>
      <c r="E34" s="5">
        <v>0.0</v>
      </c>
      <c r="F34" s="5">
        <v>0.0</v>
      </c>
    </row>
    <row r="35">
      <c r="A35" s="5" t="s">
        <v>89</v>
      </c>
      <c r="B35" s="5" t="s">
        <v>78</v>
      </c>
      <c r="C35" s="5">
        <v>0.0</v>
      </c>
      <c r="D35" s="5">
        <v>0.0</v>
      </c>
      <c r="E35" s="5">
        <v>0.0</v>
      </c>
      <c r="F35" s="5">
        <v>0.0</v>
      </c>
    </row>
    <row r="36">
      <c r="A36" s="5" t="s">
        <v>90</v>
      </c>
    </row>
    <row r="37">
      <c r="A37" s="5" t="s">
        <v>91</v>
      </c>
      <c r="B37" s="5" t="s">
        <v>32</v>
      </c>
      <c r="C37" s="5">
        <v>0.0</v>
      </c>
      <c r="D37" s="5">
        <v>0.0</v>
      </c>
      <c r="E37" s="5">
        <v>0.0</v>
      </c>
      <c r="F37" s="5">
        <v>0.0</v>
      </c>
    </row>
    <row r="38">
      <c r="A38" s="5" t="s">
        <v>92</v>
      </c>
      <c r="B38" s="5" t="s">
        <v>32</v>
      </c>
      <c r="C38" s="5">
        <v>0.0</v>
      </c>
      <c r="D38" s="5">
        <v>0.0</v>
      </c>
      <c r="E38" s="5">
        <v>0.0</v>
      </c>
      <c r="F38" s="5">
        <v>0.0</v>
      </c>
    </row>
    <row r="39">
      <c r="A39" s="5" t="s">
        <v>93</v>
      </c>
      <c r="B39" s="5" t="s">
        <v>32</v>
      </c>
      <c r="C39" s="5">
        <v>0.0</v>
      </c>
      <c r="D39" s="5">
        <v>0.0</v>
      </c>
      <c r="E39" s="5">
        <v>0.0</v>
      </c>
      <c r="F39" s="5">
        <v>0.0</v>
      </c>
    </row>
    <row r="40">
      <c r="A40" s="5" t="s">
        <v>115</v>
      </c>
      <c r="B40" s="5" t="s">
        <v>32</v>
      </c>
      <c r="C40" s="5">
        <v>0.0</v>
      </c>
      <c r="D40" s="5">
        <v>0.0</v>
      </c>
      <c r="E40" s="5">
        <v>0.0</v>
      </c>
      <c r="F40" s="5">
        <v>0.0</v>
      </c>
    </row>
    <row r="41">
      <c r="A41" s="5" t="s">
        <v>94</v>
      </c>
      <c r="B41" s="5" t="s">
        <v>54</v>
      </c>
      <c r="C41" s="5">
        <v>0.0</v>
      </c>
      <c r="D41" s="5">
        <v>0.0</v>
      </c>
      <c r="E41" s="5">
        <v>0.0</v>
      </c>
      <c r="F41" s="5">
        <v>0.0</v>
      </c>
    </row>
    <row r="42">
      <c r="A42" s="5" t="s">
        <v>95</v>
      </c>
    </row>
    <row r="43">
      <c r="A43" s="5" t="s">
        <v>96</v>
      </c>
    </row>
    <row r="44">
      <c r="A44" s="5" t="s">
        <v>97</v>
      </c>
      <c r="B44" s="5" t="s">
        <v>54</v>
      </c>
      <c r="C44" s="5">
        <v>0.0</v>
      </c>
      <c r="D44" s="5">
        <v>0.0</v>
      </c>
      <c r="E44" s="5">
        <v>0.0</v>
      </c>
      <c r="F44" s="5">
        <v>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86"/>
    <col customWidth="1" min="3" max="3" width="3.29"/>
    <col customWidth="1" min="4" max="4" width="16.29"/>
    <col customWidth="1" min="5" max="5" width="2.29"/>
  </cols>
  <sheetData>
    <row r="1">
      <c r="A1" s="5" t="s">
        <v>100</v>
      </c>
    </row>
    <row r="2">
      <c r="A2" s="5" t="s">
        <v>17</v>
      </c>
      <c r="B2" s="5" t="s">
        <v>139</v>
      </c>
    </row>
    <row r="3">
      <c r="A3" s="5" t="s">
        <v>140</v>
      </c>
    </row>
    <row r="4">
      <c r="A4" s="5" t="s">
        <v>20</v>
      </c>
      <c r="B4" s="5" t="s">
        <v>21</v>
      </c>
      <c r="C4" s="5" t="s">
        <v>144</v>
      </c>
      <c r="D4" s="5" t="s">
        <v>22</v>
      </c>
      <c r="E4" s="5" t="s">
        <v>104</v>
      </c>
      <c r="F4" s="5" t="s">
        <v>111</v>
      </c>
    </row>
    <row r="5">
      <c r="A5" s="5" t="s">
        <v>30</v>
      </c>
    </row>
    <row r="6">
      <c r="A6" s="5" t="s">
        <v>38</v>
      </c>
      <c r="B6" s="5" t="s">
        <v>39</v>
      </c>
      <c r="C6" s="5">
        <v>95.0</v>
      </c>
      <c r="D6" s="5">
        <v>396.0</v>
      </c>
    </row>
    <row r="7">
      <c r="A7" s="5" t="s">
        <v>40</v>
      </c>
      <c r="B7" s="5" t="s">
        <v>32</v>
      </c>
      <c r="C7" s="5">
        <v>18.0</v>
      </c>
      <c r="D7" s="5">
        <v>75.0</v>
      </c>
      <c r="E7">
        <f t="shared" ref="E7:E11" si="1">D7</f>
        <v>75</v>
      </c>
      <c r="F7">
        <f t="shared" ref="F7:F23" si="2">E7/100</f>
        <v>0.75</v>
      </c>
    </row>
    <row r="8">
      <c r="A8" s="5" t="s">
        <v>41</v>
      </c>
      <c r="B8" s="5" t="s">
        <v>32</v>
      </c>
      <c r="C8" s="5">
        <v>1.5</v>
      </c>
      <c r="D8" s="5">
        <v>6.25</v>
      </c>
      <c r="E8">
        <f t="shared" si="1"/>
        <v>6.25</v>
      </c>
      <c r="F8">
        <f t="shared" si="2"/>
        <v>0.0625</v>
      </c>
    </row>
    <row r="9">
      <c r="A9" s="5" t="s">
        <v>45</v>
      </c>
      <c r="B9" s="5" t="s">
        <v>32</v>
      </c>
      <c r="C9" s="5">
        <v>2.0</v>
      </c>
      <c r="D9" s="5">
        <v>8.33</v>
      </c>
      <c r="E9">
        <f t="shared" si="1"/>
        <v>8.33</v>
      </c>
      <c r="F9">
        <f t="shared" si="2"/>
        <v>0.0833</v>
      </c>
    </row>
    <row r="10">
      <c r="A10" s="5" t="s">
        <v>47</v>
      </c>
      <c r="B10" s="5" t="s">
        <v>32</v>
      </c>
      <c r="C10" s="5">
        <v>1.0</v>
      </c>
      <c r="D10" s="5">
        <v>4.2</v>
      </c>
      <c r="E10">
        <f t="shared" si="1"/>
        <v>4.2</v>
      </c>
      <c r="F10">
        <f t="shared" si="2"/>
        <v>0.042</v>
      </c>
    </row>
    <row r="11">
      <c r="A11" s="5" t="s">
        <v>50</v>
      </c>
      <c r="B11" s="5" t="s">
        <v>32</v>
      </c>
      <c r="C11" s="5">
        <v>1.0</v>
      </c>
      <c r="D11" s="5">
        <v>4.17</v>
      </c>
      <c r="E11">
        <f t="shared" si="1"/>
        <v>4.17</v>
      </c>
      <c r="F11">
        <f t="shared" si="2"/>
        <v>0.0417</v>
      </c>
    </row>
    <row r="12">
      <c r="A12" s="5" t="s">
        <v>51</v>
      </c>
      <c r="F12">
        <f t="shared" si="2"/>
        <v>0</v>
      </c>
    </row>
    <row r="13">
      <c r="A13" s="5" t="s">
        <v>53</v>
      </c>
      <c r="B13" s="5" t="s">
        <v>54</v>
      </c>
      <c r="C13" s="5">
        <v>100.0</v>
      </c>
      <c r="D13" s="5">
        <v>417.0</v>
      </c>
      <c r="E13">
        <f t="shared" ref="E13:E16" si="3">D13/1000</f>
        <v>0.417</v>
      </c>
      <c r="F13">
        <f t="shared" si="2"/>
        <v>0.00417</v>
      </c>
    </row>
    <row r="14">
      <c r="A14" s="5" t="s">
        <v>57</v>
      </c>
      <c r="B14" s="5" t="s">
        <v>54</v>
      </c>
      <c r="C14" s="5">
        <v>0.0</v>
      </c>
      <c r="D14" s="5">
        <v>0.0</v>
      </c>
      <c r="E14">
        <f t="shared" si="3"/>
        <v>0</v>
      </c>
      <c r="F14">
        <f t="shared" si="2"/>
        <v>0</v>
      </c>
    </row>
    <row r="15">
      <c r="A15" s="5" t="s">
        <v>61</v>
      </c>
      <c r="B15" s="5" t="s">
        <v>54</v>
      </c>
      <c r="C15" s="5">
        <v>200.0</v>
      </c>
      <c r="D15" s="5">
        <v>833.0</v>
      </c>
      <c r="E15">
        <f t="shared" si="3"/>
        <v>0.833</v>
      </c>
      <c r="F15">
        <f t="shared" si="2"/>
        <v>0.00833</v>
      </c>
    </row>
    <row r="16">
      <c r="A16" s="5" t="s">
        <v>64</v>
      </c>
      <c r="B16" s="5" t="s">
        <v>54</v>
      </c>
      <c r="C16" s="5">
        <v>60.0</v>
      </c>
      <c r="D16" s="5">
        <v>250.0</v>
      </c>
      <c r="E16">
        <f t="shared" si="3"/>
        <v>0.25</v>
      </c>
      <c r="F16">
        <f t="shared" si="2"/>
        <v>0.0025</v>
      </c>
    </row>
    <row r="17">
      <c r="A17" s="5" t="s">
        <v>67</v>
      </c>
      <c r="F17">
        <f t="shared" si="2"/>
        <v>0</v>
      </c>
    </row>
    <row r="18">
      <c r="A18" s="5" t="s">
        <v>68</v>
      </c>
      <c r="B18" s="5" t="s">
        <v>54</v>
      </c>
      <c r="C18" s="5">
        <v>0.0</v>
      </c>
      <c r="D18" s="5">
        <v>0.0</v>
      </c>
      <c r="E18">
        <f>D18/1000</f>
        <v>0</v>
      </c>
      <c r="F18">
        <f t="shared" si="2"/>
        <v>0</v>
      </c>
    </row>
    <row r="19">
      <c r="A19" s="5" t="s">
        <v>83</v>
      </c>
      <c r="B19" s="5" t="s">
        <v>84</v>
      </c>
      <c r="C19" s="5">
        <v>0.0</v>
      </c>
      <c r="D19" s="5">
        <v>0.0</v>
      </c>
      <c r="F19">
        <f t="shared" si="2"/>
        <v>0</v>
      </c>
    </row>
    <row r="20">
      <c r="A20" s="5" t="s">
        <v>90</v>
      </c>
      <c r="F20">
        <f t="shared" si="2"/>
        <v>0</v>
      </c>
    </row>
    <row r="21">
      <c r="A21" s="5" t="s">
        <v>91</v>
      </c>
      <c r="B21" s="5" t="s">
        <v>32</v>
      </c>
      <c r="C21" s="5">
        <v>0.0</v>
      </c>
      <c r="D21" s="5">
        <v>0.0</v>
      </c>
      <c r="F21">
        <f t="shared" si="2"/>
        <v>0</v>
      </c>
    </row>
    <row r="22">
      <c r="A22" s="5" t="s">
        <v>115</v>
      </c>
      <c r="B22" s="5" t="s">
        <v>32</v>
      </c>
      <c r="C22" s="5">
        <v>0.0</v>
      </c>
      <c r="D22" s="5">
        <v>0.0</v>
      </c>
      <c r="F22">
        <f t="shared" si="2"/>
        <v>0</v>
      </c>
    </row>
    <row r="23">
      <c r="A23" s="5" t="s">
        <v>94</v>
      </c>
      <c r="B23" s="5" t="s">
        <v>54</v>
      </c>
      <c r="C23" s="5">
        <v>20.0</v>
      </c>
      <c r="D23" s="5">
        <v>83.0</v>
      </c>
      <c r="E23">
        <f>D23/1000</f>
        <v>0.083</v>
      </c>
      <c r="F23">
        <f t="shared" si="2"/>
        <v>0.00083</v>
      </c>
    </row>
    <row r="24">
      <c r="A24" s="5" t="s">
        <v>95</v>
      </c>
    </row>
    <row r="25">
      <c r="A25" s="5" t="s">
        <v>96</v>
      </c>
    </row>
    <row r="26">
      <c r="A26" s="5" t="s">
        <v>116</v>
      </c>
    </row>
    <row r="27">
      <c r="A27" s="5" t="s">
        <v>148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
    <col customWidth="1" min="3" max="3" width="13.86"/>
    <col customWidth="1" min="4" max="4" width="10.86"/>
    <col customWidth="1" min="5" max="5" width="3.0"/>
  </cols>
  <sheetData>
    <row r="1">
      <c r="A1" s="5" t="s">
        <v>100</v>
      </c>
    </row>
    <row r="2">
      <c r="A2" s="5" t="s">
        <v>17</v>
      </c>
      <c r="B2" s="5" t="s">
        <v>150</v>
      </c>
    </row>
    <row r="3">
      <c r="A3" s="5" t="s">
        <v>151</v>
      </c>
    </row>
    <row r="4">
      <c r="A4" s="5" t="s">
        <v>20</v>
      </c>
      <c r="B4" s="5" t="s">
        <v>21</v>
      </c>
      <c r="C4" s="5" t="s">
        <v>152</v>
      </c>
      <c r="D4" s="5" t="s">
        <v>22</v>
      </c>
      <c r="E4" s="5" t="s">
        <v>104</v>
      </c>
      <c r="F4" s="5" t="s">
        <v>111</v>
      </c>
    </row>
    <row r="5">
      <c r="A5" s="5" t="s">
        <v>30</v>
      </c>
    </row>
    <row r="6">
      <c r="A6" s="5" t="s">
        <v>38</v>
      </c>
      <c r="B6" s="5" t="s">
        <v>39</v>
      </c>
      <c r="C6" s="5">
        <v>140.0</v>
      </c>
      <c r="D6" s="5">
        <v>212.0</v>
      </c>
    </row>
    <row r="7">
      <c r="A7" s="5" t="s">
        <v>40</v>
      </c>
      <c r="B7" s="5" t="s">
        <v>32</v>
      </c>
      <c r="C7" s="5">
        <v>2.0</v>
      </c>
      <c r="D7" s="5">
        <v>3.03</v>
      </c>
      <c r="E7">
        <f t="shared" ref="E7:E11" si="1">D7</f>
        <v>3.03</v>
      </c>
      <c r="F7">
        <f t="shared" ref="F7:F22" si="2">E7/100</f>
        <v>0.0303</v>
      </c>
    </row>
    <row r="8">
      <c r="A8" s="5" t="s">
        <v>41</v>
      </c>
      <c r="B8" s="5" t="s">
        <v>32</v>
      </c>
      <c r="C8" s="5">
        <v>8.0</v>
      </c>
      <c r="D8" s="5">
        <v>12.12</v>
      </c>
      <c r="E8">
        <f t="shared" si="1"/>
        <v>12.12</v>
      </c>
      <c r="F8">
        <f t="shared" si="2"/>
        <v>0.1212</v>
      </c>
    </row>
    <row r="9">
      <c r="A9" s="5" t="s">
        <v>45</v>
      </c>
      <c r="B9" s="5" t="s">
        <v>32</v>
      </c>
      <c r="C9" s="5">
        <v>15.0</v>
      </c>
      <c r="D9" s="5">
        <v>22.73</v>
      </c>
      <c r="E9">
        <f t="shared" si="1"/>
        <v>22.73</v>
      </c>
      <c r="F9">
        <f t="shared" si="2"/>
        <v>0.2273</v>
      </c>
    </row>
    <row r="10">
      <c r="A10" s="5" t="s">
        <v>47</v>
      </c>
      <c r="B10" s="5" t="s">
        <v>32</v>
      </c>
      <c r="C10" s="5">
        <v>0.0</v>
      </c>
      <c r="D10" s="5">
        <v>0.0</v>
      </c>
      <c r="E10">
        <f t="shared" si="1"/>
        <v>0</v>
      </c>
      <c r="F10">
        <f t="shared" si="2"/>
        <v>0</v>
      </c>
    </row>
    <row r="11">
      <c r="A11" s="5" t="s">
        <v>50</v>
      </c>
      <c r="B11" s="5" t="s">
        <v>32</v>
      </c>
      <c r="C11" s="5">
        <v>11.0</v>
      </c>
      <c r="D11" s="5">
        <v>16.67</v>
      </c>
      <c r="E11">
        <f t="shared" si="1"/>
        <v>16.67</v>
      </c>
      <c r="F11">
        <f t="shared" si="2"/>
        <v>0.1667</v>
      </c>
    </row>
    <row r="12">
      <c r="A12" s="5" t="s">
        <v>51</v>
      </c>
      <c r="F12">
        <f t="shared" si="2"/>
        <v>0</v>
      </c>
    </row>
    <row r="13">
      <c r="A13" s="5" t="s">
        <v>53</v>
      </c>
      <c r="B13" s="5" t="s">
        <v>54</v>
      </c>
      <c r="C13" s="5">
        <v>60.0</v>
      </c>
      <c r="D13" s="5">
        <v>91.0</v>
      </c>
      <c r="E13">
        <f t="shared" ref="E13:E17" si="3">D13/1000</f>
        <v>0.091</v>
      </c>
      <c r="F13">
        <f t="shared" si="2"/>
        <v>0.00091</v>
      </c>
    </row>
    <row r="14">
      <c r="A14" s="5" t="s">
        <v>57</v>
      </c>
      <c r="B14" s="5" t="s">
        <v>54</v>
      </c>
      <c r="C14" s="5">
        <v>0.0</v>
      </c>
      <c r="D14" s="5">
        <v>0.0</v>
      </c>
      <c r="E14">
        <f t="shared" si="3"/>
        <v>0</v>
      </c>
      <c r="F14">
        <f t="shared" si="2"/>
        <v>0</v>
      </c>
    </row>
    <row r="15">
      <c r="A15" s="5" t="s">
        <v>64</v>
      </c>
      <c r="B15" s="5" t="s">
        <v>54</v>
      </c>
      <c r="C15" s="5">
        <v>40.0</v>
      </c>
      <c r="D15" s="5">
        <v>61.0</v>
      </c>
      <c r="E15">
        <f t="shared" si="3"/>
        <v>0.061</v>
      </c>
      <c r="F15">
        <f t="shared" si="2"/>
        <v>0.00061</v>
      </c>
    </row>
    <row r="16">
      <c r="A16" s="5" t="s">
        <v>67</v>
      </c>
      <c r="E16">
        <f t="shared" si="3"/>
        <v>0</v>
      </c>
      <c r="F16">
        <f t="shared" si="2"/>
        <v>0</v>
      </c>
    </row>
    <row r="17">
      <c r="A17" s="5" t="s">
        <v>68</v>
      </c>
      <c r="B17" s="5" t="s">
        <v>54</v>
      </c>
      <c r="C17" s="5">
        <v>0.0</v>
      </c>
      <c r="D17" s="5">
        <v>0.0</v>
      </c>
      <c r="E17">
        <f t="shared" si="3"/>
        <v>0</v>
      </c>
      <c r="F17">
        <f t="shared" si="2"/>
        <v>0</v>
      </c>
    </row>
    <row r="18">
      <c r="A18" s="5" t="s">
        <v>83</v>
      </c>
      <c r="B18" s="5" t="s">
        <v>84</v>
      </c>
      <c r="C18" s="5">
        <v>300.0</v>
      </c>
      <c r="D18" s="5">
        <v>455.0</v>
      </c>
      <c r="E18">
        <f>D18*0.3/1000</f>
        <v>0.1365</v>
      </c>
      <c r="F18">
        <f t="shared" si="2"/>
        <v>0.001365</v>
      </c>
    </row>
    <row r="19">
      <c r="A19" s="5" t="s">
        <v>90</v>
      </c>
      <c r="F19">
        <f t="shared" si="2"/>
        <v>0</v>
      </c>
    </row>
    <row r="20">
      <c r="A20" s="5" t="s">
        <v>91</v>
      </c>
      <c r="B20" s="5" t="s">
        <v>32</v>
      </c>
      <c r="C20" s="5">
        <v>5.0</v>
      </c>
      <c r="D20" s="5">
        <v>7.58</v>
      </c>
      <c r="E20">
        <f t="shared" ref="E20:E21" si="4">D20</f>
        <v>7.58</v>
      </c>
      <c r="F20">
        <f t="shared" si="2"/>
        <v>0.0758</v>
      </c>
    </row>
    <row r="21">
      <c r="A21" s="5" t="s">
        <v>115</v>
      </c>
      <c r="B21" s="5" t="s">
        <v>32</v>
      </c>
      <c r="C21" s="5">
        <v>0.0</v>
      </c>
      <c r="D21" s="5">
        <v>0.0</v>
      </c>
      <c r="E21">
        <f t="shared" si="4"/>
        <v>0</v>
      </c>
      <c r="F21">
        <f t="shared" si="2"/>
        <v>0</v>
      </c>
    </row>
    <row r="22">
      <c r="A22" s="5" t="s">
        <v>94</v>
      </c>
      <c r="B22" s="5" t="s">
        <v>54</v>
      </c>
      <c r="C22" s="5">
        <v>30.0</v>
      </c>
      <c r="D22" s="5">
        <v>45.0</v>
      </c>
      <c r="E22">
        <f>D22/1000</f>
        <v>0.045</v>
      </c>
      <c r="F22">
        <f t="shared" si="2"/>
        <v>0.00045</v>
      </c>
    </row>
    <row r="23">
      <c r="A23" s="5" t="s">
        <v>95</v>
      </c>
    </row>
    <row r="24">
      <c r="A24" s="5" t="s">
        <v>96</v>
      </c>
    </row>
    <row r="25">
      <c r="A25" s="5" t="s">
        <v>116</v>
      </c>
    </row>
    <row r="26">
      <c r="A26" s="5" t="s">
        <v>158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2.43"/>
    <col customWidth="1" min="4" max="4" width="0.57"/>
    <col customWidth="1" min="5" max="5" width="2.71"/>
    <col customWidth="1" min="6" max="6" width="2.14"/>
  </cols>
  <sheetData>
    <row r="1">
      <c r="A1" s="5" t="s">
        <v>1</v>
      </c>
    </row>
    <row r="2">
      <c r="A2" s="5" t="s">
        <v>16</v>
      </c>
    </row>
    <row r="3">
      <c r="A3" s="5" t="s">
        <v>17</v>
      </c>
      <c r="B3" s="5" t="s">
        <v>153</v>
      </c>
    </row>
    <row r="4">
      <c r="A4" s="5" t="s">
        <v>154</v>
      </c>
    </row>
    <row r="5">
      <c r="A5" s="5" t="s">
        <v>20</v>
      </c>
      <c r="B5" s="5" t="s">
        <v>21</v>
      </c>
      <c r="C5" s="5" t="s">
        <v>22</v>
      </c>
      <c r="D5" s="5" t="s">
        <v>155</v>
      </c>
      <c r="E5" s="5" t="s">
        <v>156</v>
      </c>
      <c r="F5" s="5" t="s">
        <v>104</v>
      </c>
      <c r="G5" s="5" t="s">
        <v>111</v>
      </c>
    </row>
    <row r="6">
      <c r="A6" s="5" t="s">
        <v>30</v>
      </c>
    </row>
    <row r="7">
      <c r="A7" s="5" t="s">
        <v>31</v>
      </c>
      <c r="B7" s="5" t="s">
        <v>32</v>
      </c>
      <c r="C7" s="5">
        <v>87.7</v>
      </c>
      <c r="D7" s="5">
        <v>214.86</v>
      </c>
      <c r="E7" s="5">
        <v>26.84</v>
      </c>
      <c r="F7">
        <f>C7</f>
        <v>87.7</v>
      </c>
      <c r="G7">
        <f t="shared" ref="G7:G43" si="1">F7/100</f>
        <v>0.877</v>
      </c>
    </row>
    <row r="8">
      <c r="A8" s="5" t="s">
        <v>38</v>
      </c>
      <c r="B8" s="5" t="s">
        <v>39</v>
      </c>
      <c r="C8" s="5">
        <v>56.0</v>
      </c>
      <c r="D8" s="5">
        <v>137.0</v>
      </c>
      <c r="E8" s="5">
        <v>17.0</v>
      </c>
      <c r="G8">
        <f t="shared" si="1"/>
        <v>0</v>
      </c>
    </row>
    <row r="9">
      <c r="A9" s="5" t="s">
        <v>40</v>
      </c>
      <c r="B9" s="5" t="s">
        <v>32</v>
      </c>
      <c r="C9" s="5">
        <v>4.1</v>
      </c>
      <c r="D9" s="5">
        <v>10.04</v>
      </c>
      <c r="E9" s="5">
        <v>1.25</v>
      </c>
      <c r="F9">
        <f t="shared" ref="F9:F13" si="2">C9</f>
        <v>4.1</v>
      </c>
      <c r="G9">
        <f t="shared" si="1"/>
        <v>0.041</v>
      </c>
    </row>
    <row r="10">
      <c r="A10" s="5" t="s">
        <v>41</v>
      </c>
      <c r="B10" s="5" t="s">
        <v>32</v>
      </c>
      <c r="C10" s="5">
        <v>2.0</v>
      </c>
      <c r="D10" s="5">
        <v>4.9</v>
      </c>
      <c r="E10" s="5">
        <v>0.61</v>
      </c>
      <c r="F10">
        <f t="shared" si="2"/>
        <v>2</v>
      </c>
      <c r="G10">
        <f t="shared" si="1"/>
        <v>0.02</v>
      </c>
    </row>
    <row r="11">
      <c r="A11" s="5" t="s">
        <v>45</v>
      </c>
      <c r="B11" s="5" t="s">
        <v>32</v>
      </c>
      <c r="C11" s="5">
        <v>5.3</v>
      </c>
      <c r="D11" s="5">
        <v>12.98</v>
      </c>
      <c r="E11" s="5">
        <v>1.62</v>
      </c>
      <c r="F11">
        <f t="shared" si="2"/>
        <v>5.3</v>
      </c>
      <c r="G11">
        <f t="shared" si="1"/>
        <v>0.053</v>
      </c>
    </row>
    <row r="12">
      <c r="A12" s="5" t="s">
        <v>47</v>
      </c>
      <c r="B12" s="5" t="s">
        <v>32</v>
      </c>
      <c r="C12" s="5">
        <v>0.0</v>
      </c>
      <c r="D12" s="5">
        <v>0.0</v>
      </c>
      <c r="E12" s="5">
        <v>0.0</v>
      </c>
      <c r="F12">
        <f t="shared" si="2"/>
        <v>0</v>
      </c>
      <c r="G12">
        <f t="shared" si="1"/>
        <v>0</v>
      </c>
    </row>
    <row r="13">
      <c r="A13" s="5" t="s">
        <v>50</v>
      </c>
      <c r="B13" s="5" t="s">
        <v>32</v>
      </c>
      <c r="C13" s="5">
        <v>5.3</v>
      </c>
      <c r="D13" s="5">
        <v>12.98</v>
      </c>
      <c r="E13" s="5">
        <v>1.62</v>
      </c>
      <c r="F13">
        <f t="shared" si="2"/>
        <v>5.3</v>
      </c>
      <c r="G13">
        <f t="shared" si="1"/>
        <v>0.053</v>
      </c>
    </row>
    <row r="14">
      <c r="A14" s="5" t="s">
        <v>51</v>
      </c>
      <c r="G14">
        <f t="shared" si="1"/>
        <v>0</v>
      </c>
    </row>
    <row r="15">
      <c r="A15" s="5" t="s">
        <v>53</v>
      </c>
      <c r="B15" s="5" t="s">
        <v>54</v>
      </c>
      <c r="C15" s="5">
        <v>143.0</v>
      </c>
      <c r="D15" s="5">
        <v>350.0</v>
      </c>
      <c r="E15" s="5">
        <v>44.0</v>
      </c>
      <c r="F15">
        <f t="shared" ref="F15:F27" si="3">C15/1000</f>
        <v>0.143</v>
      </c>
      <c r="G15">
        <f t="shared" si="1"/>
        <v>0.00143</v>
      </c>
    </row>
    <row r="16">
      <c r="A16" s="5" t="s">
        <v>57</v>
      </c>
      <c r="B16" s="5" t="s">
        <v>54</v>
      </c>
      <c r="C16" s="5">
        <v>0.06</v>
      </c>
      <c r="D16" s="5">
        <v>0.15</v>
      </c>
      <c r="E16" s="5">
        <v>0.02</v>
      </c>
      <c r="F16">
        <f t="shared" si="3"/>
        <v>0.00006</v>
      </c>
      <c r="G16">
        <f t="shared" si="1"/>
        <v>0.0000006</v>
      </c>
    </row>
    <row r="17">
      <c r="A17" s="5" t="s">
        <v>58</v>
      </c>
      <c r="B17" s="5" t="s">
        <v>54</v>
      </c>
      <c r="C17" s="5">
        <v>13.0</v>
      </c>
      <c r="D17" s="5">
        <v>32.0</v>
      </c>
      <c r="E17" s="5">
        <v>4.0</v>
      </c>
      <c r="F17">
        <f t="shared" si="3"/>
        <v>0.013</v>
      </c>
      <c r="G17">
        <f t="shared" si="1"/>
        <v>0.00013</v>
      </c>
    </row>
    <row r="18">
      <c r="A18" s="5" t="s">
        <v>60</v>
      </c>
      <c r="B18" s="5" t="s">
        <v>54</v>
      </c>
      <c r="C18" s="5">
        <v>82.0</v>
      </c>
      <c r="D18" s="5">
        <v>201.0</v>
      </c>
      <c r="E18" s="5">
        <v>25.0</v>
      </c>
      <c r="F18">
        <f t="shared" si="3"/>
        <v>0.082</v>
      </c>
      <c r="G18">
        <f t="shared" si="1"/>
        <v>0.00082</v>
      </c>
    </row>
    <row r="19">
      <c r="A19" s="5" t="s">
        <v>61</v>
      </c>
      <c r="B19" s="5" t="s">
        <v>54</v>
      </c>
      <c r="C19" s="5">
        <v>180.0</v>
      </c>
      <c r="D19" s="5">
        <v>441.0</v>
      </c>
      <c r="E19" s="5">
        <v>55.0</v>
      </c>
      <c r="F19">
        <f t="shared" si="3"/>
        <v>0.18</v>
      </c>
      <c r="G19">
        <f t="shared" si="1"/>
        <v>0.0018</v>
      </c>
    </row>
    <row r="20">
      <c r="A20" s="5" t="s">
        <v>64</v>
      </c>
      <c r="B20" s="5" t="s">
        <v>54</v>
      </c>
      <c r="C20" s="5">
        <v>105.0</v>
      </c>
      <c r="D20" s="5">
        <v>257.0</v>
      </c>
      <c r="E20" s="5">
        <v>32.0</v>
      </c>
      <c r="F20">
        <f t="shared" si="3"/>
        <v>0.105</v>
      </c>
      <c r="G20">
        <f t="shared" si="1"/>
        <v>0.00105</v>
      </c>
    </row>
    <row r="21">
      <c r="A21" s="5" t="s">
        <v>66</v>
      </c>
      <c r="B21" s="5" t="s">
        <v>54</v>
      </c>
      <c r="C21" s="5">
        <v>0.24</v>
      </c>
      <c r="D21" s="5">
        <v>0.59</v>
      </c>
      <c r="E21" s="5">
        <v>0.07</v>
      </c>
      <c r="F21">
        <f t="shared" si="3"/>
        <v>0.00024</v>
      </c>
      <c r="G21">
        <f t="shared" si="1"/>
        <v>0.0000024</v>
      </c>
    </row>
    <row r="22">
      <c r="A22" s="5" t="s">
        <v>67</v>
      </c>
      <c r="F22">
        <f t="shared" si="3"/>
        <v>0</v>
      </c>
      <c r="G22">
        <f t="shared" si="1"/>
        <v>0</v>
      </c>
    </row>
    <row r="23">
      <c r="A23" s="5" t="s">
        <v>68</v>
      </c>
      <c r="B23" s="5" t="s">
        <v>54</v>
      </c>
      <c r="C23" s="5">
        <v>1.5</v>
      </c>
      <c r="D23" s="5">
        <v>3.7</v>
      </c>
      <c r="E23" s="5">
        <v>0.5</v>
      </c>
      <c r="F23">
        <f t="shared" si="3"/>
        <v>0.0015</v>
      </c>
      <c r="G23">
        <f t="shared" si="1"/>
        <v>0.000015</v>
      </c>
    </row>
    <row r="24">
      <c r="A24" s="5" t="s">
        <v>69</v>
      </c>
      <c r="B24" s="5" t="s">
        <v>54</v>
      </c>
      <c r="C24" s="5">
        <v>0.05</v>
      </c>
      <c r="D24" s="5">
        <v>0.122</v>
      </c>
      <c r="E24" s="5">
        <v>0.015</v>
      </c>
      <c r="F24">
        <f t="shared" si="3"/>
        <v>0.00005</v>
      </c>
      <c r="G24">
        <f t="shared" si="1"/>
        <v>0.0000005</v>
      </c>
    </row>
    <row r="25">
      <c r="A25" s="5" t="s">
        <v>70</v>
      </c>
      <c r="B25" s="5" t="s">
        <v>54</v>
      </c>
      <c r="C25" s="5">
        <v>0.21</v>
      </c>
      <c r="D25" s="5">
        <v>0.514</v>
      </c>
      <c r="E25" s="5">
        <v>0.064</v>
      </c>
      <c r="F25">
        <f t="shared" si="3"/>
        <v>0.00021</v>
      </c>
      <c r="G25">
        <f t="shared" si="1"/>
        <v>0.0000021</v>
      </c>
    </row>
    <row r="26">
      <c r="A26" s="5" t="s">
        <v>72</v>
      </c>
      <c r="B26" s="5" t="s">
        <v>54</v>
      </c>
      <c r="C26" s="5">
        <v>0.1</v>
      </c>
      <c r="D26" s="5">
        <v>0.245</v>
      </c>
      <c r="E26" s="5">
        <v>0.031</v>
      </c>
      <c r="F26">
        <f t="shared" si="3"/>
        <v>0.0001</v>
      </c>
      <c r="G26">
        <f t="shared" si="1"/>
        <v>0.000001</v>
      </c>
    </row>
    <row r="27">
      <c r="A27" s="5" t="s">
        <v>73</v>
      </c>
      <c r="B27" s="5" t="s">
        <v>54</v>
      </c>
      <c r="C27" s="5">
        <v>0.03</v>
      </c>
      <c r="D27" s="5">
        <v>0.074</v>
      </c>
      <c r="E27" s="5">
        <v>0.009</v>
      </c>
      <c r="F27">
        <f t="shared" si="3"/>
        <v>0.00003</v>
      </c>
      <c r="G27">
        <f t="shared" si="1"/>
        <v>0.0000003</v>
      </c>
    </row>
    <row r="28">
      <c r="A28" s="5" t="s">
        <v>77</v>
      </c>
      <c r="B28" s="5" t="s">
        <v>159</v>
      </c>
      <c r="C28" s="5">
        <v>6.0</v>
      </c>
      <c r="D28" s="5">
        <v>15.0</v>
      </c>
      <c r="E28" s="5">
        <v>2.0</v>
      </c>
      <c r="F28">
        <f t="shared" ref="F28:F30" si="4">C28/1000000</f>
        <v>0.000006</v>
      </c>
      <c r="G28">
        <f t="shared" si="1"/>
        <v>0.00000006</v>
      </c>
    </row>
    <row r="29">
      <c r="A29" s="5" t="s">
        <v>79</v>
      </c>
      <c r="B29" s="5" t="s">
        <v>159</v>
      </c>
      <c r="C29" s="5">
        <v>0.37</v>
      </c>
      <c r="D29" s="5">
        <v>0.91</v>
      </c>
      <c r="E29" s="5">
        <v>0.11</v>
      </c>
      <c r="F29">
        <f t="shared" si="4"/>
        <v>0.00000037</v>
      </c>
      <c r="G29">
        <f t="shared" si="1"/>
        <v>0.0000000037</v>
      </c>
    </row>
    <row r="30">
      <c r="A30" s="5" t="s">
        <v>82</v>
      </c>
      <c r="B30" s="5" t="s">
        <v>159</v>
      </c>
      <c r="C30" s="5">
        <v>16.0</v>
      </c>
      <c r="D30" s="5">
        <v>39.0</v>
      </c>
      <c r="E30" s="5">
        <v>5.0</v>
      </c>
      <c r="F30">
        <f t="shared" si="4"/>
        <v>0.000016</v>
      </c>
      <c r="G30">
        <f t="shared" si="1"/>
        <v>0.00000016</v>
      </c>
    </row>
    <row r="31">
      <c r="A31" s="5" t="s">
        <v>83</v>
      </c>
      <c r="B31" s="5" t="s">
        <v>84</v>
      </c>
      <c r="C31" s="5">
        <v>58.0</v>
      </c>
      <c r="D31" s="5">
        <v>142.0</v>
      </c>
      <c r="E31" s="5">
        <v>18.0</v>
      </c>
      <c r="F31">
        <f>C31*0.3/1000000</f>
        <v>0.0000174</v>
      </c>
      <c r="G31">
        <f t="shared" si="1"/>
        <v>0.000000174</v>
      </c>
    </row>
    <row r="32">
      <c r="A32" s="5" t="s">
        <v>86</v>
      </c>
      <c r="B32" s="5" t="s">
        <v>54</v>
      </c>
      <c r="C32" s="5">
        <v>0.11</v>
      </c>
      <c r="D32" s="5">
        <v>0.27</v>
      </c>
      <c r="E32" s="5">
        <v>0.03</v>
      </c>
      <c r="F32">
        <f>C32/1000</f>
        <v>0.00011</v>
      </c>
      <c r="G32">
        <f t="shared" si="1"/>
        <v>0.0000011</v>
      </c>
    </row>
    <row r="33">
      <c r="A33" s="5" t="s">
        <v>87</v>
      </c>
      <c r="B33" s="5" t="s">
        <v>159</v>
      </c>
      <c r="C33" s="5">
        <v>0.0</v>
      </c>
      <c r="D33" s="5">
        <v>0.0</v>
      </c>
      <c r="E33" s="5">
        <v>0.0</v>
      </c>
      <c r="G33">
        <f t="shared" si="1"/>
        <v>0</v>
      </c>
    </row>
    <row r="34">
      <c r="A34" s="5" t="s">
        <v>88</v>
      </c>
      <c r="B34" s="5" t="s">
        <v>84</v>
      </c>
      <c r="C34" s="5">
        <v>1.0</v>
      </c>
      <c r="D34" s="5">
        <v>2.0</v>
      </c>
      <c r="E34" s="5">
        <v>0.0</v>
      </c>
      <c r="F34">
        <f>C34*0.025/1000000</f>
        <v>0.000000025</v>
      </c>
      <c r="G34">
        <f t="shared" si="1"/>
        <v>0.00000000025</v>
      </c>
    </row>
    <row r="35">
      <c r="A35" s="5" t="s">
        <v>89</v>
      </c>
      <c r="B35" s="5" t="s">
        <v>159</v>
      </c>
      <c r="C35" s="5">
        <v>0.1</v>
      </c>
      <c r="D35" s="5">
        <v>0.2</v>
      </c>
      <c r="E35" s="5">
        <v>0.0</v>
      </c>
      <c r="F35">
        <f>C35/1000000</f>
        <v>0.0000001</v>
      </c>
      <c r="G35">
        <f t="shared" si="1"/>
        <v>0.000000001</v>
      </c>
    </row>
    <row r="36">
      <c r="A36" s="5" t="s">
        <v>90</v>
      </c>
      <c r="G36">
        <f t="shared" si="1"/>
        <v>0</v>
      </c>
    </row>
    <row r="37">
      <c r="A37" s="5" t="s">
        <v>91</v>
      </c>
      <c r="B37" s="5" t="s">
        <v>32</v>
      </c>
      <c r="C37" s="5">
        <v>1.242</v>
      </c>
      <c r="D37" s="5">
        <v>3.043</v>
      </c>
      <c r="E37" s="5">
        <v>0.38</v>
      </c>
      <c r="F37">
        <f t="shared" ref="F37:F39" si="5">C37</f>
        <v>1.242</v>
      </c>
      <c r="G37">
        <f t="shared" si="1"/>
        <v>0.01242</v>
      </c>
    </row>
    <row r="38">
      <c r="A38" s="5" t="s">
        <v>92</v>
      </c>
      <c r="B38" s="5" t="s">
        <v>32</v>
      </c>
      <c r="C38" s="5">
        <v>0.576</v>
      </c>
      <c r="D38" s="5">
        <v>1.411</v>
      </c>
      <c r="E38" s="5">
        <v>0.176</v>
      </c>
      <c r="F38">
        <f t="shared" si="5"/>
        <v>0.576</v>
      </c>
      <c r="G38">
        <f t="shared" si="1"/>
        <v>0.00576</v>
      </c>
    </row>
    <row r="39">
      <c r="A39" s="5" t="s">
        <v>93</v>
      </c>
      <c r="B39" s="5" t="s">
        <v>32</v>
      </c>
      <c r="C39" s="5">
        <v>0.071</v>
      </c>
      <c r="D39" s="5">
        <v>0.174</v>
      </c>
      <c r="E39" s="5">
        <v>0.022</v>
      </c>
      <c r="F39">
        <f t="shared" si="5"/>
        <v>0.071</v>
      </c>
      <c r="G39">
        <f t="shared" si="1"/>
        <v>0.00071</v>
      </c>
    </row>
    <row r="40">
      <c r="A40" s="5" t="s">
        <v>94</v>
      </c>
      <c r="B40" s="5" t="s">
        <v>54</v>
      </c>
      <c r="C40" s="5">
        <v>8.0</v>
      </c>
      <c r="D40" s="5">
        <v>20.0</v>
      </c>
      <c r="E40" s="5">
        <v>2.0</v>
      </c>
      <c r="F40">
        <f>C40/1000</f>
        <v>0.008</v>
      </c>
      <c r="G40">
        <f t="shared" si="1"/>
        <v>0.00008</v>
      </c>
    </row>
    <row r="41">
      <c r="A41" s="5" t="s">
        <v>95</v>
      </c>
      <c r="G41">
        <f t="shared" si="1"/>
        <v>0</v>
      </c>
    </row>
    <row r="42">
      <c r="A42" s="5" t="s">
        <v>96</v>
      </c>
      <c r="G42">
        <f t="shared" si="1"/>
        <v>0</v>
      </c>
    </row>
    <row r="43">
      <c r="A43" s="5" t="s">
        <v>97</v>
      </c>
      <c r="B43" s="5" t="s">
        <v>54</v>
      </c>
      <c r="C43" s="5">
        <v>0.0</v>
      </c>
      <c r="D43" s="5">
        <v>0.0</v>
      </c>
      <c r="E43" s="5">
        <v>0.0</v>
      </c>
      <c r="G43">
        <f t="shared" si="1"/>
        <v>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1"/>
    <col customWidth="1" min="3" max="3" width="2.14"/>
    <col customWidth="1" min="4" max="4" width="2.43"/>
    <col customWidth="1" min="5" max="5" width="1.71"/>
    <col customWidth="1" min="6" max="6" width="1.57"/>
    <col customWidth="1" min="7" max="7" width="2.71"/>
  </cols>
  <sheetData>
    <row r="1">
      <c r="A1" s="5" t="s">
        <v>1</v>
      </c>
    </row>
    <row r="2">
      <c r="A2" s="5" t="s">
        <v>16</v>
      </c>
    </row>
    <row r="3">
      <c r="A3" s="5" t="s">
        <v>17</v>
      </c>
      <c r="B3" s="5" t="s">
        <v>108</v>
      </c>
    </row>
    <row r="4">
      <c r="A4" s="5" t="s">
        <v>157</v>
      </c>
    </row>
    <row r="5">
      <c r="A5" s="5" t="s">
        <v>20</v>
      </c>
      <c r="B5" s="5" t="s">
        <v>21</v>
      </c>
      <c r="C5" s="5" t="s">
        <v>22</v>
      </c>
      <c r="D5" s="5" t="s">
        <v>130</v>
      </c>
      <c r="E5" s="5" t="s">
        <v>121</v>
      </c>
      <c r="F5" s="5" t="s">
        <v>122</v>
      </c>
      <c r="G5" s="5" t="s">
        <v>104</v>
      </c>
      <c r="H5" s="5" t="s">
        <v>111</v>
      </c>
    </row>
    <row r="6">
      <c r="A6" s="5" t="s">
        <v>30</v>
      </c>
    </row>
    <row r="7">
      <c r="A7" s="5" t="s">
        <v>31</v>
      </c>
      <c r="B7" s="5" t="s">
        <v>32</v>
      </c>
      <c r="C7" s="5">
        <v>0.0</v>
      </c>
      <c r="D7" s="5">
        <v>0.0</v>
      </c>
      <c r="E7" s="5">
        <v>0.0</v>
      </c>
      <c r="F7" s="5">
        <v>0.0</v>
      </c>
      <c r="G7">
        <f>C7</f>
        <v>0</v>
      </c>
      <c r="H7">
        <f t="shared" ref="H7:H37" si="1">G7/100</f>
        <v>0</v>
      </c>
    </row>
    <row r="8">
      <c r="A8" s="5" t="s">
        <v>38</v>
      </c>
      <c r="B8" s="5" t="s">
        <v>39</v>
      </c>
      <c r="C8" s="5">
        <v>884.0</v>
      </c>
      <c r="D8" s="5">
        <v>120.0</v>
      </c>
      <c r="E8" s="5">
        <v>1927.0</v>
      </c>
      <c r="F8" s="5">
        <v>40.0</v>
      </c>
      <c r="H8">
        <f t="shared" si="1"/>
        <v>0</v>
      </c>
    </row>
    <row r="9">
      <c r="A9" s="5" t="s">
        <v>40</v>
      </c>
      <c r="B9" s="5" t="s">
        <v>32</v>
      </c>
      <c r="C9" s="5">
        <v>0.0</v>
      </c>
      <c r="D9" s="5">
        <v>0.0</v>
      </c>
      <c r="E9" s="5">
        <v>0.0</v>
      </c>
      <c r="F9" s="5">
        <v>0.0</v>
      </c>
      <c r="G9">
        <f t="shared" ref="G9:G13" si="2">C9</f>
        <v>0</v>
      </c>
      <c r="H9">
        <f t="shared" si="1"/>
        <v>0</v>
      </c>
    </row>
    <row r="10">
      <c r="A10" s="5" t="s">
        <v>41</v>
      </c>
      <c r="B10" s="5" t="s">
        <v>32</v>
      </c>
      <c r="C10" s="5">
        <v>100.0</v>
      </c>
      <c r="D10" s="5">
        <v>13.6</v>
      </c>
      <c r="E10" s="5">
        <v>218.0</v>
      </c>
      <c r="F10" s="5">
        <v>4.5</v>
      </c>
      <c r="G10">
        <f t="shared" si="2"/>
        <v>100</v>
      </c>
      <c r="H10">
        <f t="shared" si="1"/>
        <v>1</v>
      </c>
    </row>
    <row r="11">
      <c r="A11" s="5" t="s">
        <v>45</v>
      </c>
      <c r="B11" s="5" t="s">
        <v>32</v>
      </c>
      <c r="C11" s="5">
        <v>0.0</v>
      </c>
      <c r="D11" s="5">
        <v>0.0</v>
      </c>
      <c r="E11" s="5">
        <v>0.0</v>
      </c>
      <c r="F11" s="5">
        <v>0.0</v>
      </c>
      <c r="G11">
        <f t="shared" si="2"/>
        <v>0</v>
      </c>
      <c r="H11">
        <f t="shared" si="1"/>
        <v>0</v>
      </c>
    </row>
    <row r="12">
      <c r="A12" s="5" t="s">
        <v>47</v>
      </c>
      <c r="B12" s="5" t="s">
        <v>32</v>
      </c>
      <c r="C12" s="5">
        <v>0.0</v>
      </c>
      <c r="D12" s="5">
        <v>0.0</v>
      </c>
      <c r="E12" s="5">
        <v>0.0</v>
      </c>
      <c r="F12" s="5">
        <v>0.0</v>
      </c>
      <c r="G12">
        <f t="shared" si="2"/>
        <v>0</v>
      </c>
      <c r="H12">
        <f t="shared" si="1"/>
        <v>0</v>
      </c>
    </row>
    <row r="13">
      <c r="A13" s="5" t="s">
        <v>50</v>
      </c>
      <c r="B13" s="5" t="s">
        <v>32</v>
      </c>
      <c r="C13" s="5">
        <v>0.0</v>
      </c>
      <c r="D13" s="5">
        <v>0.0</v>
      </c>
      <c r="E13" s="5">
        <v>0.0</v>
      </c>
      <c r="F13" s="5">
        <v>0.0</v>
      </c>
      <c r="G13">
        <f t="shared" si="2"/>
        <v>0</v>
      </c>
      <c r="H13">
        <f t="shared" si="1"/>
        <v>0</v>
      </c>
    </row>
    <row r="14">
      <c r="A14" s="5" t="s">
        <v>51</v>
      </c>
      <c r="H14">
        <f t="shared" si="1"/>
        <v>0</v>
      </c>
    </row>
    <row r="15">
      <c r="A15" s="5" t="s">
        <v>53</v>
      </c>
      <c r="B15" s="5" t="s">
        <v>54</v>
      </c>
      <c r="C15" s="5">
        <v>0.0</v>
      </c>
      <c r="D15" s="5">
        <v>0.0</v>
      </c>
      <c r="E15" s="5">
        <v>0.0</v>
      </c>
      <c r="F15" s="5">
        <v>0.0</v>
      </c>
      <c r="G15">
        <f t="shared" ref="G15:G27" si="3">C15/1000</f>
        <v>0</v>
      </c>
      <c r="H15">
        <f t="shared" si="1"/>
        <v>0</v>
      </c>
    </row>
    <row r="16">
      <c r="A16" s="5" t="s">
        <v>57</v>
      </c>
      <c r="B16" s="5" t="s">
        <v>54</v>
      </c>
      <c r="C16" s="5">
        <v>0.03</v>
      </c>
      <c r="D16" s="5">
        <v>0.0</v>
      </c>
      <c r="E16" s="5">
        <v>0.07</v>
      </c>
      <c r="F16" s="5">
        <v>0.0</v>
      </c>
      <c r="G16">
        <f t="shared" si="3"/>
        <v>0.00003</v>
      </c>
      <c r="H16">
        <f t="shared" si="1"/>
        <v>0.0000003</v>
      </c>
    </row>
    <row r="17">
      <c r="A17" s="5" t="s">
        <v>58</v>
      </c>
      <c r="B17" s="5" t="s">
        <v>54</v>
      </c>
      <c r="C17" s="5">
        <v>0.0</v>
      </c>
      <c r="D17" s="5">
        <v>0.0</v>
      </c>
      <c r="E17" s="5">
        <v>0.0</v>
      </c>
      <c r="F17" s="5">
        <v>0.0</v>
      </c>
      <c r="G17">
        <f t="shared" si="3"/>
        <v>0</v>
      </c>
      <c r="H17">
        <f t="shared" si="1"/>
        <v>0</v>
      </c>
    </row>
    <row r="18">
      <c r="A18" s="5" t="s">
        <v>60</v>
      </c>
      <c r="B18" s="5" t="s">
        <v>54</v>
      </c>
      <c r="C18" s="5">
        <v>0.0</v>
      </c>
      <c r="D18" s="5">
        <v>0.0</v>
      </c>
      <c r="E18" s="5">
        <v>0.0</v>
      </c>
      <c r="F18" s="5">
        <v>0.0</v>
      </c>
      <c r="G18">
        <f t="shared" si="3"/>
        <v>0</v>
      </c>
      <c r="H18">
        <f t="shared" si="1"/>
        <v>0</v>
      </c>
    </row>
    <row r="19">
      <c r="A19" s="5" t="s">
        <v>61</v>
      </c>
      <c r="B19" s="5" t="s">
        <v>54</v>
      </c>
      <c r="C19" s="5">
        <v>0.0</v>
      </c>
      <c r="D19" s="5">
        <v>0.0</v>
      </c>
      <c r="E19" s="5">
        <v>0.0</v>
      </c>
      <c r="F19" s="5">
        <v>0.0</v>
      </c>
      <c r="G19">
        <f t="shared" si="3"/>
        <v>0</v>
      </c>
      <c r="H19">
        <f t="shared" si="1"/>
        <v>0</v>
      </c>
    </row>
    <row r="20">
      <c r="A20" s="5" t="s">
        <v>64</v>
      </c>
      <c r="B20" s="5" t="s">
        <v>54</v>
      </c>
      <c r="C20" s="5">
        <v>0.0</v>
      </c>
      <c r="D20" s="5">
        <v>0.0</v>
      </c>
      <c r="E20" s="5">
        <v>0.0</v>
      </c>
      <c r="F20" s="5">
        <v>0.0</v>
      </c>
      <c r="G20">
        <f t="shared" si="3"/>
        <v>0</v>
      </c>
      <c r="H20">
        <f t="shared" si="1"/>
        <v>0</v>
      </c>
    </row>
    <row r="21">
      <c r="A21" s="5" t="s">
        <v>66</v>
      </c>
      <c r="B21" s="5" t="s">
        <v>54</v>
      </c>
      <c r="C21" s="5">
        <v>0.0</v>
      </c>
      <c r="D21" s="5">
        <v>0.0</v>
      </c>
      <c r="E21" s="5">
        <v>0.0</v>
      </c>
      <c r="F21" s="5">
        <v>0.0</v>
      </c>
      <c r="G21">
        <f t="shared" si="3"/>
        <v>0</v>
      </c>
      <c r="H21">
        <f t="shared" si="1"/>
        <v>0</v>
      </c>
    </row>
    <row r="22">
      <c r="A22" s="5" t="s">
        <v>67</v>
      </c>
      <c r="G22">
        <f t="shared" si="3"/>
        <v>0</v>
      </c>
      <c r="H22">
        <f t="shared" si="1"/>
        <v>0</v>
      </c>
    </row>
    <row r="23">
      <c r="A23" s="5" t="s">
        <v>68</v>
      </c>
      <c r="B23" s="5" t="s">
        <v>54</v>
      </c>
      <c r="C23" s="5">
        <v>0.0</v>
      </c>
      <c r="D23" s="5">
        <v>0.0</v>
      </c>
      <c r="E23" s="5">
        <v>0.0</v>
      </c>
      <c r="F23" s="5">
        <v>0.0</v>
      </c>
      <c r="G23">
        <f t="shared" si="3"/>
        <v>0</v>
      </c>
      <c r="H23">
        <f t="shared" si="1"/>
        <v>0</v>
      </c>
    </row>
    <row r="24">
      <c r="A24" s="5" t="s">
        <v>69</v>
      </c>
      <c r="B24" s="5" t="s">
        <v>54</v>
      </c>
      <c r="C24" s="5">
        <v>0.0</v>
      </c>
      <c r="D24" s="5">
        <v>0.0</v>
      </c>
      <c r="E24" s="5">
        <v>0.0</v>
      </c>
      <c r="F24" s="5">
        <v>0.0</v>
      </c>
      <c r="G24">
        <f t="shared" si="3"/>
        <v>0</v>
      </c>
      <c r="H24">
        <f t="shared" si="1"/>
        <v>0</v>
      </c>
    </row>
    <row r="25">
      <c r="A25" s="5" t="s">
        <v>70</v>
      </c>
      <c r="B25" s="5" t="s">
        <v>54</v>
      </c>
      <c r="C25" s="5">
        <v>0.0</v>
      </c>
      <c r="D25" s="5">
        <v>0.0</v>
      </c>
      <c r="E25" s="5">
        <v>0.0</v>
      </c>
      <c r="F25" s="5">
        <v>0.0</v>
      </c>
      <c r="G25">
        <f t="shared" si="3"/>
        <v>0</v>
      </c>
      <c r="H25">
        <f t="shared" si="1"/>
        <v>0</v>
      </c>
    </row>
    <row r="26">
      <c r="A26" s="5" t="s">
        <v>72</v>
      </c>
      <c r="B26" s="5" t="s">
        <v>54</v>
      </c>
      <c r="C26" s="5">
        <v>0.0</v>
      </c>
      <c r="D26" s="5">
        <v>0.0</v>
      </c>
      <c r="E26" s="5">
        <v>0.0</v>
      </c>
      <c r="F26" s="5">
        <v>0.0</v>
      </c>
      <c r="G26">
        <f t="shared" si="3"/>
        <v>0</v>
      </c>
      <c r="H26">
        <f t="shared" si="1"/>
        <v>0</v>
      </c>
    </row>
    <row r="27">
      <c r="A27" s="5" t="s">
        <v>73</v>
      </c>
      <c r="B27" s="5" t="s">
        <v>54</v>
      </c>
      <c r="C27" s="5">
        <v>0.0</v>
      </c>
      <c r="D27" s="5">
        <v>0.0</v>
      </c>
      <c r="E27" s="5">
        <v>0.0</v>
      </c>
      <c r="F27" s="5">
        <v>0.0</v>
      </c>
      <c r="G27">
        <f t="shared" si="3"/>
        <v>0</v>
      </c>
      <c r="H27">
        <f t="shared" si="1"/>
        <v>0</v>
      </c>
    </row>
    <row r="28">
      <c r="A28" s="5" t="s">
        <v>77</v>
      </c>
      <c r="B28" s="5" t="s">
        <v>159</v>
      </c>
      <c r="C28" s="5">
        <v>0.0</v>
      </c>
      <c r="D28" s="5">
        <v>0.0</v>
      </c>
      <c r="E28" s="5">
        <v>0.0</v>
      </c>
      <c r="F28" s="5">
        <v>0.0</v>
      </c>
      <c r="H28">
        <f t="shared" si="1"/>
        <v>0</v>
      </c>
    </row>
    <row r="29">
      <c r="A29" s="5" t="s">
        <v>79</v>
      </c>
      <c r="B29" s="5" t="s">
        <v>159</v>
      </c>
      <c r="C29" s="5">
        <v>0.0</v>
      </c>
      <c r="D29" s="5">
        <v>0.0</v>
      </c>
      <c r="E29" s="5">
        <v>0.0</v>
      </c>
      <c r="F29" s="5">
        <v>0.0</v>
      </c>
      <c r="H29">
        <f t="shared" si="1"/>
        <v>0</v>
      </c>
    </row>
    <row r="30">
      <c r="A30" s="5" t="s">
        <v>82</v>
      </c>
      <c r="B30" s="5" t="s">
        <v>159</v>
      </c>
      <c r="C30" s="5">
        <v>0.0</v>
      </c>
      <c r="D30" s="5">
        <v>0.0</v>
      </c>
      <c r="E30" s="5">
        <v>0.0</v>
      </c>
      <c r="F30" s="5">
        <v>0.0</v>
      </c>
      <c r="H30">
        <f t="shared" si="1"/>
        <v>0</v>
      </c>
    </row>
    <row r="31">
      <c r="A31" s="5" t="s">
        <v>83</v>
      </c>
      <c r="B31" s="5" t="s">
        <v>84</v>
      </c>
      <c r="C31" s="5">
        <v>0.0</v>
      </c>
      <c r="D31" s="5">
        <v>0.0</v>
      </c>
      <c r="E31" s="5">
        <v>0.0</v>
      </c>
      <c r="F31" s="5">
        <v>0.0</v>
      </c>
      <c r="H31">
        <f t="shared" si="1"/>
        <v>0</v>
      </c>
    </row>
    <row r="32">
      <c r="A32" s="5" t="s">
        <v>86</v>
      </c>
      <c r="B32" s="5" t="s">
        <v>54</v>
      </c>
      <c r="C32" s="5">
        <v>41.08</v>
      </c>
      <c r="D32" s="5">
        <v>5.59</v>
      </c>
      <c r="E32" s="5">
        <v>89.55</v>
      </c>
      <c r="F32" s="5">
        <v>1.85</v>
      </c>
      <c r="G32">
        <f>C32/1000</f>
        <v>0.04108</v>
      </c>
      <c r="H32">
        <f t="shared" si="1"/>
        <v>0.0004108</v>
      </c>
    </row>
    <row r="33">
      <c r="A33" s="5" t="s">
        <v>89</v>
      </c>
      <c r="B33" s="5" t="s">
        <v>159</v>
      </c>
      <c r="C33" s="5">
        <v>5.4</v>
      </c>
      <c r="D33" s="5">
        <v>0.7</v>
      </c>
      <c r="E33" s="5">
        <v>11.8</v>
      </c>
      <c r="F33" s="5">
        <v>0.2</v>
      </c>
      <c r="G33">
        <f>C33/1000000</f>
        <v>0.0000054</v>
      </c>
      <c r="H33">
        <f t="shared" si="1"/>
        <v>0.000000054</v>
      </c>
    </row>
    <row r="34">
      <c r="A34" s="5" t="s">
        <v>90</v>
      </c>
      <c r="H34">
        <f t="shared" si="1"/>
        <v>0</v>
      </c>
    </row>
    <row r="35">
      <c r="A35" s="5" t="s">
        <v>91</v>
      </c>
      <c r="B35" s="5" t="s">
        <v>32</v>
      </c>
      <c r="C35" s="5">
        <v>10.1</v>
      </c>
      <c r="D35" s="5">
        <v>1.374</v>
      </c>
      <c r="E35" s="5">
        <v>22.018</v>
      </c>
      <c r="F35" s="5">
        <v>0.454</v>
      </c>
      <c r="G35">
        <f t="shared" ref="G35:G37" si="4">C35</f>
        <v>10.1</v>
      </c>
      <c r="H35">
        <f t="shared" si="1"/>
        <v>0.101</v>
      </c>
    </row>
    <row r="36">
      <c r="A36" s="5" t="s">
        <v>92</v>
      </c>
      <c r="B36" s="5" t="s">
        <v>32</v>
      </c>
      <c r="C36" s="5">
        <v>45.4</v>
      </c>
      <c r="D36" s="5">
        <v>6.174</v>
      </c>
      <c r="E36" s="5">
        <v>98.972</v>
      </c>
      <c r="F36" s="5">
        <v>2.043</v>
      </c>
      <c r="G36">
        <f t="shared" si="4"/>
        <v>45.4</v>
      </c>
      <c r="H36">
        <f t="shared" si="1"/>
        <v>0.454</v>
      </c>
    </row>
    <row r="37">
      <c r="A37" s="5" t="s">
        <v>93</v>
      </c>
      <c r="B37" s="5" t="s">
        <v>32</v>
      </c>
      <c r="C37" s="5">
        <v>40.1</v>
      </c>
      <c r="D37" s="5">
        <v>5.454</v>
      </c>
      <c r="E37" s="5">
        <v>87.418</v>
      </c>
      <c r="F37" s="5">
        <v>1.805</v>
      </c>
      <c r="G37">
        <f t="shared" si="4"/>
        <v>40.1</v>
      </c>
      <c r="H37">
        <f t="shared" si="1"/>
        <v>0.401</v>
      </c>
    </row>
    <row r="38">
      <c r="A38" s="5" t="s">
        <v>94</v>
      </c>
      <c r="B38" s="5" t="s">
        <v>54</v>
      </c>
      <c r="C38" s="5">
        <v>0.0</v>
      </c>
      <c r="D38" s="5">
        <v>0.0</v>
      </c>
      <c r="E38" s="5">
        <v>0.0</v>
      </c>
      <c r="F38" s="5">
        <v>0.0</v>
      </c>
    </row>
    <row r="39">
      <c r="A39" s="5" t="s">
        <v>95</v>
      </c>
    </row>
    <row r="40">
      <c r="A40" s="5" t="s">
        <v>96</v>
      </c>
    </row>
    <row r="41">
      <c r="A41" s="5" t="s">
        <v>97</v>
      </c>
      <c r="B41" s="5" t="s">
        <v>54</v>
      </c>
      <c r="C41" s="5">
        <v>0.0</v>
      </c>
      <c r="D41" s="5">
        <v>0.0</v>
      </c>
      <c r="E41" s="5">
        <v>0.0</v>
      </c>
      <c r="F41" s="5">
        <v>0.0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
    <col customWidth="1" min="3" max="3" width="14.71"/>
    <col customWidth="1" min="4" max="4" width="2.0"/>
    <col customWidth="1" min="5" max="5" width="2.29"/>
  </cols>
  <sheetData>
    <row r="1">
      <c r="A1" s="5" t="s">
        <v>54</v>
      </c>
    </row>
    <row r="2">
      <c r="A2" s="5" t="s">
        <v>16</v>
      </c>
    </row>
    <row r="3">
      <c r="A3" s="5" t="s">
        <v>17</v>
      </c>
      <c r="B3" s="5" t="s">
        <v>160</v>
      </c>
    </row>
    <row r="4">
      <c r="A4" s="5" t="s">
        <v>161</v>
      </c>
    </row>
    <row r="5">
      <c r="A5" s="5" t="s">
        <v>20</v>
      </c>
      <c r="B5" s="5" t="s">
        <v>21</v>
      </c>
      <c r="C5" s="5" t="s">
        <v>22</v>
      </c>
      <c r="D5" s="5" t="s">
        <v>162</v>
      </c>
      <c r="E5" s="5" t="s">
        <v>104</v>
      </c>
      <c r="F5" s="5" t="s">
        <v>111</v>
      </c>
    </row>
    <row r="6">
      <c r="A6" s="5" t="s">
        <v>30</v>
      </c>
    </row>
    <row r="7">
      <c r="A7" s="5" t="s">
        <v>31</v>
      </c>
      <c r="B7" s="5" t="s">
        <v>32</v>
      </c>
      <c r="C7" s="5">
        <v>1.4</v>
      </c>
      <c r="D7" s="5">
        <v>0.04</v>
      </c>
      <c r="E7">
        <f>C7</f>
        <v>1.4</v>
      </c>
      <c r="F7">
        <f t="shared" ref="F7:F13" si="1">E7/100</f>
        <v>0.014</v>
      </c>
    </row>
    <row r="8">
      <c r="A8" s="5" t="s">
        <v>38</v>
      </c>
      <c r="B8" s="5" t="s">
        <v>39</v>
      </c>
      <c r="C8" s="5">
        <v>394.0</v>
      </c>
      <c r="D8" s="5">
        <v>12.0</v>
      </c>
      <c r="F8">
        <f t="shared" si="1"/>
        <v>0</v>
      </c>
    </row>
    <row r="9">
      <c r="A9" s="5" t="s">
        <v>40</v>
      </c>
      <c r="B9" s="5" t="s">
        <v>32</v>
      </c>
      <c r="C9" s="5">
        <v>0.0</v>
      </c>
      <c r="D9" s="5">
        <v>0.0</v>
      </c>
      <c r="E9">
        <f t="shared" ref="E9:E13" si="2">C9</f>
        <v>0</v>
      </c>
      <c r="F9">
        <f t="shared" si="1"/>
        <v>0</v>
      </c>
    </row>
    <row r="10">
      <c r="A10" s="5" t="s">
        <v>41</v>
      </c>
      <c r="B10" s="5" t="s">
        <v>32</v>
      </c>
      <c r="C10" s="5">
        <v>0.0</v>
      </c>
      <c r="D10" s="5">
        <v>0.0</v>
      </c>
      <c r="E10">
        <f t="shared" si="2"/>
        <v>0</v>
      </c>
      <c r="F10">
        <f t="shared" si="1"/>
        <v>0</v>
      </c>
    </row>
    <row r="11">
      <c r="A11" s="5" t="s">
        <v>45</v>
      </c>
      <c r="B11" s="5" t="s">
        <v>32</v>
      </c>
      <c r="C11" s="5">
        <v>98.6</v>
      </c>
      <c r="D11" s="5">
        <v>2.96</v>
      </c>
      <c r="E11">
        <f t="shared" si="2"/>
        <v>98.6</v>
      </c>
      <c r="F11">
        <f t="shared" si="1"/>
        <v>0.986</v>
      </c>
    </row>
    <row r="12">
      <c r="A12" s="5" t="s">
        <v>47</v>
      </c>
      <c r="B12" s="5" t="s">
        <v>32</v>
      </c>
      <c r="C12" s="5">
        <v>0.0</v>
      </c>
      <c r="D12" s="5">
        <v>0.0</v>
      </c>
      <c r="E12">
        <f t="shared" si="2"/>
        <v>0</v>
      </c>
      <c r="F12">
        <f t="shared" si="1"/>
        <v>0</v>
      </c>
    </row>
    <row r="13">
      <c r="A13" s="5" t="s">
        <v>50</v>
      </c>
      <c r="B13" s="5" t="s">
        <v>32</v>
      </c>
      <c r="C13" s="5">
        <v>0.0</v>
      </c>
      <c r="D13" s="5">
        <v>0.0</v>
      </c>
      <c r="E13">
        <f t="shared" si="2"/>
        <v>0</v>
      </c>
      <c r="F13">
        <f t="shared" si="1"/>
        <v>0</v>
      </c>
    </row>
    <row r="14">
      <c r="A14" s="5" t="s">
        <v>51</v>
      </c>
    </row>
    <row r="15">
      <c r="A15" s="5" t="s">
        <v>53</v>
      </c>
      <c r="B15" s="5" t="s">
        <v>54</v>
      </c>
      <c r="C15" s="5">
        <v>0.0</v>
      </c>
      <c r="D15" s="5">
        <v>0.0</v>
      </c>
    </row>
    <row r="16">
      <c r="A16" s="5" t="s">
        <v>57</v>
      </c>
      <c r="B16" s="5" t="s">
        <v>54</v>
      </c>
      <c r="C16" s="5">
        <v>0.0</v>
      </c>
      <c r="D16" s="5">
        <v>0.0</v>
      </c>
    </row>
    <row r="17">
      <c r="A17" s="5" t="s">
        <v>58</v>
      </c>
      <c r="B17" s="5" t="s">
        <v>54</v>
      </c>
      <c r="C17" s="5">
        <v>0.0</v>
      </c>
      <c r="D17" s="5">
        <v>0.0</v>
      </c>
    </row>
    <row r="18">
      <c r="A18" s="5" t="s">
        <v>60</v>
      </c>
      <c r="B18" s="5" t="s">
        <v>54</v>
      </c>
      <c r="C18" s="5">
        <v>0.0</v>
      </c>
      <c r="D18" s="5">
        <v>0.0</v>
      </c>
    </row>
    <row r="19">
      <c r="A19" s="5" t="s">
        <v>61</v>
      </c>
      <c r="B19" s="5" t="s">
        <v>54</v>
      </c>
      <c r="C19" s="5">
        <v>0.0</v>
      </c>
      <c r="D19" s="5">
        <v>0.0</v>
      </c>
    </row>
    <row r="20">
      <c r="A20" s="5" t="s">
        <v>64</v>
      </c>
      <c r="B20" s="5" t="s">
        <v>54</v>
      </c>
      <c r="C20" s="5">
        <v>0.0</v>
      </c>
      <c r="D20" s="5">
        <v>0.0</v>
      </c>
    </row>
    <row r="21">
      <c r="A21" s="5" t="s">
        <v>66</v>
      </c>
      <c r="B21" s="5" t="s">
        <v>54</v>
      </c>
      <c r="C21" s="5">
        <v>0.0</v>
      </c>
      <c r="D21" s="5">
        <v>0.0</v>
      </c>
    </row>
    <row r="22">
      <c r="A22" s="5" t="s">
        <v>67</v>
      </c>
    </row>
    <row r="23">
      <c r="A23" s="5" t="s">
        <v>68</v>
      </c>
      <c r="B23" s="5" t="s">
        <v>54</v>
      </c>
      <c r="C23" s="5">
        <v>0.0</v>
      </c>
      <c r="D23" s="5">
        <v>0.0</v>
      </c>
    </row>
    <row r="24">
      <c r="A24" s="5" t="s">
        <v>69</v>
      </c>
      <c r="B24" s="5" t="s">
        <v>54</v>
      </c>
      <c r="C24" s="5">
        <v>0.0</v>
      </c>
      <c r="D24" s="5">
        <v>0.0</v>
      </c>
    </row>
    <row r="25">
      <c r="A25" s="5" t="s">
        <v>70</v>
      </c>
      <c r="B25" s="5" t="s">
        <v>54</v>
      </c>
      <c r="C25" s="5">
        <v>0.0</v>
      </c>
      <c r="D25" s="5">
        <v>0.0</v>
      </c>
    </row>
    <row r="26">
      <c r="A26" s="5" t="s">
        <v>72</v>
      </c>
      <c r="B26" s="5" t="s">
        <v>54</v>
      </c>
      <c r="C26" s="5">
        <v>0.0</v>
      </c>
      <c r="D26" s="5">
        <v>0.0</v>
      </c>
    </row>
    <row r="27">
      <c r="A27" s="5" t="s">
        <v>73</v>
      </c>
      <c r="B27" s="5" t="s">
        <v>54</v>
      </c>
      <c r="C27" s="5">
        <v>0.0</v>
      </c>
      <c r="D27" s="5">
        <v>0.0</v>
      </c>
    </row>
    <row r="28">
      <c r="A28" s="5" t="s">
        <v>77</v>
      </c>
      <c r="B28" s="5" t="s">
        <v>159</v>
      </c>
      <c r="C28" s="5">
        <v>0.0</v>
      </c>
      <c r="D28" s="5">
        <v>0.0</v>
      </c>
    </row>
    <row r="29">
      <c r="A29" s="5" t="s">
        <v>79</v>
      </c>
      <c r="B29" s="5" t="s">
        <v>159</v>
      </c>
      <c r="C29" s="5">
        <v>0.0</v>
      </c>
      <c r="D29" s="5">
        <v>0.0</v>
      </c>
    </row>
    <row r="30">
      <c r="A30" s="5" t="s">
        <v>82</v>
      </c>
      <c r="B30" s="5" t="s">
        <v>159</v>
      </c>
      <c r="C30" s="5">
        <v>0.0</v>
      </c>
      <c r="D30" s="5">
        <v>0.0</v>
      </c>
    </row>
    <row r="31">
      <c r="A31" s="5" t="s">
        <v>83</v>
      </c>
      <c r="B31" s="5" t="s">
        <v>84</v>
      </c>
      <c r="C31" s="5">
        <v>0.0</v>
      </c>
      <c r="D31" s="5">
        <v>0.0</v>
      </c>
    </row>
    <row r="32">
      <c r="A32" s="5" t="s">
        <v>86</v>
      </c>
      <c r="B32" s="5" t="s">
        <v>54</v>
      </c>
      <c r="C32" s="5">
        <v>0.0</v>
      </c>
      <c r="D32" s="5">
        <v>0.0</v>
      </c>
    </row>
    <row r="33">
      <c r="A33" s="5" t="s">
        <v>87</v>
      </c>
      <c r="B33" s="5" t="s">
        <v>159</v>
      </c>
      <c r="C33" s="5">
        <v>0.0</v>
      </c>
      <c r="D33" s="5">
        <v>0.0</v>
      </c>
    </row>
    <row r="34">
      <c r="A34" s="5" t="s">
        <v>88</v>
      </c>
      <c r="B34" s="5" t="s">
        <v>84</v>
      </c>
      <c r="C34" s="5">
        <v>0.0</v>
      </c>
      <c r="D34" s="5">
        <v>0.0</v>
      </c>
    </row>
    <row r="35">
      <c r="A35" s="5" t="s">
        <v>89</v>
      </c>
      <c r="B35" s="5" t="s">
        <v>159</v>
      </c>
      <c r="C35" s="5">
        <v>0.0</v>
      </c>
      <c r="D35" s="5">
        <v>0.0</v>
      </c>
    </row>
    <row r="36">
      <c r="A36" s="5" t="s">
        <v>90</v>
      </c>
    </row>
    <row r="37">
      <c r="A37" s="5" t="s">
        <v>91</v>
      </c>
      <c r="B37" s="5" t="s">
        <v>32</v>
      </c>
      <c r="C37" s="5">
        <v>0.0</v>
      </c>
      <c r="D37" s="5">
        <v>0.0</v>
      </c>
    </row>
    <row r="38">
      <c r="A38" s="5" t="s">
        <v>92</v>
      </c>
      <c r="B38" s="5" t="s">
        <v>32</v>
      </c>
      <c r="C38" s="5">
        <v>0.0</v>
      </c>
      <c r="D38" s="5">
        <v>0.0</v>
      </c>
    </row>
    <row r="39">
      <c r="A39" s="5" t="s">
        <v>93</v>
      </c>
      <c r="B39" s="5" t="s">
        <v>32</v>
      </c>
      <c r="C39" s="5">
        <v>0.0</v>
      </c>
      <c r="D39" s="5">
        <v>0.0</v>
      </c>
    </row>
    <row r="40">
      <c r="A40" s="5" t="s">
        <v>94</v>
      </c>
      <c r="B40" s="5" t="s">
        <v>54</v>
      </c>
      <c r="C40" s="5">
        <v>0.0</v>
      </c>
      <c r="D40" s="5">
        <v>0.0</v>
      </c>
    </row>
    <row r="41">
      <c r="A41" s="5" t="s">
        <v>95</v>
      </c>
    </row>
    <row r="42">
      <c r="A42" s="5" t="s">
        <v>96</v>
      </c>
    </row>
    <row r="43">
      <c r="A43" s="5" t="s">
        <v>97</v>
      </c>
      <c r="B43" s="5" t="s">
        <v>54</v>
      </c>
      <c r="C43" s="5">
        <v>0.0</v>
      </c>
      <c r="D43" s="5">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 customWidth="1" min="2" max="2" width="12.29"/>
    <col customWidth="1" min="3" max="3" width="15.0"/>
    <col customWidth="1" min="4" max="4" width="17.0"/>
    <col customWidth="1" min="5" max="5" width="22.43"/>
    <col customWidth="1" min="6" max="6" width="19.14"/>
    <col customWidth="1" min="7" max="7" width="11.14"/>
    <col customWidth="1" min="8" max="8" width="20.14"/>
    <col customWidth="1" min="9" max="9" width="15.71"/>
    <col customWidth="1" min="10" max="10" width="13.57"/>
    <col customWidth="1" min="11" max="11" width="12.86"/>
    <col customWidth="1" min="12" max="12" width="13.57"/>
    <col customWidth="1" min="13" max="13" width="14.71"/>
  </cols>
  <sheetData>
    <row r="1">
      <c r="A1" s="4" t="s">
        <v>0</v>
      </c>
      <c r="B1" s="4" t="s">
        <v>26</v>
      </c>
      <c r="C1" s="4" t="s">
        <v>2</v>
      </c>
      <c r="D1" s="4" t="s">
        <v>27</v>
      </c>
      <c r="E1" s="4" t="s">
        <v>3</v>
      </c>
      <c r="F1" s="4" t="s">
        <v>4</v>
      </c>
      <c r="G1" s="4" t="s">
        <v>5</v>
      </c>
      <c r="H1" s="4" t="s">
        <v>6</v>
      </c>
      <c r="I1" s="4" t="s">
        <v>29</v>
      </c>
      <c r="J1" s="4" t="s">
        <v>8</v>
      </c>
      <c r="K1" s="4" t="s">
        <v>9</v>
      </c>
      <c r="L1" s="4" t="s">
        <v>10</v>
      </c>
      <c r="M1" s="4" t="s">
        <v>11</v>
      </c>
      <c r="N1" s="4" t="s">
        <v>12</v>
      </c>
      <c r="O1" s="4" t="s">
        <v>13</v>
      </c>
    </row>
    <row r="2">
      <c r="A2" s="5" t="s">
        <v>15</v>
      </c>
      <c r="B2" s="5">
        <v>3.5</v>
      </c>
      <c r="C2">
        <f>F2*G2+F3*G3+F4*G4+F5*G5+F6*G6+F7*G7+F8*G8+F9*G9+F10*G10+F11*G11+F12*G12+F13*G13+F14*G14+F15*G15+F16*G16</f>
        <v>3.531374947</v>
      </c>
      <c r="D2">
        <f t="shared" ref="D2:D10" si="1">(B2-C2)^2</f>
        <v>0.0009843873153</v>
      </c>
      <c r="E2" s="5" t="s">
        <v>42</v>
      </c>
      <c r="F2" s="1">
        <v>4.476796073</v>
      </c>
      <c r="G2" s="5">
        <v>0.0</v>
      </c>
      <c r="H2" s="5">
        <v>0.0</v>
      </c>
      <c r="I2" s="5">
        <v>2.0E-5</v>
      </c>
      <c r="J2" s="5">
        <v>0.76</v>
      </c>
      <c r="K2" s="5">
        <v>0.0</v>
      </c>
      <c r="L2" s="5">
        <v>0.7565</v>
      </c>
      <c r="M2" s="5">
        <v>0.0</v>
      </c>
      <c r="N2" s="5">
        <v>0.0</v>
      </c>
      <c r="O2" s="5">
        <v>3.0E-7</v>
      </c>
    </row>
    <row r="3">
      <c r="A3" s="5" t="s">
        <v>34</v>
      </c>
      <c r="B3" s="5">
        <v>1.0</v>
      </c>
      <c r="C3">
        <f>F2*H2+F3*H3+F4*H4+F5*H5+F6*H6+F7*H7+F8*H8+F9*H9+F10*H10+F11*H11+F12*H12+F13*H13+F14*H14+F15*H15+F16*H16</f>
        <v>0.9843477823</v>
      </c>
      <c r="D3">
        <f t="shared" si="1"/>
        <v>0.0002449919185</v>
      </c>
      <c r="E3" s="5" t="s">
        <v>35</v>
      </c>
      <c r="F3" s="1">
        <v>8.333460308</v>
      </c>
      <c r="G3" s="5">
        <v>0.0333</v>
      </c>
      <c r="H3" s="5">
        <v>0.0</v>
      </c>
      <c r="I3" s="5">
        <v>0.00533</v>
      </c>
      <c r="J3" s="5">
        <v>0.7667</v>
      </c>
      <c r="K3" s="5">
        <v>0.1</v>
      </c>
      <c r="L3" s="5">
        <v>0.0667</v>
      </c>
      <c r="M3" s="5">
        <v>0.1333</v>
      </c>
      <c r="N3" s="5">
        <v>0.00333</v>
      </c>
      <c r="O3" s="5">
        <v>3.0E-4</v>
      </c>
    </row>
    <row r="4">
      <c r="A4" s="5" t="s">
        <v>36</v>
      </c>
      <c r="B4">
        <f>180/1000</f>
        <v>0.18</v>
      </c>
      <c r="C4">
        <f>F2*I2+F3*I3+F4*I4+F5*I5+F6*I6+F7*I7+F8*I8+F9*I9+F10*I10+F11*I11+F12*I12+F13*I13+F14*I14+F15*I15+F16*I16</f>
        <v>0.1556796112</v>
      </c>
      <c r="D4">
        <f t="shared" si="1"/>
        <v>0.0005914813126</v>
      </c>
      <c r="E4" s="5" t="s">
        <v>76</v>
      </c>
      <c r="F4" s="1">
        <v>8.611937184</v>
      </c>
      <c r="G4" s="5">
        <v>0.0</v>
      </c>
      <c r="H4" s="5">
        <v>0.0</v>
      </c>
      <c r="I4" s="5">
        <v>0.00545</v>
      </c>
      <c r="J4" s="5">
        <v>0.8788</v>
      </c>
      <c r="K4" s="5">
        <v>0.0</v>
      </c>
      <c r="L4" s="5">
        <v>0.1212</v>
      </c>
      <c r="M4" s="5">
        <v>0.0606</v>
      </c>
      <c r="N4" s="5">
        <v>0.0</v>
      </c>
      <c r="O4" s="5">
        <v>3.273E-4</v>
      </c>
    </row>
    <row r="5">
      <c r="A5" s="5" t="s">
        <v>43</v>
      </c>
      <c r="B5" s="5">
        <v>45.0</v>
      </c>
      <c r="C5">
        <f>F2*J2+F3*J3+F4*J4+F5*J5+F6*J6+F7*J7+F8*J8+F9*J9+F10*J10+F11*J11+F12*J12+F13*J13+F14*J14+F15*J15+F16*J16</f>
        <v>45.03300602</v>
      </c>
      <c r="D5">
        <f t="shared" si="1"/>
        <v>0.001089397554</v>
      </c>
      <c r="E5" s="5" t="s">
        <v>44</v>
      </c>
      <c r="F5" s="1">
        <v>0.017783471</v>
      </c>
      <c r="G5" s="5">
        <v>1.0</v>
      </c>
      <c r="H5" s="5">
        <v>0.15005</v>
      </c>
      <c r="I5" s="5">
        <v>0.0</v>
      </c>
      <c r="J5" s="5">
        <v>0.0</v>
      </c>
      <c r="K5" s="5">
        <v>0.0</v>
      </c>
      <c r="L5" s="5">
        <v>0.0</v>
      </c>
      <c r="M5" s="5">
        <v>0.0</v>
      </c>
      <c r="N5" s="5">
        <v>0.0</v>
      </c>
      <c r="O5" s="5">
        <v>0.0</v>
      </c>
    </row>
    <row r="6">
      <c r="A6" s="5" t="s">
        <v>46</v>
      </c>
      <c r="B6" s="5">
        <v>2.0</v>
      </c>
      <c r="C6">
        <f>F2*K2+F3*K3+F4*K4+F5*K5+F6*K6+F7*K7+F8*K8+F9*K9+F10*K10+F11*K11+F12*K12+F13*K13+F14*K14+F15*K15+F16*K16</f>
        <v>1.782341704</v>
      </c>
      <c r="D6">
        <f t="shared" si="1"/>
        <v>0.04737513397</v>
      </c>
      <c r="E6" s="5" t="s">
        <v>48</v>
      </c>
      <c r="F6" s="1">
        <v>5.178693284</v>
      </c>
      <c r="G6" s="5">
        <v>0.0</v>
      </c>
      <c r="H6" s="5">
        <v>0.0</v>
      </c>
      <c r="I6" s="5">
        <v>0.0</v>
      </c>
      <c r="J6" s="5">
        <v>1.0</v>
      </c>
      <c r="K6" s="5">
        <v>0.0</v>
      </c>
      <c r="L6" s="5">
        <v>1.0</v>
      </c>
      <c r="M6" s="5">
        <v>0.0</v>
      </c>
      <c r="N6" s="5">
        <v>0.0</v>
      </c>
      <c r="O6" s="5">
        <v>0.0</v>
      </c>
    </row>
    <row r="7">
      <c r="A7" s="5" t="s">
        <v>48</v>
      </c>
      <c r="B7" s="5">
        <v>17.0</v>
      </c>
      <c r="C7">
        <f>F2*L2+F3*L3+F4*L4+F5*L5+F6*L6+F7*L7+F8*L8+F9*L9+F10*L10+F11*L11+F12*L12+F13*L13+F14*L14+F15*L15+F16*L16</f>
        <v>16.98256324</v>
      </c>
      <c r="D7">
        <f t="shared" si="1"/>
        <v>0.0003040406284</v>
      </c>
      <c r="E7" s="5" t="s">
        <v>49</v>
      </c>
      <c r="F7" s="1">
        <v>1.165119006</v>
      </c>
      <c r="G7" s="5">
        <v>0.995</v>
      </c>
      <c r="H7" s="5">
        <v>0.71444</v>
      </c>
      <c r="I7" s="5">
        <v>6.0E-5</v>
      </c>
      <c r="J7" s="5">
        <v>0.0</v>
      </c>
      <c r="K7" s="5">
        <v>0.0</v>
      </c>
      <c r="L7" s="5">
        <v>0.0</v>
      </c>
      <c r="M7" s="5">
        <v>0.0</v>
      </c>
      <c r="N7" s="5">
        <v>1.0E-5</v>
      </c>
      <c r="O7" s="5">
        <v>1.5E-6</v>
      </c>
    </row>
    <row r="8">
      <c r="A8" s="5" t="s">
        <v>40</v>
      </c>
      <c r="B8" s="5">
        <v>5.0</v>
      </c>
      <c r="C8">
        <f>F2*M2+F3*M3+F4*M4+F5*M5+F6*M6+F7*M7+F8*M8+F9*M9+F10*M10+F11*M11+F12*M12+F13*M13+F14*M14+F15*M15+F16*M16</f>
        <v>4.975629289</v>
      </c>
      <c r="D8">
        <f t="shared" si="1"/>
        <v>0.0005939315309</v>
      </c>
      <c r="E8" s="5" t="s">
        <v>98</v>
      </c>
      <c r="F8" s="1">
        <v>4.001607463</v>
      </c>
      <c r="G8" s="5">
        <v>0.002</v>
      </c>
      <c r="H8" s="5">
        <v>0.0</v>
      </c>
      <c r="I8" s="5">
        <v>6.2E-4</v>
      </c>
      <c r="J8" s="5">
        <v>0.7679</v>
      </c>
      <c r="K8" s="5">
        <v>0.0</v>
      </c>
      <c r="L8" s="5">
        <v>0.7677</v>
      </c>
      <c r="M8" s="5">
        <v>0.0</v>
      </c>
      <c r="N8" s="5">
        <v>1.3E-4</v>
      </c>
      <c r="O8" s="5">
        <v>0.0</v>
      </c>
    </row>
    <row r="9">
      <c r="A9" s="5" t="s">
        <v>52</v>
      </c>
      <c r="B9">
        <f>0.06*(1000/1000)</f>
        <v>0.06</v>
      </c>
      <c r="C9">
        <f>F2*N2+F3*N3+F4*N4+F5*N5+F6*N6+F7*N7+F8*N8+F9*N9+F10*N10+F11*N11+F12*N12+F13*N13+F14*N14+F15*N15+F16*N16</f>
        <v>0.04444312877</v>
      </c>
      <c r="D9">
        <f t="shared" si="1"/>
        <v>0.0002420162424</v>
      </c>
      <c r="E9" s="5" t="s">
        <v>99</v>
      </c>
      <c r="F9" s="1">
        <v>4.287082232</v>
      </c>
      <c r="G9" s="5">
        <v>0.0</v>
      </c>
      <c r="H9" s="5">
        <v>0.0</v>
      </c>
      <c r="I9" s="5">
        <v>0.0</v>
      </c>
      <c r="J9" s="5">
        <v>0.8095</v>
      </c>
      <c r="K9" s="5">
        <v>0.0</v>
      </c>
      <c r="L9" s="5">
        <v>0.7619</v>
      </c>
      <c r="M9" s="5">
        <v>0.0</v>
      </c>
      <c r="N9" s="5">
        <v>0.0</v>
      </c>
      <c r="O9" s="5">
        <v>0.0</v>
      </c>
    </row>
    <row r="10">
      <c r="A10" s="5" t="s">
        <v>55</v>
      </c>
      <c r="B10">
        <f>(0.06)*(18/1000)</f>
        <v>0.00108</v>
      </c>
      <c r="C10">
        <f>F2*O2+F3*O3+F4*O4+F5*O5+F6*O6+F7*O7+F8*O8+F9*O9+F10*O10+F11*O11+F12*O12+F13*O13+F14*O14+F15*O15+F16*O16</f>
        <v>0.005517141258</v>
      </c>
      <c r="D10">
        <f t="shared" si="1"/>
        <v>0.00001968822254</v>
      </c>
      <c r="E10" s="5" t="s">
        <v>106</v>
      </c>
      <c r="F10" s="1">
        <v>7.586848766</v>
      </c>
      <c r="G10" s="5">
        <v>0.2143</v>
      </c>
      <c r="H10" s="5">
        <v>0.0</v>
      </c>
      <c r="I10" s="5">
        <v>0.00679</v>
      </c>
      <c r="J10" s="5">
        <v>0.6429</v>
      </c>
      <c r="K10" s="5">
        <v>0.107</v>
      </c>
      <c r="L10" s="5">
        <v>0.0</v>
      </c>
      <c r="M10" s="5">
        <v>0.1071</v>
      </c>
      <c r="N10" s="5">
        <v>0.0</v>
      </c>
      <c r="O10" s="5">
        <v>2.57E-5</v>
      </c>
    </row>
    <row r="11">
      <c r="C11" s="5" t="s">
        <v>107</v>
      </c>
      <c r="D11">
        <f>SUM(D2:D10)</f>
        <v>0.0514450687</v>
      </c>
      <c r="E11" s="5" t="s">
        <v>31</v>
      </c>
      <c r="F11" s="1">
        <v>0.134274803</v>
      </c>
      <c r="G11" s="5">
        <v>0.0</v>
      </c>
      <c r="H11" s="5">
        <v>0.0</v>
      </c>
      <c r="I11" s="5">
        <v>2.0E-5</v>
      </c>
      <c r="J11" s="5">
        <v>0.0</v>
      </c>
      <c r="K11" s="5">
        <v>0.0</v>
      </c>
      <c r="L11" s="5">
        <v>0.0</v>
      </c>
      <c r="M11" s="5">
        <v>0.0</v>
      </c>
      <c r="N11" s="5">
        <v>1.0E-4</v>
      </c>
      <c r="O11" s="5">
        <v>0.0</v>
      </c>
    </row>
    <row r="12">
      <c r="E12" s="5" t="s">
        <v>62</v>
      </c>
      <c r="F12" s="1">
        <v>3.26673464</v>
      </c>
      <c r="G12" s="5">
        <v>0.0625</v>
      </c>
      <c r="H12" s="5">
        <v>0.0</v>
      </c>
      <c r="I12" s="5">
        <v>0.0025</v>
      </c>
      <c r="J12" s="5">
        <v>0.0833</v>
      </c>
      <c r="K12" s="5">
        <v>0.042</v>
      </c>
      <c r="L12" s="5">
        <v>0.0417</v>
      </c>
      <c r="M12" s="5">
        <v>0.75</v>
      </c>
      <c r="N12" s="5">
        <v>0.00417</v>
      </c>
      <c r="O12" s="5">
        <v>0.0</v>
      </c>
    </row>
    <row r="13">
      <c r="E13" s="5" t="s">
        <v>63</v>
      </c>
      <c r="F13" s="1">
        <v>1.875507791</v>
      </c>
      <c r="G13" s="5">
        <v>0.1212</v>
      </c>
      <c r="H13" s="5">
        <v>0.0758</v>
      </c>
      <c r="I13" s="5">
        <v>6.1E-4</v>
      </c>
      <c r="J13" s="5">
        <v>0.2273</v>
      </c>
      <c r="K13" s="5">
        <v>0.0</v>
      </c>
      <c r="L13" s="5">
        <v>0.1667</v>
      </c>
      <c r="M13" s="5">
        <v>0.0303</v>
      </c>
      <c r="N13" s="5">
        <v>9.1E-4</v>
      </c>
      <c r="O13" s="5">
        <v>0.0</v>
      </c>
    </row>
    <row r="14">
      <c r="E14" s="5" t="s">
        <v>112</v>
      </c>
      <c r="F14" s="1">
        <v>0.572323614</v>
      </c>
      <c r="G14" s="5">
        <v>0.02</v>
      </c>
      <c r="H14" s="5">
        <v>0.01242</v>
      </c>
      <c r="I14" s="5">
        <v>0.0015</v>
      </c>
      <c r="J14" s="5">
        <v>0.053</v>
      </c>
      <c r="K14" s="5">
        <v>0.0</v>
      </c>
      <c r="L14" s="5">
        <v>0.053</v>
      </c>
      <c r="M14" s="5">
        <v>0.041</v>
      </c>
      <c r="N14" s="5">
        <v>0.00143</v>
      </c>
      <c r="O14" s="5">
        <v>6.0E-7</v>
      </c>
    </row>
    <row r="15">
      <c r="E15" s="5" t="s">
        <v>113</v>
      </c>
      <c r="F15" s="1">
        <v>0.0</v>
      </c>
      <c r="G15" s="5">
        <v>1.0</v>
      </c>
      <c r="H15" s="5">
        <v>0.101</v>
      </c>
      <c r="I15" s="5">
        <v>0.0</v>
      </c>
      <c r="J15" s="5">
        <v>0.0</v>
      </c>
      <c r="K15" s="5">
        <v>0.0</v>
      </c>
      <c r="L15" s="5">
        <v>0.0</v>
      </c>
      <c r="M15" s="5">
        <v>0.0</v>
      </c>
      <c r="N15" s="5">
        <v>0.0</v>
      </c>
      <c r="O15" s="5">
        <v>3.0E-7</v>
      </c>
      <c r="P15" s="5"/>
    </row>
    <row r="16">
      <c r="E16" s="5" t="s">
        <v>71</v>
      </c>
      <c r="F16" s="1">
        <v>10.49183137</v>
      </c>
      <c r="G16" s="5">
        <v>0.0</v>
      </c>
      <c r="H16" s="5">
        <v>0.0</v>
      </c>
      <c r="I16" s="5">
        <v>0.0</v>
      </c>
      <c r="J16" s="5">
        <v>0.986</v>
      </c>
      <c r="K16" s="5">
        <v>0.0</v>
      </c>
      <c r="L16" s="5">
        <v>0.0</v>
      </c>
      <c r="M16" s="5">
        <v>0.0</v>
      </c>
      <c r="N16" s="5">
        <v>0.0</v>
      </c>
      <c r="O16" s="5">
        <v>0.0</v>
      </c>
    </row>
    <row r="17">
      <c r="E17" s="5" t="s">
        <v>114</v>
      </c>
      <c r="F17">
        <f>sum(F2:F16)</f>
        <v>60.00000001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14.86"/>
  </cols>
  <sheetData>
    <row r="1">
      <c r="A1" s="2" t="s">
        <v>1</v>
      </c>
    </row>
    <row r="2">
      <c r="A2" s="2" t="s">
        <v>16</v>
      </c>
      <c r="C2" s="3"/>
      <c r="D2" s="3"/>
      <c r="E2" s="3"/>
    </row>
    <row r="3">
      <c r="A3" s="2" t="s">
        <v>17</v>
      </c>
      <c r="B3" s="2" t="s">
        <v>18</v>
      </c>
      <c r="D3" s="3"/>
      <c r="E3" s="3"/>
    </row>
    <row r="4">
      <c r="A4" s="2" t="s">
        <v>19</v>
      </c>
    </row>
    <row r="5">
      <c r="A5" s="2" t="s">
        <v>20</v>
      </c>
      <c r="B5" s="2" t="s">
        <v>21</v>
      </c>
      <c r="C5" s="2" t="s">
        <v>22</v>
      </c>
      <c r="D5" s="2" t="s">
        <v>23</v>
      </c>
      <c r="E5" s="2" t="s">
        <v>24</v>
      </c>
      <c r="F5" s="5" t="s">
        <v>25</v>
      </c>
      <c r="G5" s="5" t="s">
        <v>28</v>
      </c>
    </row>
    <row r="6">
      <c r="A6" s="2" t="s">
        <v>30</v>
      </c>
      <c r="C6" s="3"/>
      <c r="D6" s="3"/>
      <c r="E6" s="3"/>
    </row>
    <row r="7">
      <c r="A7" s="2" t="s">
        <v>31</v>
      </c>
      <c r="B7" s="2" t="s">
        <v>32</v>
      </c>
      <c r="C7" s="7">
        <v>24.0</v>
      </c>
      <c r="D7" s="7">
        <v>74.4</v>
      </c>
      <c r="E7" s="7">
        <v>4.56</v>
      </c>
      <c r="F7">
        <f>C7</f>
        <v>24</v>
      </c>
      <c r="G7">
        <f t="shared" ref="G7:G43" si="1">F7/100</f>
        <v>0.24</v>
      </c>
    </row>
    <row r="8">
      <c r="A8" s="2" t="s">
        <v>38</v>
      </c>
      <c r="B8" s="2" t="s">
        <v>39</v>
      </c>
      <c r="C8" s="7">
        <v>281.0</v>
      </c>
      <c r="D8" s="7">
        <v>871.0</v>
      </c>
      <c r="E8" s="7">
        <v>53.0</v>
      </c>
      <c r="G8">
        <f t="shared" si="1"/>
        <v>0</v>
      </c>
    </row>
    <row r="9">
      <c r="A9" s="2" t="s">
        <v>40</v>
      </c>
      <c r="B9" s="2" t="s">
        <v>32</v>
      </c>
      <c r="C9" s="7">
        <v>0.0</v>
      </c>
      <c r="D9" s="7">
        <v>0.0</v>
      </c>
      <c r="E9" s="7">
        <v>0.0</v>
      </c>
      <c r="F9">
        <f t="shared" ref="F9:F13" si="2">C9</f>
        <v>0</v>
      </c>
      <c r="G9">
        <f t="shared" si="1"/>
        <v>0</v>
      </c>
    </row>
    <row r="10">
      <c r="A10" s="2" t="s">
        <v>41</v>
      </c>
      <c r="B10" s="2" t="s">
        <v>32</v>
      </c>
      <c r="C10" s="7">
        <v>0.0</v>
      </c>
      <c r="D10" s="7">
        <v>0.0</v>
      </c>
      <c r="E10" s="7">
        <v>0.0</v>
      </c>
      <c r="F10">
        <f t="shared" si="2"/>
        <v>0</v>
      </c>
      <c r="G10">
        <f t="shared" si="1"/>
        <v>0</v>
      </c>
    </row>
    <row r="11">
      <c r="A11" s="2" t="s">
        <v>45</v>
      </c>
      <c r="B11" s="2" t="s">
        <v>32</v>
      </c>
      <c r="C11" s="7">
        <v>76.0</v>
      </c>
      <c r="D11" s="7">
        <v>235.6</v>
      </c>
      <c r="E11" s="7">
        <v>14.44</v>
      </c>
      <c r="F11">
        <f t="shared" si="2"/>
        <v>76</v>
      </c>
      <c r="G11">
        <f t="shared" si="1"/>
        <v>0.76</v>
      </c>
    </row>
    <row r="12">
      <c r="A12" s="2" t="s">
        <v>47</v>
      </c>
      <c r="B12" s="2" t="s">
        <v>32</v>
      </c>
      <c r="C12" s="7">
        <v>0.0</v>
      </c>
      <c r="D12" s="7">
        <v>0.0</v>
      </c>
      <c r="E12" s="7">
        <v>0.0</v>
      </c>
      <c r="F12">
        <f t="shared" si="2"/>
        <v>0</v>
      </c>
      <c r="G12">
        <f t="shared" si="1"/>
        <v>0</v>
      </c>
    </row>
    <row r="13">
      <c r="A13" s="2" t="s">
        <v>50</v>
      </c>
      <c r="B13" s="2" t="s">
        <v>32</v>
      </c>
      <c r="C13" s="7">
        <v>75.65</v>
      </c>
      <c r="D13" s="7">
        <v>234.52</v>
      </c>
      <c r="E13" s="7">
        <v>14.37</v>
      </c>
      <c r="F13">
        <f t="shared" si="2"/>
        <v>75.65</v>
      </c>
      <c r="G13">
        <f t="shared" si="1"/>
        <v>0.7565</v>
      </c>
    </row>
    <row r="14">
      <c r="A14" s="2" t="s">
        <v>51</v>
      </c>
      <c r="B14" s="3"/>
      <c r="C14" s="3"/>
      <c r="D14" s="3"/>
      <c r="E14" s="3"/>
      <c r="G14">
        <f t="shared" si="1"/>
        <v>0</v>
      </c>
    </row>
    <row r="15">
      <c r="A15" s="2" t="s">
        <v>53</v>
      </c>
      <c r="B15" s="2" t="s">
        <v>54</v>
      </c>
      <c r="C15" s="7">
        <v>0.0</v>
      </c>
      <c r="D15" s="7">
        <v>0.0</v>
      </c>
      <c r="E15" s="7">
        <v>0.0</v>
      </c>
      <c r="F15">
        <f t="shared" ref="F15:F27" si="3">C15/1000</f>
        <v>0</v>
      </c>
      <c r="G15">
        <f t="shared" si="1"/>
        <v>0</v>
      </c>
    </row>
    <row r="16">
      <c r="A16" s="2" t="s">
        <v>57</v>
      </c>
      <c r="B16" s="2" t="s">
        <v>54</v>
      </c>
      <c r="C16" s="7">
        <v>0.03</v>
      </c>
      <c r="D16" s="7">
        <v>0.09</v>
      </c>
      <c r="E16" s="7">
        <v>0.01</v>
      </c>
      <c r="F16">
        <f t="shared" si="3"/>
        <v>0.00003</v>
      </c>
      <c r="G16">
        <f t="shared" si="1"/>
        <v>0.0000003</v>
      </c>
    </row>
    <row r="17">
      <c r="A17" s="2" t="s">
        <v>58</v>
      </c>
      <c r="B17" s="2" t="s">
        <v>54</v>
      </c>
      <c r="C17" s="7">
        <v>0.0</v>
      </c>
      <c r="D17" s="7">
        <v>0.0</v>
      </c>
      <c r="E17" s="7">
        <v>0.0</v>
      </c>
      <c r="F17">
        <f t="shared" si="3"/>
        <v>0</v>
      </c>
      <c r="G17">
        <f t="shared" si="1"/>
        <v>0</v>
      </c>
    </row>
    <row r="18">
      <c r="A18" s="2" t="s">
        <v>60</v>
      </c>
      <c r="B18" s="2" t="s">
        <v>54</v>
      </c>
      <c r="C18" s="7">
        <v>0.0</v>
      </c>
      <c r="D18" s="7">
        <v>0.0</v>
      </c>
      <c r="E18" s="7">
        <v>0.0</v>
      </c>
      <c r="F18">
        <f t="shared" si="3"/>
        <v>0</v>
      </c>
      <c r="G18">
        <f t="shared" si="1"/>
        <v>0</v>
      </c>
    </row>
    <row r="19">
      <c r="A19" s="2" t="s">
        <v>61</v>
      </c>
      <c r="B19" s="2" t="s">
        <v>54</v>
      </c>
      <c r="C19" s="7">
        <v>0.0</v>
      </c>
      <c r="D19" s="7">
        <v>0.0</v>
      </c>
      <c r="E19" s="7">
        <v>0.0</v>
      </c>
      <c r="F19">
        <f t="shared" si="3"/>
        <v>0</v>
      </c>
      <c r="G19">
        <f t="shared" si="1"/>
        <v>0</v>
      </c>
    </row>
    <row r="20">
      <c r="A20" s="2" t="s">
        <v>64</v>
      </c>
      <c r="B20" s="2" t="s">
        <v>54</v>
      </c>
      <c r="C20" s="7">
        <v>2.0</v>
      </c>
      <c r="D20" s="7">
        <v>6.0</v>
      </c>
      <c r="E20" s="7">
        <v>0.0</v>
      </c>
      <c r="F20">
        <f t="shared" si="3"/>
        <v>0.002</v>
      </c>
      <c r="G20">
        <f t="shared" si="1"/>
        <v>0.00002</v>
      </c>
    </row>
    <row r="21">
      <c r="A21" s="2" t="s">
        <v>66</v>
      </c>
      <c r="B21" s="2" t="s">
        <v>54</v>
      </c>
      <c r="C21" s="7">
        <v>0.02</v>
      </c>
      <c r="D21" s="7">
        <v>0.06</v>
      </c>
      <c r="E21" s="7">
        <v>0.0</v>
      </c>
      <c r="F21">
        <f t="shared" si="3"/>
        <v>0.00002</v>
      </c>
      <c r="G21">
        <f t="shared" si="1"/>
        <v>0.0000002</v>
      </c>
    </row>
    <row r="22">
      <c r="A22" s="2" t="s">
        <v>67</v>
      </c>
      <c r="B22" s="3"/>
      <c r="C22" s="3"/>
      <c r="D22" s="3"/>
      <c r="E22" s="3"/>
      <c r="F22">
        <f t="shared" si="3"/>
        <v>0</v>
      </c>
      <c r="G22">
        <f t="shared" si="1"/>
        <v>0</v>
      </c>
    </row>
    <row r="23">
      <c r="A23" s="2" t="s">
        <v>68</v>
      </c>
      <c r="B23" s="2" t="s">
        <v>54</v>
      </c>
      <c r="C23" s="7">
        <v>0.0</v>
      </c>
      <c r="D23" s="7">
        <v>0.0</v>
      </c>
      <c r="E23" s="7">
        <v>0.0</v>
      </c>
      <c r="F23">
        <f t="shared" si="3"/>
        <v>0</v>
      </c>
      <c r="G23">
        <f t="shared" si="1"/>
        <v>0</v>
      </c>
    </row>
    <row r="24">
      <c r="A24" s="2" t="s">
        <v>69</v>
      </c>
      <c r="B24" s="2" t="s">
        <v>54</v>
      </c>
      <c r="C24" s="7">
        <v>0.0</v>
      </c>
      <c r="D24" s="7">
        <v>0.0</v>
      </c>
      <c r="E24" s="7">
        <v>0.0</v>
      </c>
      <c r="F24">
        <f t="shared" si="3"/>
        <v>0</v>
      </c>
      <c r="G24">
        <f t="shared" si="1"/>
        <v>0</v>
      </c>
    </row>
    <row r="25">
      <c r="A25" s="2" t="s">
        <v>70</v>
      </c>
      <c r="B25" s="2" t="s">
        <v>54</v>
      </c>
      <c r="C25" s="7">
        <v>0.019</v>
      </c>
      <c r="D25" s="7">
        <v>0.059</v>
      </c>
      <c r="E25" s="7">
        <v>0.004</v>
      </c>
      <c r="F25">
        <f t="shared" si="3"/>
        <v>0.000019</v>
      </c>
      <c r="G25">
        <f t="shared" si="1"/>
        <v>0.00000019</v>
      </c>
    </row>
    <row r="26">
      <c r="A26" s="2" t="s">
        <v>72</v>
      </c>
      <c r="B26" s="2" t="s">
        <v>54</v>
      </c>
      <c r="C26" s="7">
        <v>0.0</v>
      </c>
      <c r="D26" s="7">
        <v>0.0</v>
      </c>
      <c r="E26" s="7">
        <v>0.0</v>
      </c>
      <c r="F26">
        <f t="shared" si="3"/>
        <v>0</v>
      </c>
      <c r="G26">
        <f t="shared" si="1"/>
        <v>0</v>
      </c>
    </row>
    <row r="27">
      <c r="A27" s="2" t="s">
        <v>73</v>
      </c>
      <c r="B27" s="2" t="s">
        <v>54</v>
      </c>
      <c r="C27" s="7">
        <v>0.0</v>
      </c>
      <c r="D27" s="7">
        <v>0.0</v>
      </c>
      <c r="E27" s="7">
        <v>0.0</v>
      </c>
      <c r="F27">
        <f t="shared" si="3"/>
        <v>0</v>
      </c>
      <c r="G27">
        <f t="shared" si="1"/>
        <v>0</v>
      </c>
    </row>
    <row r="28">
      <c r="A28" s="2" t="s">
        <v>77</v>
      </c>
      <c r="B28" s="2" t="s">
        <v>78</v>
      </c>
      <c r="C28" s="7">
        <v>0.0</v>
      </c>
      <c r="D28" s="7">
        <v>0.0</v>
      </c>
      <c r="E28" s="7">
        <v>0.0</v>
      </c>
      <c r="F28">
        <f t="shared" ref="F28:F30" si="4">C28/1000000</f>
        <v>0</v>
      </c>
      <c r="G28">
        <f t="shared" si="1"/>
        <v>0</v>
      </c>
    </row>
    <row r="29">
      <c r="A29" s="2" t="s">
        <v>79</v>
      </c>
      <c r="B29" s="2" t="s">
        <v>78</v>
      </c>
      <c r="C29" s="7">
        <v>0.0</v>
      </c>
      <c r="D29" s="7">
        <v>0.0</v>
      </c>
      <c r="E29" s="7">
        <v>0.0</v>
      </c>
      <c r="F29">
        <f t="shared" si="4"/>
        <v>0</v>
      </c>
      <c r="G29">
        <f t="shared" si="1"/>
        <v>0</v>
      </c>
    </row>
    <row r="30">
      <c r="A30" s="2" t="s">
        <v>82</v>
      </c>
      <c r="B30" s="2" t="s">
        <v>78</v>
      </c>
      <c r="C30" s="7">
        <v>0.0</v>
      </c>
      <c r="D30" s="7">
        <v>0.0</v>
      </c>
      <c r="E30" s="7">
        <v>0.0</v>
      </c>
      <c r="F30">
        <f t="shared" si="4"/>
        <v>0</v>
      </c>
      <c r="G30">
        <f t="shared" si="1"/>
        <v>0</v>
      </c>
    </row>
    <row r="31">
      <c r="A31" s="2" t="s">
        <v>83</v>
      </c>
      <c r="B31" s="2" t="s">
        <v>84</v>
      </c>
      <c r="C31" s="7">
        <v>0.0</v>
      </c>
      <c r="D31" s="7">
        <v>0.0</v>
      </c>
      <c r="E31" s="7">
        <v>0.0</v>
      </c>
      <c r="F31">
        <f>C31*0.3/1000000</f>
        <v>0</v>
      </c>
      <c r="G31">
        <f t="shared" si="1"/>
        <v>0</v>
      </c>
    </row>
    <row r="32">
      <c r="A32" s="2" t="s">
        <v>86</v>
      </c>
      <c r="B32" s="2" t="s">
        <v>54</v>
      </c>
      <c r="C32" s="7">
        <v>0.0</v>
      </c>
      <c r="D32" s="7">
        <v>0.0</v>
      </c>
      <c r="E32" s="7">
        <v>0.0</v>
      </c>
      <c r="F32">
        <f>C32/1000</f>
        <v>0</v>
      </c>
      <c r="G32">
        <f t="shared" si="1"/>
        <v>0</v>
      </c>
    </row>
    <row r="33">
      <c r="A33" s="2" t="s">
        <v>87</v>
      </c>
      <c r="B33" s="2" t="s">
        <v>78</v>
      </c>
      <c r="C33" s="7">
        <v>0.0</v>
      </c>
      <c r="D33" s="7">
        <v>0.0</v>
      </c>
      <c r="E33" s="7">
        <v>0.0</v>
      </c>
      <c r="F33">
        <f>C33/1000000</f>
        <v>0</v>
      </c>
      <c r="G33">
        <f t="shared" si="1"/>
        <v>0</v>
      </c>
    </row>
    <row r="34">
      <c r="A34" s="2" t="s">
        <v>88</v>
      </c>
      <c r="B34" s="2" t="s">
        <v>84</v>
      </c>
      <c r="C34" s="7">
        <v>0.0</v>
      </c>
      <c r="D34" s="7">
        <v>0.0</v>
      </c>
      <c r="E34" s="7">
        <v>0.0</v>
      </c>
      <c r="F34">
        <f>C34*0.025/1000000</f>
        <v>0</v>
      </c>
      <c r="G34">
        <f t="shared" si="1"/>
        <v>0</v>
      </c>
    </row>
    <row r="35">
      <c r="A35" s="2" t="s">
        <v>89</v>
      </c>
      <c r="B35" s="2" t="s">
        <v>78</v>
      </c>
      <c r="C35" s="7">
        <v>0.0</v>
      </c>
      <c r="D35" s="7">
        <v>0.0</v>
      </c>
      <c r="E35" s="7">
        <v>0.0</v>
      </c>
      <c r="F35">
        <f>C35/1000000</f>
        <v>0</v>
      </c>
      <c r="G35">
        <f t="shared" si="1"/>
        <v>0</v>
      </c>
    </row>
    <row r="36">
      <c r="A36" s="2" t="s">
        <v>90</v>
      </c>
      <c r="B36" s="3"/>
      <c r="C36" s="3"/>
      <c r="D36" s="3"/>
      <c r="E36" s="3"/>
      <c r="G36">
        <f t="shared" si="1"/>
        <v>0</v>
      </c>
    </row>
    <row r="37">
      <c r="A37" s="2" t="s">
        <v>91</v>
      </c>
      <c r="B37" s="2" t="s">
        <v>32</v>
      </c>
      <c r="C37" s="7">
        <v>0.0</v>
      </c>
      <c r="D37" s="7">
        <v>0.0</v>
      </c>
      <c r="E37" s="7">
        <v>0.0</v>
      </c>
      <c r="F37">
        <f t="shared" ref="F37:F39" si="5">C37</f>
        <v>0</v>
      </c>
      <c r="G37">
        <f t="shared" si="1"/>
        <v>0</v>
      </c>
    </row>
    <row r="38">
      <c r="A38" s="2" t="s">
        <v>92</v>
      </c>
      <c r="B38" s="2" t="s">
        <v>32</v>
      </c>
      <c r="C38" s="7">
        <v>0.0</v>
      </c>
      <c r="D38" s="7">
        <v>0.0</v>
      </c>
      <c r="E38" s="7">
        <v>0.0</v>
      </c>
      <c r="F38">
        <f t="shared" si="5"/>
        <v>0</v>
      </c>
      <c r="G38">
        <f t="shared" si="1"/>
        <v>0</v>
      </c>
    </row>
    <row r="39">
      <c r="A39" s="2" t="s">
        <v>93</v>
      </c>
      <c r="B39" s="2" t="s">
        <v>32</v>
      </c>
      <c r="C39" s="7">
        <v>0.0</v>
      </c>
      <c r="D39" s="7">
        <v>0.0</v>
      </c>
      <c r="E39" s="7">
        <v>0.0</v>
      </c>
      <c r="F39">
        <f t="shared" si="5"/>
        <v>0</v>
      </c>
      <c r="G39">
        <f t="shared" si="1"/>
        <v>0</v>
      </c>
    </row>
    <row r="40">
      <c r="A40" s="2" t="s">
        <v>94</v>
      </c>
      <c r="B40" s="2" t="s">
        <v>54</v>
      </c>
      <c r="C40" s="7">
        <v>0.0</v>
      </c>
      <c r="D40" s="7">
        <v>0.0</v>
      </c>
      <c r="E40" s="7">
        <v>0.0</v>
      </c>
      <c r="F40">
        <f>C40/1000</f>
        <v>0</v>
      </c>
      <c r="G40">
        <f t="shared" si="1"/>
        <v>0</v>
      </c>
    </row>
    <row r="41">
      <c r="A41" s="2" t="s">
        <v>95</v>
      </c>
      <c r="C41" s="3"/>
      <c r="D41" s="3"/>
      <c r="E41" s="3"/>
      <c r="G41">
        <f t="shared" si="1"/>
        <v>0</v>
      </c>
    </row>
    <row r="42">
      <c r="A42" s="2" t="s">
        <v>96</v>
      </c>
      <c r="B42" s="3"/>
      <c r="C42" s="3"/>
      <c r="D42" s="3"/>
      <c r="E42" s="3"/>
      <c r="G42">
        <f t="shared" si="1"/>
        <v>0</v>
      </c>
    </row>
    <row r="43">
      <c r="A43" s="2" t="s">
        <v>97</v>
      </c>
      <c r="B43" s="2" t="s">
        <v>54</v>
      </c>
      <c r="C43" s="7">
        <v>0.0</v>
      </c>
      <c r="D43" s="7">
        <v>0.0</v>
      </c>
      <c r="E43" s="7">
        <v>0.0</v>
      </c>
      <c r="F43">
        <f>C43/1000</f>
        <v>0</v>
      </c>
      <c r="G43">
        <f t="shared" si="1"/>
        <v>0</v>
      </c>
    </row>
  </sheetData>
  <mergeCells count="6">
    <mergeCell ref="A1:E1"/>
    <mergeCell ref="A2:B2"/>
    <mergeCell ref="B3:C3"/>
    <mergeCell ref="A4:E4"/>
    <mergeCell ref="A6:B6"/>
    <mergeCell ref="A41:B4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0"/>
    <col customWidth="1" min="6" max="6" width="19.14"/>
  </cols>
  <sheetData>
    <row r="1">
      <c r="A1" s="2" t="s">
        <v>100</v>
      </c>
    </row>
    <row r="2">
      <c r="A2" s="2" t="s">
        <v>17</v>
      </c>
      <c r="B2" s="2" t="s">
        <v>101</v>
      </c>
      <c r="D2" s="3"/>
      <c r="E2" s="3"/>
      <c r="F2" s="3"/>
      <c r="G2" s="3"/>
      <c r="H2" s="3"/>
      <c r="I2" s="3"/>
    </row>
    <row r="3">
      <c r="A3" s="2" t="s">
        <v>102</v>
      </c>
    </row>
    <row r="4">
      <c r="A4" s="2" t="s">
        <v>20</v>
      </c>
      <c r="B4" s="2" t="s">
        <v>21</v>
      </c>
      <c r="C4" s="2" t="s">
        <v>103</v>
      </c>
      <c r="D4" s="2" t="s">
        <v>22</v>
      </c>
      <c r="F4" s="2" t="s">
        <v>104</v>
      </c>
      <c r="G4" s="2" t="s">
        <v>105</v>
      </c>
      <c r="H4" s="3"/>
      <c r="I4" s="3"/>
    </row>
    <row r="5">
      <c r="A5" s="2" t="s">
        <v>30</v>
      </c>
      <c r="C5" s="3"/>
      <c r="D5" s="3"/>
      <c r="E5" s="3"/>
      <c r="F5" s="3"/>
      <c r="G5" s="3"/>
      <c r="H5" s="3"/>
      <c r="I5" s="3"/>
    </row>
    <row r="6">
      <c r="A6" s="2" t="s">
        <v>38</v>
      </c>
      <c r="B6" s="2" t="s">
        <v>39</v>
      </c>
      <c r="C6" s="7">
        <v>120.0</v>
      </c>
      <c r="D6" s="7">
        <v>400.0</v>
      </c>
      <c r="E6" s="3"/>
      <c r="F6" s="3"/>
      <c r="G6" s="3"/>
      <c r="H6" s="3"/>
      <c r="I6" s="3"/>
    </row>
    <row r="7">
      <c r="A7" s="2" t="s">
        <v>40</v>
      </c>
      <c r="B7" s="2" t="s">
        <v>32</v>
      </c>
      <c r="C7" s="7">
        <v>4.0</v>
      </c>
      <c r="D7" s="7">
        <v>13.33</v>
      </c>
      <c r="E7" s="3"/>
      <c r="F7" s="3">
        <f t="shared" ref="F7:F12" si="1">D7</f>
        <v>13.33</v>
      </c>
      <c r="G7" s="3">
        <f t="shared" ref="G7:G32" si="2">F7/100</f>
        <v>0.1333</v>
      </c>
      <c r="H7" s="3"/>
      <c r="I7" s="3"/>
    </row>
    <row r="8">
      <c r="A8" s="2" t="s">
        <v>41</v>
      </c>
      <c r="B8" s="2" t="s">
        <v>32</v>
      </c>
      <c r="C8" s="7">
        <v>1.0</v>
      </c>
      <c r="D8" s="7">
        <v>3.33</v>
      </c>
      <c r="E8" s="3"/>
      <c r="F8" s="3">
        <f t="shared" si="1"/>
        <v>3.33</v>
      </c>
      <c r="G8" s="3">
        <f t="shared" si="2"/>
        <v>0.0333</v>
      </c>
      <c r="H8" s="3"/>
      <c r="I8" s="3"/>
    </row>
    <row r="9">
      <c r="A9" s="2" t="s">
        <v>45</v>
      </c>
      <c r="B9" s="2" t="s">
        <v>32</v>
      </c>
      <c r="C9" s="7">
        <v>23.0</v>
      </c>
      <c r="D9" s="7">
        <v>76.67</v>
      </c>
      <c r="E9" s="3"/>
      <c r="F9" s="3">
        <f t="shared" si="1"/>
        <v>76.67</v>
      </c>
      <c r="G9" s="3">
        <f t="shared" si="2"/>
        <v>0.7667</v>
      </c>
      <c r="H9" s="3"/>
      <c r="I9" s="3"/>
    </row>
    <row r="10">
      <c r="A10" s="2" t="s">
        <v>47</v>
      </c>
      <c r="B10" s="2" t="s">
        <v>32</v>
      </c>
      <c r="C10" s="7">
        <v>3.0</v>
      </c>
      <c r="D10" s="7">
        <v>10.0</v>
      </c>
      <c r="E10" s="3"/>
      <c r="F10" s="3">
        <f t="shared" si="1"/>
        <v>10</v>
      </c>
      <c r="G10" s="3">
        <f t="shared" si="2"/>
        <v>0.1</v>
      </c>
      <c r="H10" s="3"/>
      <c r="I10" s="3"/>
    </row>
    <row r="11">
      <c r="A11" s="2" t="s">
        <v>50</v>
      </c>
      <c r="B11" s="2" t="s">
        <v>32</v>
      </c>
      <c r="C11" s="7">
        <v>2.0</v>
      </c>
      <c r="D11" s="7">
        <v>6.67</v>
      </c>
      <c r="E11" s="3"/>
      <c r="F11" s="3">
        <f t="shared" si="1"/>
        <v>6.67</v>
      </c>
      <c r="G11" s="3">
        <f t="shared" si="2"/>
        <v>0.0667</v>
      </c>
      <c r="H11" s="3"/>
      <c r="I11" s="3"/>
    </row>
    <row r="12">
      <c r="A12" s="2" t="s">
        <v>51</v>
      </c>
      <c r="B12" s="3"/>
      <c r="C12" s="3"/>
      <c r="D12" s="3"/>
      <c r="E12" s="3"/>
      <c r="F12" s="3" t="str">
        <f t="shared" si="1"/>
        <v/>
      </c>
      <c r="G12" s="3">
        <f t="shared" si="2"/>
        <v>0</v>
      </c>
      <c r="H12" s="3"/>
      <c r="I12" s="3"/>
    </row>
    <row r="13">
      <c r="A13" s="2" t="s">
        <v>53</v>
      </c>
      <c r="B13" s="2" t="s">
        <v>54</v>
      </c>
      <c r="C13" s="7">
        <v>100.0</v>
      </c>
      <c r="D13" s="7">
        <v>333.0</v>
      </c>
      <c r="E13" s="3"/>
      <c r="F13" s="3">
        <f t="shared" ref="F13:F25" si="3">D13/1000</f>
        <v>0.333</v>
      </c>
      <c r="G13" s="3">
        <f t="shared" si="2"/>
        <v>0.00333</v>
      </c>
      <c r="H13" s="3"/>
      <c r="I13" s="3"/>
    </row>
    <row r="14">
      <c r="A14" s="2" t="s">
        <v>57</v>
      </c>
      <c r="B14" s="2" t="s">
        <v>54</v>
      </c>
      <c r="C14" s="7">
        <v>9.0</v>
      </c>
      <c r="D14" s="7">
        <v>30.0</v>
      </c>
      <c r="E14" s="3"/>
      <c r="F14" s="3">
        <f t="shared" si="3"/>
        <v>0.03</v>
      </c>
      <c r="G14" s="3">
        <f t="shared" si="2"/>
        <v>0.0003</v>
      </c>
      <c r="H14" s="3"/>
      <c r="I14" s="3"/>
    </row>
    <row r="15">
      <c r="A15" s="2" t="s">
        <v>58</v>
      </c>
      <c r="B15" s="2" t="s">
        <v>54</v>
      </c>
      <c r="C15" s="7">
        <v>40.0</v>
      </c>
      <c r="D15" s="7">
        <v>133.0</v>
      </c>
      <c r="E15" s="3"/>
      <c r="F15" s="3">
        <f t="shared" si="3"/>
        <v>0.133</v>
      </c>
      <c r="G15" s="3">
        <f t="shared" si="2"/>
        <v>0.00133</v>
      </c>
      <c r="H15" s="3"/>
      <c r="I15" s="3"/>
    </row>
    <row r="16">
      <c r="A16" s="2" t="s">
        <v>60</v>
      </c>
      <c r="B16" s="2" t="s">
        <v>54</v>
      </c>
      <c r="C16" s="7">
        <v>40.0</v>
      </c>
      <c r="D16" s="7">
        <v>133.0</v>
      </c>
      <c r="E16" s="3"/>
      <c r="F16" s="3">
        <f t="shared" si="3"/>
        <v>0.133</v>
      </c>
      <c r="G16" s="3">
        <f t="shared" si="2"/>
        <v>0.00133</v>
      </c>
      <c r="H16" s="3"/>
      <c r="I16" s="3"/>
    </row>
    <row r="17">
      <c r="A17" s="2" t="s">
        <v>61</v>
      </c>
      <c r="B17" s="2" t="s">
        <v>54</v>
      </c>
      <c r="C17" s="7">
        <v>150.0</v>
      </c>
      <c r="D17" s="7">
        <v>500.0</v>
      </c>
      <c r="E17" s="3"/>
      <c r="F17" s="3">
        <f t="shared" si="3"/>
        <v>0.5</v>
      </c>
      <c r="G17" s="3">
        <f t="shared" si="2"/>
        <v>0.005</v>
      </c>
      <c r="H17" s="3"/>
      <c r="I17" s="3"/>
    </row>
    <row r="18">
      <c r="A18" s="2" t="s">
        <v>64</v>
      </c>
      <c r="B18" s="2" t="s">
        <v>54</v>
      </c>
      <c r="C18" s="7">
        <v>160.0</v>
      </c>
      <c r="D18" s="7">
        <v>533.0</v>
      </c>
      <c r="E18" s="3"/>
      <c r="F18" s="3">
        <f t="shared" si="3"/>
        <v>0.533</v>
      </c>
      <c r="G18" s="3">
        <f t="shared" si="2"/>
        <v>0.00533</v>
      </c>
      <c r="H18" s="3"/>
      <c r="I18" s="3"/>
    </row>
    <row r="19">
      <c r="A19" s="2" t="s">
        <v>66</v>
      </c>
      <c r="B19" s="2" t="s">
        <v>54</v>
      </c>
      <c r="C19" s="7">
        <v>3.75</v>
      </c>
      <c r="D19" s="7">
        <v>12.5</v>
      </c>
      <c r="E19" s="3"/>
      <c r="F19" s="3">
        <f t="shared" si="3"/>
        <v>0.0125</v>
      </c>
      <c r="G19" s="3">
        <f t="shared" si="2"/>
        <v>0.000125</v>
      </c>
      <c r="H19" s="3"/>
      <c r="I19" s="3"/>
    </row>
    <row r="20">
      <c r="A20" s="2" t="s">
        <v>67</v>
      </c>
      <c r="B20" s="3"/>
      <c r="C20" s="3"/>
      <c r="D20" s="3"/>
      <c r="E20" s="3"/>
      <c r="F20" s="3">
        <f t="shared" si="3"/>
        <v>0</v>
      </c>
      <c r="G20" s="3">
        <f t="shared" si="2"/>
        <v>0</v>
      </c>
      <c r="H20" s="3"/>
      <c r="I20" s="3"/>
    </row>
    <row r="21">
      <c r="A21" s="2" t="s">
        <v>68</v>
      </c>
      <c r="B21" s="2" t="s">
        <v>54</v>
      </c>
      <c r="C21" s="7">
        <v>15.0</v>
      </c>
      <c r="D21" s="7">
        <v>50.0</v>
      </c>
      <c r="E21" s="3"/>
      <c r="F21" s="3">
        <f t="shared" si="3"/>
        <v>0.05</v>
      </c>
      <c r="G21" s="3">
        <f t="shared" si="2"/>
        <v>0.0005</v>
      </c>
      <c r="H21" s="3"/>
      <c r="I21" s="3"/>
    </row>
    <row r="22">
      <c r="A22" s="2" t="s">
        <v>69</v>
      </c>
      <c r="B22" s="2" t="s">
        <v>54</v>
      </c>
      <c r="C22" s="7">
        <v>3.6</v>
      </c>
      <c r="D22" s="7">
        <v>12.0</v>
      </c>
      <c r="E22" s="3"/>
      <c r="F22" s="3">
        <f t="shared" si="3"/>
        <v>0.012</v>
      </c>
      <c r="G22" s="3">
        <f t="shared" si="2"/>
        <v>0.00012</v>
      </c>
      <c r="H22" s="3"/>
      <c r="I22" s="3"/>
    </row>
    <row r="23">
      <c r="A23" s="2" t="s">
        <v>70</v>
      </c>
      <c r="B23" s="2" t="s">
        <v>54</v>
      </c>
      <c r="C23" s="7">
        <v>4.25</v>
      </c>
      <c r="D23" s="7">
        <v>14.167</v>
      </c>
      <c r="E23" s="3"/>
      <c r="F23" s="3">
        <f t="shared" si="3"/>
        <v>0.014167</v>
      </c>
      <c r="G23" s="3">
        <f t="shared" si="2"/>
        <v>0.00014167</v>
      </c>
      <c r="H23" s="3"/>
      <c r="I23" s="3"/>
    </row>
    <row r="24">
      <c r="A24" s="2" t="s">
        <v>72</v>
      </c>
      <c r="B24" s="2" t="s">
        <v>54</v>
      </c>
      <c r="C24" s="7">
        <v>5.0</v>
      </c>
      <c r="D24" s="7">
        <v>16.667</v>
      </c>
      <c r="E24" s="3"/>
      <c r="F24" s="3">
        <f t="shared" si="3"/>
        <v>0.016667</v>
      </c>
      <c r="G24" s="3">
        <f t="shared" si="2"/>
        <v>0.00016667</v>
      </c>
      <c r="H24" s="3"/>
      <c r="I24" s="3"/>
    </row>
    <row r="25">
      <c r="A25" s="2" t="s">
        <v>73</v>
      </c>
      <c r="B25" s="2" t="s">
        <v>54</v>
      </c>
      <c r="C25" s="7">
        <v>0.5</v>
      </c>
      <c r="D25" s="7">
        <v>1.667</v>
      </c>
      <c r="E25" s="3"/>
      <c r="F25" s="3">
        <f t="shared" si="3"/>
        <v>0.001667</v>
      </c>
      <c r="G25" s="3">
        <f t="shared" si="2"/>
        <v>0.00001667</v>
      </c>
      <c r="H25" s="3"/>
      <c r="I25" s="3"/>
    </row>
    <row r="26">
      <c r="A26" s="2" t="s">
        <v>79</v>
      </c>
      <c r="B26" s="2" t="s">
        <v>78</v>
      </c>
      <c r="C26" s="7">
        <v>1.5</v>
      </c>
      <c r="D26" s="7">
        <v>5.0</v>
      </c>
      <c r="E26" s="3"/>
      <c r="F26" s="3">
        <f>D26/1000000</f>
        <v>0.000005</v>
      </c>
      <c r="G26" s="3">
        <f t="shared" si="2"/>
        <v>0.00000005</v>
      </c>
      <c r="H26" s="3"/>
      <c r="I26" s="3"/>
    </row>
    <row r="27">
      <c r="A27" s="2" t="s">
        <v>83</v>
      </c>
      <c r="B27" s="2" t="s">
        <v>84</v>
      </c>
      <c r="C27" s="7">
        <v>500.0</v>
      </c>
      <c r="D27" s="7">
        <v>1667.0</v>
      </c>
      <c r="E27" s="3"/>
      <c r="F27" s="3">
        <f>D27*0.3/1000000</f>
        <v>0.0005001</v>
      </c>
      <c r="G27" s="3">
        <f t="shared" si="2"/>
        <v>0.000005001</v>
      </c>
      <c r="H27" s="3"/>
      <c r="I27" s="3"/>
    </row>
    <row r="28">
      <c r="A28" s="2" t="s">
        <v>88</v>
      </c>
      <c r="B28" s="2" t="s">
        <v>84</v>
      </c>
      <c r="C28" s="7">
        <v>40.0</v>
      </c>
      <c r="D28" s="7">
        <v>133.0</v>
      </c>
      <c r="E28" s="3"/>
      <c r="F28" s="3">
        <f>D28*0.025/1000000</f>
        <v>0.000003325</v>
      </c>
      <c r="G28" s="3">
        <f t="shared" si="2"/>
        <v>0.00000003325</v>
      </c>
      <c r="H28" s="3"/>
      <c r="I28" s="3"/>
    </row>
    <row r="29">
      <c r="A29" s="2" t="s">
        <v>90</v>
      </c>
      <c r="B29" s="3"/>
      <c r="C29" s="3"/>
      <c r="D29" s="3"/>
      <c r="E29" s="3"/>
      <c r="F29" s="3"/>
      <c r="G29" s="3">
        <f t="shared" si="2"/>
        <v>0</v>
      </c>
      <c r="H29" s="3"/>
      <c r="I29" s="3"/>
    </row>
    <row r="30">
      <c r="A30" s="2" t="s">
        <v>91</v>
      </c>
      <c r="B30" s="2" t="s">
        <v>32</v>
      </c>
      <c r="C30" s="7">
        <v>0.0</v>
      </c>
      <c r="D30" s="7">
        <v>0.0</v>
      </c>
      <c r="E30" s="3"/>
      <c r="F30" s="3">
        <f t="shared" ref="F30:F31" si="4">D30</f>
        <v>0</v>
      </c>
      <c r="G30" s="3">
        <f t="shared" si="2"/>
        <v>0</v>
      </c>
      <c r="H30" s="3"/>
      <c r="I30" s="3"/>
    </row>
    <row r="31">
      <c r="A31" s="2" t="s">
        <v>115</v>
      </c>
      <c r="B31" s="2" t="s">
        <v>32</v>
      </c>
      <c r="C31" s="7">
        <v>0.0</v>
      </c>
      <c r="D31" s="7">
        <v>0.0</v>
      </c>
      <c r="E31" s="3"/>
      <c r="F31" s="3">
        <f t="shared" si="4"/>
        <v>0</v>
      </c>
      <c r="G31" s="3">
        <f t="shared" si="2"/>
        <v>0</v>
      </c>
      <c r="H31" s="3"/>
      <c r="I31" s="3"/>
    </row>
    <row r="32">
      <c r="A32" s="2" t="s">
        <v>94</v>
      </c>
      <c r="B32" s="2" t="s">
        <v>54</v>
      </c>
      <c r="C32" s="7">
        <v>0.0</v>
      </c>
      <c r="D32" s="7">
        <v>0.0</v>
      </c>
      <c r="E32" s="3"/>
      <c r="F32" s="3">
        <f>D32/1000</f>
        <v>0</v>
      </c>
      <c r="G32" s="3">
        <f t="shared" si="2"/>
        <v>0</v>
      </c>
      <c r="H32" s="3"/>
      <c r="I32" s="3"/>
    </row>
    <row r="33">
      <c r="A33" s="2" t="s">
        <v>95</v>
      </c>
      <c r="C33" s="3"/>
      <c r="D33" s="3"/>
      <c r="E33" s="3"/>
      <c r="F33" s="3"/>
      <c r="G33" s="3"/>
      <c r="H33" s="3"/>
      <c r="I33" s="3"/>
    </row>
    <row r="34">
      <c r="A34" s="2" t="s">
        <v>96</v>
      </c>
      <c r="B34" s="3"/>
      <c r="C34" s="3"/>
      <c r="D34" s="3"/>
      <c r="E34" s="3"/>
      <c r="F34" s="3"/>
      <c r="G34" s="3"/>
      <c r="H34" s="3"/>
      <c r="I34" s="3"/>
    </row>
    <row r="35">
      <c r="A35" s="2" t="s">
        <v>116</v>
      </c>
      <c r="C35" s="3"/>
      <c r="D35" s="3"/>
      <c r="E35" s="3"/>
      <c r="F35" s="3"/>
      <c r="G35" s="3"/>
      <c r="H35" s="3"/>
      <c r="I35" s="3"/>
    </row>
    <row r="36">
      <c r="A36" s="2" t="s">
        <v>117</v>
      </c>
    </row>
    <row r="37">
      <c r="A37" s="3"/>
      <c r="B37" s="3"/>
      <c r="C37" s="3"/>
      <c r="D37" s="3"/>
      <c r="E37" s="3"/>
      <c r="F37" s="3"/>
      <c r="G37" s="3"/>
      <c r="H37" s="3"/>
      <c r="I37" s="3"/>
    </row>
  </sheetData>
  <mergeCells count="8">
    <mergeCell ref="A1:I1"/>
    <mergeCell ref="B2:C2"/>
    <mergeCell ref="A3:I3"/>
    <mergeCell ref="D4:E4"/>
    <mergeCell ref="A5:B5"/>
    <mergeCell ref="A33:B33"/>
    <mergeCell ref="A35:B35"/>
    <mergeCell ref="A36:I3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100</v>
      </c>
    </row>
    <row r="2">
      <c r="A2" s="2" t="s">
        <v>17</v>
      </c>
      <c r="B2" s="2" t="s">
        <v>108</v>
      </c>
      <c r="D2" s="3"/>
      <c r="E2" s="3"/>
      <c r="F2" s="3"/>
      <c r="G2" s="3"/>
      <c r="H2" s="3"/>
    </row>
    <row r="3">
      <c r="A3" s="2" t="s">
        <v>109</v>
      </c>
      <c r="H3" s="3"/>
    </row>
    <row r="4">
      <c r="A4" s="2" t="s">
        <v>20</v>
      </c>
      <c r="B4" s="2" t="s">
        <v>21</v>
      </c>
      <c r="C4" s="2" t="s">
        <v>110</v>
      </c>
      <c r="D4" s="2" t="s">
        <v>22</v>
      </c>
      <c r="F4" s="2" t="s">
        <v>104</v>
      </c>
      <c r="G4" s="2" t="s">
        <v>111</v>
      </c>
      <c r="H4" s="3"/>
    </row>
    <row r="5">
      <c r="A5" s="2" t="s">
        <v>30</v>
      </c>
      <c r="B5" s="3"/>
      <c r="C5" s="3"/>
      <c r="D5" s="3"/>
      <c r="E5" s="3"/>
      <c r="F5" s="3"/>
      <c r="G5" s="3"/>
      <c r="H5" s="3"/>
    </row>
    <row r="6">
      <c r="A6" s="2" t="s">
        <v>38</v>
      </c>
      <c r="B6" s="2" t="s">
        <v>39</v>
      </c>
      <c r="C6" s="7">
        <v>130.0</v>
      </c>
      <c r="D6" s="7">
        <v>394.0</v>
      </c>
      <c r="E6" s="3"/>
      <c r="F6" s="3"/>
      <c r="G6" s="3"/>
      <c r="H6" s="3"/>
    </row>
    <row r="7">
      <c r="A7" s="2" t="s">
        <v>40</v>
      </c>
      <c r="B7" s="2" t="s">
        <v>32</v>
      </c>
      <c r="C7" s="7">
        <v>2.0</v>
      </c>
      <c r="D7" s="7">
        <v>6.06</v>
      </c>
      <c r="E7" s="3"/>
      <c r="F7" s="3">
        <f t="shared" ref="F7:F11" si="1">D7</f>
        <v>6.06</v>
      </c>
      <c r="G7" s="3">
        <f t="shared" ref="G7:G34" si="2">F7/100</f>
        <v>0.0606</v>
      </c>
      <c r="H7" s="3"/>
    </row>
    <row r="8">
      <c r="A8" s="2" t="s">
        <v>41</v>
      </c>
      <c r="B8" s="2" t="s">
        <v>32</v>
      </c>
      <c r="C8" s="7">
        <v>0.0</v>
      </c>
      <c r="D8" s="7">
        <v>0.0</v>
      </c>
      <c r="E8" s="3"/>
      <c r="F8" s="3">
        <f t="shared" si="1"/>
        <v>0</v>
      </c>
      <c r="G8" s="3">
        <f t="shared" si="2"/>
        <v>0</v>
      </c>
      <c r="H8" s="3"/>
    </row>
    <row r="9">
      <c r="A9" s="2" t="s">
        <v>45</v>
      </c>
      <c r="B9" s="2" t="s">
        <v>32</v>
      </c>
      <c r="C9" s="7">
        <v>29.0</v>
      </c>
      <c r="D9" s="7">
        <v>87.88</v>
      </c>
      <c r="E9" s="3"/>
      <c r="F9" s="3">
        <f t="shared" si="1"/>
        <v>87.88</v>
      </c>
      <c r="G9" s="3">
        <f t="shared" si="2"/>
        <v>0.8788</v>
      </c>
      <c r="H9" s="3"/>
    </row>
    <row r="10">
      <c r="A10" s="2" t="s">
        <v>47</v>
      </c>
      <c r="B10" s="2" t="s">
        <v>32</v>
      </c>
      <c r="C10" s="7">
        <v>0.0</v>
      </c>
      <c r="D10" s="7">
        <v>0.0</v>
      </c>
      <c r="E10" s="3"/>
      <c r="F10" s="3">
        <f t="shared" si="1"/>
        <v>0</v>
      </c>
      <c r="G10" s="3">
        <f t="shared" si="2"/>
        <v>0</v>
      </c>
      <c r="H10" s="3"/>
    </row>
    <row r="11">
      <c r="A11" s="2" t="s">
        <v>50</v>
      </c>
      <c r="B11" s="2" t="s">
        <v>32</v>
      </c>
      <c r="C11" s="7">
        <v>4.0</v>
      </c>
      <c r="D11" s="7">
        <v>12.12</v>
      </c>
      <c r="E11" s="3"/>
      <c r="F11" s="3">
        <f t="shared" si="1"/>
        <v>12.12</v>
      </c>
      <c r="G11" s="3">
        <f t="shared" si="2"/>
        <v>0.1212</v>
      </c>
      <c r="H11" s="3"/>
    </row>
    <row r="12">
      <c r="A12" s="2" t="s">
        <v>51</v>
      </c>
      <c r="B12" s="3"/>
      <c r="C12" s="3"/>
      <c r="D12" s="3"/>
      <c r="E12" s="3"/>
      <c r="F12" s="3"/>
      <c r="G12" s="3">
        <f t="shared" si="2"/>
        <v>0</v>
      </c>
      <c r="H12" s="3"/>
    </row>
    <row r="13">
      <c r="A13" s="2" t="s">
        <v>53</v>
      </c>
      <c r="B13" s="2" t="s">
        <v>54</v>
      </c>
      <c r="C13" s="7">
        <v>0.0</v>
      </c>
      <c r="D13" s="7">
        <v>0.0</v>
      </c>
      <c r="E13" s="3"/>
      <c r="F13" s="3">
        <f t="shared" ref="F13:F25" si="3">D13/1000</f>
        <v>0</v>
      </c>
      <c r="G13" s="3">
        <f t="shared" si="2"/>
        <v>0</v>
      </c>
      <c r="H13" s="3"/>
    </row>
    <row r="14">
      <c r="A14" s="2" t="s">
        <v>57</v>
      </c>
      <c r="B14" s="2" t="s">
        <v>54</v>
      </c>
      <c r="C14" s="7">
        <v>10.8</v>
      </c>
      <c r="D14" s="7">
        <v>32.73</v>
      </c>
      <c r="E14" s="3"/>
      <c r="F14" s="3">
        <f t="shared" si="3"/>
        <v>0.03273</v>
      </c>
      <c r="G14" s="3">
        <f t="shared" si="2"/>
        <v>0.0003273</v>
      </c>
      <c r="H14" s="3"/>
    </row>
    <row r="15">
      <c r="A15" s="2" t="s">
        <v>58</v>
      </c>
      <c r="B15" s="2" t="s">
        <v>54</v>
      </c>
      <c r="C15" s="7">
        <v>8.0</v>
      </c>
      <c r="D15" s="7">
        <v>24.0</v>
      </c>
      <c r="E15" s="3"/>
      <c r="F15" s="3">
        <f t="shared" si="3"/>
        <v>0.024</v>
      </c>
      <c r="G15" s="3">
        <f t="shared" si="2"/>
        <v>0.00024</v>
      </c>
      <c r="H15" s="3"/>
    </row>
    <row r="16">
      <c r="A16" s="2" t="s">
        <v>60</v>
      </c>
      <c r="B16" s="2" t="s">
        <v>54</v>
      </c>
      <c r="C16" s="7">
        <v>20.0</v>
      </c>
      <c r="D16" s="7">
        <v>61.0</v>
      </c>
      <c r="E16" s="3"/>
      <c r="F16" s="3">
        <f t="shared" si="3"/>
        <v>0.061</v>
      </c>
      <c r="G16" s="3">
        <f t="shared" si="2"/>
        <v>0.00061</v>
      </c>
      <c r="H16" s="3"/>
    </row>
    <row r="17">
      <c r="A17" s="2" t="s">
        <v>61</v>
      </c>
      <c r="B17" s="2" t="s">
        <v>54</v>
      </c>
      <c r="C17" s="7">
        <v>35.0</v>
      </c>
      <c r="D17" s="7">
        <v>106.0</v>
      </c>
      <c r="E17" s="3"/>
      <c r="F17" s="3">
        <f t="shared" si="3"/>
        <v>0.106</v>
      </c>
      <c r="G17" s="3">
        <f t="shared" si="2"/>
        <v>0.00106</v>
      </c>
      <c r="H17" s="3"/>
    </row>
    <row r="18">
      <c r="A18" s="2" t="s">
        <v>64</v>
      </c>
      <c r="B18" s="2" t="s">
        <v>54</v>
      </c>
      <c r="C18" s="7">
        <v>180.0</v>
      </c>
      <c r="D18" s="7">
        <v>545.0</v>
      </c>
      <c r="E18" s="3"/>
      <c r="F18" s="3">
        <f t="shared" si="3"/>
        <v>0.545</v>
      </c>
      <c r="G18" s="3">
        <f t="shared" si="2"/>
        <v>0.00545</v>
      </c>
      <c r="H18" s="3"/>
    </row>
    <row r="19">
      <c r="A19" s="2" t="s">
        <v>66</v>
      </c>
      <c r="B19" s="2" t="s">
        <v>54</v>
      </c>
      <c r="C19" s="7">
        <v>0.3</v>
      </c>
      <c r="D19" s="7">
        <v>0.91</v>
      </c>
      <c r="E19" s="3"/>
      <c r="F19" s="3">
        <f t="shared" si="3"/>
        <v>0.00091</v>
      </c>
      <c r="G19" s="3">
        <f t="shared" si="2"/>
        <v>0.0000091</v>
      </c>
      <c r="H19" s="3"/>
    </row>
    <row r="20">
      <c r="A20" s="2" t="s">
        <v>67</v>
      </c>
      <c r="B20" s="3"/>
      <c r="C20" s="3"/>
      <c r="D20" s="3"/>
      <c r="E20" s="3"/>
      <c r="F20" s="3">
        <f t="shared" si="3"/>
        <v>0</v>
      </c>
      <c r="G20" s="3">
        <f t="shared" si="2"/>
        <v>0</v>
      </c>
      <c r="H20" s="3"/>
    </row>
    <row r="21">
      <c r="A21" s="2" t="s">
        <v>68</v>
      </c>
      <c r="B21" s="2" t="s">
        <v>54</v>
      </c>
      <c r="C21" s="7">
        <v>15.0</v>
      </c>
      <c r="D21" s="7">
        <v>45.5</v>
      </c>
      <c r="E21" s="3"/>
      <c r="F21" s="3">
        <f t="shared" si="3"/>
        <v>0.0455</v>
      </c>
      <c r="G21" s="3">
        <f t="shared" si="2"/>
        <v>0.000455</v>
      </c>
      <c r="H21" s="3"/>
    </row>
    <row r="22">
      <c r="A22" s="2" t="s">
        <v>69</v>
      </c>
      <c r="B22" s="2" t="s">
        <v>54</v>
      </c>
      <c r="C22" s="7">
        <v>4.62</v>
      </c>
      <c r="D22" s="7">
        <v>14.0</v>
      </c>
      <c r="E22" s="3"/>
      <c r="F22" s="3">
        <f t="shared" si="3"/>
        <v>0.014</v>
      </c>
      <c r="G22" s="3">
        <f t="shared" si="2"/>
        <v>0.00014</v>
      </c>
      <c r="H22" s="3"/>
    </row>
    <row r="23">
      <c r="A23" s="2" t="s">
        <v>70</v>
      </c>
      <c r="B23" s="2" t="s">
        <v>54</v>
      </c>
      <c r="C23" s="7">
        <v>4.25</v>
      </c>
      <c r="D23" s="7">
        <v>12.879</v>
      </c>
      <c r="E23" s="3"/>
      <c r="F23" s="3">
        <f t="shared" si="3"/>
        <v>0.012879</v>
      </c>
      <c r="G23" s="3">
        <f t="shared" si="2"/>
        <v>0.00012879</v>
      </c>
      <c r="H23" s="3"/>
    </row>
    <row r="24">
      <c r="A24" s="2" t="s">
        <v>72</v>
      </c>
      <c r="B24" s="2" t="s">
        <v>54</v>
      </c>
      <c r="C24" s="7">
        <v>6.0</v>
      </c>
      <c r="D24" s="7">
        <v>18.182</v>
      </c>
      <c r="E24" s="3"/>
      <c r="F24" s="3">
        <f t="shared" si="3"/>
        <v>0.018182</v>
      </c>
      <c r="G24" s="3">
        <f t="shared" si="2"/>
        <v>0.00018182</v>
      </c>
      <c r="H24" s="3"/>
    </row>
    <row r="25">
      <c r="A25" s="2" t="s">
        <v>73</v>
      </c>
      <c r="B25" s="2" t="s">
        <v>54</v>
      </c>
      <c r="C25" s="7">
        <v>0.5</v>
      </c>
      <c r="D25" s="7">
        <v>1.515</v>
      </c>
      <c r="E25" s="3"/>
      <c r="F25" s="3">
        <f t="shared" si="3"/>
        <v>0.001515</v>
      </c>
      <c r="G25" s="3">
        <f t="shared" si="2"/>
        <v>0.00001515</v>
      </c>
      <c r="H25" s="3"/>
    </row>
    <row r="26">
      <c r="A26" s="2" t="s">
        <v>79</v>
      </c>
      <c r="B26" s="2" t="s">
        <v>78</v>
      </c>
      <c r="C26" s="7">
        <v>1.8</v>
      </c>
      <c r="D26" s="7">
        <v>5.45</v>
      </c>
      <c r="E26" s="3"/>
      <c r="F26" s="3">
        <f>D26/1000000</f>
        <v>0.00000545</v>
      </c>
      <c r="G26" s="3">
        <f t="shared" si="2"/>
        <v>0.0000000545</v>
      </c>
      <c r="H26" s="3"/>
    </row>
    <row r="27">
      <c r="A27" s="2" t="s">
        <v>83</v>
      </c>
      <c r="B27" s="2" t="s">
        <v>84</v>
      </c>
      <c r="C27" s="7">
        <v>1250.0</v>
      </c>
      <c r="D27" s="7">
        <v>3788.0</v>
      </c>
      <c r="E27" s="3"/>
      <c r="F27" s="3">
        <f>D27*0.3/1000000</f>
        <v>0.0011364</v>
      </c>
      <c r="G27" s="3">
        <f t="shared" si="2"/>
        <v>0.000011364</v>
      </c>
      <c r="H27" s="3"/>
    </row>
    <row r="28">
      <c r="A28" s="2" t="s">
        <v>88</v>
      </c>
      <c r="B28" s="2" t="s">
        <v>84</v>
      </c>
      <c r="C28" s="7">
        <v>100.0</v>
      </c>
      <c r="D28" s="7">
        <v>303.0</v>
      </c>
      <c r="E28" s="3"/>
      <c r="F28" s="3">
        <f>D28*0.025/1000000</f>
        <v>0.000007575</v>
      </c>
      <c r="G28" s="3">
        <f t="shared" si="2"/>
        <v>0.00000007575</v>
      </c>
      <c r="H28" s="3"/>
    </row>
    <row r="29">
      <c r="A29" s="2" t="s">
        <v>90</v>
      </c>
      <c r="B29" s="3"/>
      <c r="C29" s="3"/>
      <c r="D29" s="3"/>
      <c r="E29" s="3"/>
      <c r="F29" s="3"/>
      <c r="G29" s="3">
        <f t="shared" si="2"/>
        <v>0</v>
      </c>
      <c r="H29" s="3"/>
    </row>
    <row r="30">
      <c r="A30" s="2" t="s">
        <v>91</v>
      </c>
      <c r="B30" s="2" t="s">
        <v>32</v>
      </c>
      <c r="C30" s="7">
        <v>0.0</v>
      </c>
      <c r="D30" s="7">
        <v>0.0</v>
      </c>
      <c r="E30" s="3"/>
      <c r="F30" s="3">
        <f t="shared" ref="F30:F33" si="4">D30</f>
        <v>0</v>
      </c>
      <c r="G30" s="3">
        <f t="shared" si="2"/>
        <v>0</v>
      </c>
      <c r="H30" s="3"/>
    </row>
    <row r="31">
      <c r="A31" s="2" t="s">
        <v>92</v>
      </c>
      <c r="B31" s="2" t="s">
        <v>32</v>
      </c>
      <c r="C31" s="7">
        <v>0.0</v>
      </c>
      <c r="D31" s="7">
        <v>0.0</v>
      </c>
      <c r="E31" s="3"/>
      <c r="F31" s="3">
        <f t="shared" si="4"/>
        <v>0</v>
      </c>
      <c r="G31" s="3">
        <f t="shared" si="2"/>
        <v>0</v>
      </c>
      <c r="H31" s="3"/>
    </row>
    <row r="32">
      <c r="A32" s="2" t="s">
        <v>93</v>
      </c>
      <c r="B32" s="2" t="s">
        <v>32</v>
      </c>
      <c r="C32" s="7">
        <v>0.0</v>
      </c>
      <c r="D32" s="7">
        <v>0.0</v>
      </c>
      <c r="E32" s="3"/>
      <c r="F32" s="3">
        <f t="shared" si="4"/>
        <v>0</v>
      </c>
      <c r="G32" s="3">
        <f t="shared" si="2"/>
        <v>0</v>
      </c>
      <c r="H32" s="3"/>
    </row>
    <row r="33">
      <c r="A33" s="2" t="s">
        <v>115</v>
      </c>
      <c r="B33" s="2" t="s">
        <v>32</v>
      </c>
      <c r="C33" s="7">
        <v>0.0</v>
      </c>
      <c r="D33" s="7">
        <v>0.0</v>
      </c>
      <c r="E33" s="3"/>
      <c r="F33" s="3">
        <f t="shared" si="4"/>
        <v>0</v>
      </c>
      <c r="G33" s="3">
        <f t="shared" si="2"/>
        <v>0</v>
      </c>
      <c r="H33" s="3"/>
    </row>
    <row r="34">
      <c r="A34" s="2" t="s">
        <v>94</v>
      </c>
      <c r="B34" s="2" t="s">
        <v>54</v>
      </c>
      <c r="C34" s="7">
        <v>0.0</v>
      </c>
      <c r="D34" s="7">
        <v>0.0</v>
      </c>
      <c r="E34" s="3"/>
      <c r="F34" s="3">
        <f>D34/1000</f>
        <v>0</v>
      </c>
      <c r="G34" s="3">
        <f t="shared" si="2"/>
        <v>0</v>
      </c>
      <c r="H34" s="3"/>
    </row>
    <row r="35">
      <c r="A35" s="2" t="s">
        <v>95</v>
      </c>
      <c r="B35" s="3"/>
      <c r="C35" s="3"/>
      <c r="D35" s="3"/>
      <c r="E35" s="3"/>
      <c r="F35" s="3"/>
      <c r="G35" s="3"/>
      <c r="H35" s="3"/>
    </row>
    <row r="36">
      <c r="A36" s="2" t="s">
        <v>96</v>
      </c>
      <c r="B36" s="3"/>
      <c r="C36" s="3"/>
      <c r="D36" s="3"/>
      <c r="E36" s="3"/>
      <c r="F36" s="3"/>
      <c r="G36" s="3"/>
      <c r="H36" s="3"/>
    </row>
    <row r="37">
      <c r="A37" s="2" t="s">
        <v>116</v>
      </c>
      <c r="B37" s="3"/>
      <c r="C37" s="3"/>
      <c r="D37" s="3"/>
      <c r="E37" s="3"/>
      <c r="F37" s="3"/>
      <c r="G37" s="3"/>
      <c r="H37" s="3"/>
    </row>
    <row r="38">
      <c r="A38" s="2" t="s">
        <v>123</v>
      </c>
    </row>
    <row r="39">
      <c r="A39" s="3"/>
      <c r="B39" s="3"/>
      <c r="C39" s="3"/>
      <c r="D39" s="3"/>
      <c r="E39" s="3"/>
      <c r="F39" s="3"/>
      <c r="G39" s="3"/>
      <c r="H39" s="3"/>
    </row>
    <row r="40">
      <c r="A40" s="3"/>
      <c r="B40" s="3"/>
      <c r="C40" s="3"/>
      <c r="D40" s="3"/>
      <c r="E40" s="3"/>
      <c r="F40" s="3"/>
      <c r="G40" s="3"/>
      <c r="H40" s="3"/>
    </row>
    <row r="41">
      <c r="A41" s="3"/>
      <c r="B41" s="3"/>
      <c r="C41" s="3"/>
      <c r="D41" s="3"/>
      <c r="E41" s="3"/>
      <c r="F41" s="3"/>
      <c r="G41" s="3"/>
      <c r="H41" s="3"/>
    </row>
  </sheetData>
  <mergeCells count="5">
    <mergeCell ref="A1:H1"/>
    <mergeCell ref="B2:C2"/>
    <mergeCell ref="A3:G3"/>
    <mergeCell ref="D4:E4"/>
    <mergeCell ref="A38:H3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86"/>
  </cols>
  <sheetData>
    <row r="1">
      <c r="A1" s="5" t="s">
        <v>1</v>
      </c>
    </row>
    <row r="2">
      <c r="A2" s="5" t="s">
        <v>16</v>
      </c>
    </row>
    <row r="3">
      <c r="A3" s="5" t="s">
        <v>17</v>
      </c>
      <c r="B3" s="5" t="s">
        <v>118</v>
      </c>
    </row>
    <row r="4">
      <c r="A4" s="5" t="s">
        <v>119</v>
      </c>
    </row>
    <row r="5">
      <c r="A5" s="5" t="s">
        <v>20</v>
      </c>
      <c r="B5" s="5" t="s">
        <v>21</v>
      </c>
      <c r="C5" s="5" t="s">
        <v>22</v>
      </c>
      <c r="D5" s="5" t="s">
        <v>120</v>
      </c>
      <c r="E5" s="5" t="s">
        <v>121</v>
      </c>
      <c r="F5" s="5" t="s">
        <v>122</v>
      </c>
      <c r="G5" s="5" t="s">
        <v>25</v>
      </c>
      <c r="H5" s="5" t="s">
        <v>111</v>
      </c>
    </row>
    <row r="6">
      <c r="A6" s="5" t="s">
        <v>30</v>
      </c>
    </row>
    <row r="7">
      <c r="A7" s="5" t="s">
        <v>31</v>
      </c>
      <c r="B7" s="5" t="s">
        <v>32</v>
      </c>
      <c r="C7" s="5">
        <v>0.0</v>
      </c>
      <c r="D7" s="5">
        <v>0.0</v>
      </c>
      <c r="E7" s="5">
        <v>0.0</v>
      </c>
      <c r="F7" s="5">
        <v>0.0</v>
      </c>
      <c r="G7">
        <f>C7</f>
        <v>0</v>
      </c>
      <c r="H7">
        <f t="shared" ref="H7:H43" si="1">G7/100</f>
        <v>0</v>
      </c>
    </row>
    <row r="8">
      <c r="A8" s="5" t="s">
        <v>38</v>
      </c>
      <c r="B8" s="5" t="s">
        <v>39</v>
      </c>
      <c r="C8" s="5">
        <v>763.0</v>
      </c>
      <c r="D8" s="5">
        <v>104.0</v>
      </c>
      <c r="E8" s="5">
        <v>1663.0</v>
      </c>
      <c r="F8" s="5">
        <v>34.0</v>
      </c>
      <c r="H8">
        <f t="shared" si="1"/>
        <v>0</v>
      </c>
    </row>
    <row r="9">
      <c r="A9" s="5" t="s">
        <v>40</v>
      </c>
      <c r="B9" s="5" t="s">
        <v>32</v>
      </c>
      <c r="C9" s="5">
        <v>0.0</v>
      </c>
      <c r="D9" s="5">
        <v>0.0</v>
      </c>
      <c r="E9" s="5">
        <v>0.0</v>
      </c>
      <c r="F9" s="5">
        <v>0.0</v>
      </c>
      <c r="G9">
        <f t="shared" ref="G9:G13" si="2">C9</f>
        <v>0</v>
      </c>
      <c r="H9">
        <f t="shared" si="1"/>
        <v>0</v>
      </c>
    </row>
    <row r="10">
      <c r="A10" s="5" t="s">
        <v>41</v>
      </c>
      <c r="B10" s="5" t="s">
        <v>32</v>
      </c>
      <c r="C10" s="5">
        <v>100.0</v>
      </c>
      <c r="D10" s="5">
        <v>13.6</v>
      </c>
      <c r="E10" s="5">
        <v>218.0</v>
      </c>
      <c r="F10" s="5">
        <v>4.5</v>
      </c>
      <c r="G10">
        <f t="shared" si="2"/>
        <v>100</v>
      </c>
      <c r="H10">
        <f t="shared" si="1"/>
        <v>1</v>
      </c>
    </row>
    <row r="11">
      <c r="A11" s="5" t="s">
        <v>45</v>
      </c>
      <c r="B11" s="5" t="s">
        <v>32</v>
      </c>
      <c r="C11" s="5">
        <v>0.0</v>
      </c>
      <c r="D11" s="5">
        <v>0.0</v>
      </c>
      <c r="E11" s="5">
        <v>0.0</v>
      </c>
      <c r="F11" s="5">
        <v>0.0</v>
      </c>
      <c r="G11">
        <f t="shared" si="2"/>
        <v>0</v>
      </c>
      <c r="H11">
        <f t="shared" si="1"/>
        <v>0</v>
      </c>
    </row>
    <row r="12">
      <c r="A12" s="5" t="s">
        <v>47</v>
      </c>
      <c r="B12" s="5" t="s">
        <v>32</v>
      </c>
      <c r="C12" s="5">
        <v>0.0</v>
      </c>
      <c r="D12" s="5">
        <v>0.0</v>
      </c>
      <c r="E12" s="5">
        <v>0.0</v>
      </c>
      <c r="F12" s="5">
        <v>0.0</v>
      </c>
      <c r="G12">
        <f t="shared" si="2"/>
        <v>0</v>
      </c>
      <c r="H12">
        <f t="shared" si="1"/>
        <v>0</v>
      </c>
    </row>
    <row r="13">
      <c r="A13" s="5" t="s">
        <v>50</v>
      </c>
      <c r="B13" s="5" t="s">
        <v>32</v>
      </c>
      <c r="C13" s="5">
        <v>0.0</v>
      </c>
      <c r="D13" s="5">
        <v>0.0</v>
      </c>
      <c r="E13" s="5">
        <v>0.0</v>
      </c>
      <c r="F13" s="5">
        <v>0.0</v>
      </c>
      <c r="G13">
        <f t="shared" si="2"/>
        <v>0</v>
      </c>
      <c r="H13">
        <f t="shared" si="1"/>
        <v>0</v>
      </c>
    </row>
    <row r="14">
      <c r="A14" s="5" t="s">
        <v>51</v>
      </c>
      <c r="H14">
        <f t="shared" si="1"/>
        <v>0</v>
      </c>
    </row>
    <row r="15">
      <c r="A15" s="5" t="s">
        <v>53</v>
      </c>
      <c r="B15" s="5" t="s">
        <v>54</v>
      </c>
      <c r="C15" s="5">
        <v>0.0</v>
      </c>
      <c r="D15" s="5">
        <v>0.0</v>
      </c>
      <c r="E15" s="5">
        <v>0.0</v>
      </c>
      <c r="F15" s="5">
        <v>0.0</v>
      </c>
      <c r="G15">
        <f t="shared" ref="G15:G27" si="3">C15/1000</f>
        <v>0</v>
      </c>
      <c r="H15">
        <f t="shared" si="1"/>
        <v>0</v>
      </c>
    </row>
    <row r="16">
      <c r="A16" s="5" t="s">
        <v>57</v>
      </c>
      <c r="B16" s="5" t="s">
        <v>54</v>
      </c>
      <c r="C16" s="5">
        <v>0.0</v>
      </c>
      <c r="D16" s="5">
        <v>0.0</v>
      </c>
      <c r="E16" s="5">
        <v>0.0</v>
      </c>
      <c r="F16" s="5">
        <v>0.0</v>
      </c>
      <c r="G16">
        <f t="shared" si="3"/>
        <v>0</v>
      </c>
      <c r="H16">
        <f t="shared" si="1"/>
        <v>0</v>
      </c>
    </row>
    <row r="17">
      <c r="A17" s="5" t="s">
        <v>58</v>
      </c>
      <c r="B17" s="5" t="s">
        <v>54</v>
      </c>
      <c r="C17" s="5">
        <v>0.0</v>
      </c>
      <c r="D17" s="5">
        <v>0.0</v>
      </c>
      <c r="E17" s="5">
        <v>0.0</v>
      </c>
      <c r="F17" s="5">
        <v>0.0</v>
      </c>
      <c r="G17">
        <f t="shared" si="3"/>
        <v>0</v>
      </c>
      <c r="H17">
        <f t="shared" si="1"/>
        <v>0</v>
      </c>
    </row>
    <row r="18">
      <c r="A18" s="5" t="s">
        <v>60</v>
      </c>
      <c r="B18" s="5" t="s">
        <v>54</v>
      </c>
      <c r="C18" s="5">
        <v>0.0</v>
      </c>
      <c r="D18" s="5">
        <v>0.0</v>
      </c>
      <c r="E18" s="5">
        <v>0.0</v>
      </c>
      <c r="F18" s="5">
        <v>0.0</v>
      </c>
      <c r="G18">
        <f t="shared" si="3"/>
        <v>0</v>
      </c>
      <c r="H18">
        <f t="shared" si="1"/>
        <v>0</v>
      </c>
    </row>
    <row r="19">
      <c r="A19" s="5" t="s">
        <v>61</v>
      </c>
      <c r="B19" s="5" t="s">
        <v>54</v>
      </c>
      <c r="C19" s="5">
        <v>0.0</v>
      </c>
      <c r="D19" s="5">
        <v>0.0</v>
      </c>
      <c r="E19" s="5">
        <v>0.0</v>
      </c>
      <c r="F19" s="5">
        <v>0.0</v>
      </c>
      <c r="G19">
        <f t="shared" si="3"/>
        <v>0</v>
      </c>
      <c r="H19">
        <f t="shared" si="1"/>
        <v>0</v>
      </c>
    </row>
    <row r="20">
      <c r="A20" s="5" t="s">
        <v>64</v>
      </c>
      <c r="B20" s="5" t="s">
        <v>54</v>
      </c>
      <c r="C20" s="5">
        <v>0.0</v>
      </c>
      <c r="D20" s="5">
        <v>0.0</v>
      </c>
      <c r="E20" s="5">
        <v>0.0</v>
      </c>
      <c r="F20" s="5">
        <v>0.0</v>
      </c>
      <c r="G20">
        <f t="shared" si="3"/>
        <v>0</v>
      </c>
      <c r="H20">
        <f t="shared" si="1"/>
        <v>0</v>
      </c>
    </row>
    <row r="21">
      <c r="A21" s="5" t="s">
        <v>66</v>
      </c>
      <c r="B21" s="5" t="s">
        <v>54</v>
      </c>
      <c r="C21" s="5">
        <v>0.0</v>
      </c>
      <c r="D21" s="5">
        <v>0.0</v>
      </c>
      <c r="E21" s="5">
        <v>0.0</v>
      </c>
      <c r="F21" s="5">
        <v>0.0</v>
      </c>
      <c r="G21">
        <f t="shared" si="3"/>
        <v>0</v>
      </c>
      <c r="H21">
        <f t="shared" si="1"/>
        <v>0</v>
      </c>
    </row>
    <row r="22">
      <c r="A22" s="5" t="s">
        <v>67</v>
      </c>
      <c r="G22">
        <f t="shared" si="3"/>
        <v>0</v>
      </c>
      <c r="H22">
        <f t="shared" si="1"/>
        <v>0</v>
      </c>
    </row>
    <row r="23">
      <c r="A23" s="5" t="s">
        <v>68</v>
      </c>
      <c r="B23" s="5" t="s">
        <v>54</v>
      </c>
      <c r="C23" s="5">
        <v>0.0</v>
      </c>
      <c r="D23" s="5">
        <v>0.0</v>
      </c>
      <c r="E23" s="5">
        <v>0.0</v>
      </c>
      <c r="F23" s="5">
        <v>0.0</v>
      </c>
      <c r="G23">
        <f t="shared" si="3"/>
        <v>0</v>
      </c>
      <c r="H23">
        <f t="shared" si="1"/>
        <v>0</v>
      </c>
    </row>
    <row r="24">
      <c r="A24" s="5" t="s">
        <v>69</v>
      </c>
      <c r="B24" s="5" t="s">
        <v>54</v>
      </c>
      <c r="C24" s="5">
        <v>0.0</v>
      </c>
      <c r="D24" s="5">
        <v>0.0</v>
      </c>
      <c r="E24" s="5">
        <v>0.0</v>
      </c>
      <c r="F24" s="5">
        <v>0.0</v>
      </c>
      <c r="G24">
        <f t="shared" si="3"/>
        <v>0</v>
      </c>
      <c r="H24">
        <f t="shared" si="1"/>
        <v>0</v>
      </c>
    </row>
    <row r="25">
      <c r="A25" s="5" t="s">
        <v>70</v>
      </c>
      <c r="B25" s="5" t="s">
        <v>54</v>
      </c>
      <c r="C25" s="5">
        <v>0.0</v>
      </c>
      <c r="D25" s="5">
        <v>0.0</v>
      </c>
      <c r="E25" s="5">
        <v>0.0</v>
      </c>
      <c r="F25" s="5">
        <v>0.0</v>
      </c>
      <c r="G25">
        <f t="shared" si="3"/>
        <v>0</v>
      </c>
      <c r="H25">
        <f t="shared" si="1"/>
        <v>0</v>
      </c>
    </row>
    <row r="26">
      <c r="A26" s="5" t="s">
        <v>72</v>
      </c>
      <c r="B26" s="5" t="s">
        <v>54</v>
      </c>
      <c r="C26" s="5">
        <v>0.0</v>
      </c>
      <c r="D26" s="5">
        <v>0.0</v>
      </c>
      <c r="E26" s="5">
        <v>0.0</v>
      </c>
      <c r="F26" s="5">
        <v>0.0</v>
      </c>
      <c r="G26">
        <f t="shared" si="3"/>
        <v>0</v>
      </c>
      <c r="H26">
        <f t="shared" si="1"/>
        <v>0</v>
      </c>
    </row>
    <row r="27">
      <c r="A27" s="5" t="s">
        <v>73</v>
      </c>
      <c r="B27" s="5" t="s">
        <v>54</v>
      </c>
      <c r="C27" s="5">
        <v>0.0</v>
      </c>
      <c r="D27" s="5">
        <v>0.0</v>
      </c>
      <c r="E27" s="5">
        <v>0.0</v>
      </c>
      <c r="F27" s="5">
        <v>0.0</v>
      </c>
      <c r="G27">
        <f t="shared" si="3"/>
        <v>0</v>
      </c>
      <c r="H27">
        <f t="shared" si="1"/>
        <v>0</v>
      </c>
    </row>
    <row r="28">
      <c r="A28" s="5" t="s">
        <v>77</v>
      </c>
      <c r="B28" s="5" t="s">
        <v>78</v>
      </c>
      <c r="C28" s="5">
        <v>0.0</v>
      </c>
      <c r="D28" s="5">
        <v>0.0</v>
      </c>
      <c r="E28" s="5">
        <v>0.0</v>
      </c>
      <c r="F28" s="5">
        <v>0.0</v>
      </c>
      <c r="G28">
        <f t="shared" ref="G28:G30" si="4">C28/1000000</f>
        <v>0</v>
      </c>
      <c r="H28">
        <f t="shared" si="1"/>
        <v>0</v>
      </c>
    </row>
    <row r="29">
      <c r="A29" s="5" t="s">
        <v>79</v>
      </c>
      <c r="B29" s="5" t="s">
        <v>78</v>
      </c>
      <c r="C29" s="5">
        <v>0.0</v>
      </c>
      <c r="D29" s="5">
        <v>0.0</v>
      </c>
      <c r="E29" s="5">
        <v>0.0</v>
      </c>
      <c r="F29" s="5">
        <v>0.0</v>
      </c>
      <c r="G29">
        <f t="shared" si="4"/>
        <v>0</v>
      </c>
      <c r="H29">
        <f t="shared" si="1"/>
        <v>0</v>
      </c>
    </row>
    <row r="30">
      <c r="A30" s="5" t="s">
        <v>82</v>
      </c>
      <c r="B30" s="5" t="s">
        <v>78</v>
      </c>
      <c r="C30" s="5">
        <v>0.0</v>
      </c>
      <c r="D30" s="5">
        <v>0.0</v>
      </c>
      <c r="E30" s="5">
        <v>0.0</v>
      </c>
      <c r="F30" s="5">
        <v>0.0</v>
      </c>
      <c r="G30">
        <f t="shared" si="4"/>
        <v>0</v>
      </c>
      <c r="H30">
        <f t="shared" si="1"/>
        <v>0</v>
      </c>
    </row>
    <row r="31">
      <c r="A31" s="5" t="s">
        <v>83</v>
      </c>
      <c r="B31" s="5" t="s">
        <v>84</v>
      </c>
      <c r="C31" s="5">
        <v>0.0</v>
      </c>
      <c r="D31" s="5">
        <v>0.0</v>
      </c>
      <c r="E31" s="5">
        <v>0.0</v>
      </c>
      <c r="F31" s="5">
        <v>0.0</v>
      </c>
      <c r="G31">
        <f>C31*0.3/1000000</f>
        <v>0</v>
      </c>
      <c r="H31">
        <f t="shared" si="1"/>
        <v>0</v>
      </c>
    </row>
    <row r="32">
      <c r="A32" s="5" t="s">
        <v>86</v>
      </c>
      <c r="B32" s="5" t="s">
        <v>54</v>
      </c>
      <c r="C32" s="5">
        <v>8.18</v>
      </c>
      <c r="D32" s="5">
        <v>1.11</v>
      </c>
      <c r="E32" s="5">
        <v>17.83</v>
      </c>
      <c r="F32" s="5">
        <v>0.37</v>
      </c>
      <c r="G32">
        <f>C32/1000</f>
        <v>0.00818</v>
      </c>
      <c r="H32">
        <f t="shared" si="1"/>
        <v>0.0000818</v>
      </c>
    </row>
    <row r="33">
      <c r="A33" s="5" t="s">
        <v>87</v>
      </c>
      <c r="B33" s="5" t="s">
        <v>78</v>
      </c>
      <c r="C33" s="5">
        <v>0.0</v>
      </c>
      <c r="D33" s="5">
        <v>0.0</v>
      </c>
      <c r="E33" s="5">
        <v>0.0</v>
      </c>
      <c r="F33" s="5">
        <v>0.0</v>
      </c>
      <c r="G33">
        <f>C33/1000000</f>
        <v>0</v>
      </c>
      <c r="H33">
        <f t="shared" si="1"/>
        <v>0</v>
      </c>
    </row>
    <row r="34">
      <c r="A34" s="5" t="s">
        <v>88</v>
      </c>
      <c r="B34" s="5" t="s">
        <v>84</v>
      </c>
      <c r="C34" s="5">
        <v>0.0</v>
      </c>
      <c r="D34" s="5">
        <v>0.0</v>
      </c>
      <c r="E34" s="5">
        <v>0.0</v>
      </c>
      <c r="F34" s="5">
        <v>0.0</v>
      </c>
      <c r="G34">
        <f>C34*0.025/1000000</f>
        <v>0</v>
      </c>
      <c r="H34">
        <f t="shared" si="1"/>
        <v>0</v>
      </c>
    </row>
    <row r="35">
      <c r="A35" s="5" t="s">
        <v>89</v>
      </c>
      <c r="B35" s="5" t="s">
        <v>78</v>
      </c>
      <c r="C35" s="5">
        <v>183.9</v>
      </c>
      <c r="D35" s="5">
        <v>25.0</v>
      </c>
      <c r="E35" s="5">
        <v>400.9</v>
      </c>
      <c r="F35" s="5">
        <v>8.3</v>
      </c>
      <c r="G35">
        <f>C35/1000000</f>
        <v>0.0001839</v>
      </c>
      <c r="H35">
        <f t="shared" si="1"/>
        <v>0.000001839</v>
      </c>
    </row>
    <row r="36">
      <c r="A36" s="5" t="s">
        <v>90</v>
      </c>
      <c r="H36">
        <f t="shared" si="1"/>
        <v>0</v>
      </c>
    </row>
    <row r="37">
      <c r="A37" s="5" t="s">
        <v>91</v>
      </c>
      <c r="B37" s="5" t="s">
        <v>32</v>
      </c>
      <c r="C37" s="5">
        <v>15.005</v>
      </c>
      <c r="D37" s="5">
        <v>2.041</v>
      </c>
      <c r="E37" s="5">
        <v>32.711</v>
      </c>
      <c r="F37" s="5">
        <v>0.675</v>
      </c>
      <c r="G37">
        <f t="shared" ref="G37:G39" si="5">C37</f>
        <v>15.005</v>
      </c>
      <c r="H37">
        <f t="shared" si="1"/>
        <v>0.15005</v>
      </c>
    </row>
    <row r="38">
      <c r="A38" s="5" t="s">
        <v>92</v>
      </c>
      <c r="B38" s="5" t="s">
        <v>32</v>
      </c>
      <c r="C38" s="5">
        <v>10.977</v>
      </c>
      <c r="D38" s="5">
        <v>1.493</v>
      </c>
      <c r="E38" s="5">
        <v>23.93</v>
      </c>
      <c r="F38" s="5">
        <v>0.494</v>
      </c>
      <c r="G38">
        <f t="shared" si="5"/>
        <v>10.977</v>
      </c>
      <c r="H38">
        <f t="shared" si="1"/>
        <v>0.10977</v>
      </c>
    </row>
    <row r="39">
      <c r="A39" s="5" t="s">
        <v>93</v>
      </c>
      <c r="B39" s="5" t="s">
        <v>32</v>
      </c>
      <c r="C39" s="5">
        <v>45.318</v>
      </c>
      <c r="D39" s="5">
        <v>6.163</v>
      </c>
      <c r="E39" s="5">
        <v>98.793</v>
      </c>
      <c r="F39" s="5">
        <v>2.039</v>
      </c>
      <c r="G39">
        <f t="shared" si="5"/>
        <v>45.318</v>
      </c>
      <c r="H39">
        <f t="shared" si="1"/>
        <v>0.45318</v>
      </c>
    </row>
    <row r="40">
      <c r="A40" s="5" t="s">
        <v>94</v>
      </c>
      <c r="B40" s="5" t="s">
        <v>54</v>
      </c>
      <c r="C40" s="5">
        <v>0.0</v>
      </c>
      <c r="D40" s="5">
        <v>0.0</v>
      </c>
      <c r="E40" s="5">
        <v>0.0</v>
      </c>
      <c r="F40" s="5">
        <v>0.0</v>
      </c>
      <c r="G40">
        <f>C40/1000</f>
        <v>0</v>
      </c>
      <c r="H40">
        <f t="shared" si="1"/>
        <v>0</v>
      </c>
    </row>
    <row r="41">
      <c r="A41" s="5" t="s">
        <v>95</v>
      </c>
      <c r="H41">
        <f t="shared" si="1"/>
        <v>0</v>
      </c>
    </row>
    <row r="42">
      <c r="A42" s="5" t="s">
        <v>96</v>
      </c>
      <c r="H42">
        <f t="shared" si="1"/>
        <v>0</v>
      </c>
    </row>
    <row r="43">
      <c r="A43" s="5" t="s">
        <v>97</v>
      </c>
      <c r="B43" s="5" t="s">
        <v>54</v>
      </c>
      <c r="C43" s="5">
        <v>0.0</v>
      </c>
      <c r="D43" s="5">
        <v>0.0</v>
      </c>
      <c r="E43" s="5">
        <v>0.0</v>
      </c>
      <c r="F43" s="5">
        <v>0.0</v>
      </c>
      <c r="H43">
        <f t="shared" si="1"/>
        <v>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customWidth="1" min="3" max="3" width="0.43"/>
    <col customWidth="1" min="5" max="5" width="0.43"/>
  </cols>
  <sheetData>
    <row r="1">
      <c r="A1" s="1">
        <v>0.0</v>
      </c>
    </row>
    <row r="2">
      <c r="A2" s="1" t="s">
        <v>17</v>
      </c>
      <c r="B2" s="1" t="s">
        <v>124</v>
      </c>
      <c r="D2" s="13"/>
      <c r="E2" s="13"/>
    </row>
    <row r="3">
      <c r="A3" s="1" t="s">
        <v>125</v>
      </c>
    </row>
    <row r="4">
      <c r="A4" s="1" t="s">
        <v>20</v>
      </c>
      <c r="B4" s="1" t="s">
        <v>21</v>
      </c>
      <c r="C4" s="1" t="s">
        <v>126</v>
      </c>
      <c r="D4" s="1" t="s">
        <v>22</v>
      </c>
      <c r="F4" s="5" t="s">
        <v>104</v>
      </c>
      <c r="G4" s="5" t="s">
        <v>127</v>
      </c>
    </row>
    <row r="5">
      <c r="A5" s="1" t="s">
        <v>30</v>
      </c>
      <c r="C5" s="13"/>
      <c r="D5" s="13"/>
      <c r="E5" s="13"/>
    </row>
    <row r="6">
      <c r="A6" s="1" t="s">
        <v>38</v>
      </c>
      <c r="B6" s="1" t="s">
        <v>39</v>
      </c>
      <c r="C6" s="6">
        <v>15.0</v>
      </c>
      <c r="D6" s="6">
        <v>375.0</v>
      </c>
      <c r="E6" s="13"/>
    </row>
    <row r="7">
      <c r="A7" s="1" t="s">
        <v>40</v>
      </c>
      <c r="B7" s="1" t="s">
        <v>32</v>
      </c>
      <c r="C7" s="6">
        <v>0.0</v>
      </c>
      <c r="D7" s="6">
        <v>0.0</v>
      </c>
      <c r="E7" s="13"/>
      <c r="F7">
        <f t="shared" ref="F7:F10" si="1">D7</f>
        <v>0</v>
      </c>
      <c r="G7">
        <f t="shared" ref="G7:G12" si="2">F7/100</f>
        <v>0</v>
      </c>
    </row>
    <row r="8">
      <c r="A8" s="1" t="s">
        <v>41</v>
      </c>
      <c r="B8" s="1" t="s">
        <v>32</v>
      </c>
      <c r="C8" s="6">
        <v>0.0</v>
      </c>
      <c r="D8" s="6">
        <v>0.0</v>
      </c>
      <c r="E8" s="13"/>
      <c r="F8">
        <f t="shared" si="1"/>
        <v>0</v>
      </c>
      <c r="G8">
        <f t="shared" si="2"/>
        <v>0</v>
      </c>
    </row>
    <row r="9">
      <c r="A9" s="1" t="s">
        <v>45</v>
      </c>
      <c r="B9" s="1" t="s">
        <v>32</v>
      </c>
      <c r="C9" s="6">
        <v>4.0</v>
      </c>
      <c r="D9" s="6">
        <v>100.0</v>
      </c>
      <c r="E9" s="13"/>
      <c r="F9">
        <f t="shared" si="1"/>
        <v>100</v>
      </c>
      <c r="G9">
        <f t="shared" si="2"/>
        <v>1</v>
      </c>
    </row>
    <row r="10">
      <c r="A10" s="1" t="s">
        <v>50</v>
      </c>
      <c r="B10" s="1" t="s">
        <v>32</v>
      </c>
      <c r="C10" s="6">
        <v>4.0</v>
      </c>
      <c r="D10" s="6">
        <v>100.0</v>
      </c>
      <c r="E10" s="13"/>
      <c r="F10">
        <f t="shared" si="1"/>
        <v>100</v>
      </c>
      <c r="G10">
        <f t="shared" si="2"/>
        <v>1</v>
      </c>
    </row>
    <row r="11">
      <c r="A11" s="1" t="s">
        <v>51</v>
      </c>
      <c r="B11" s="13"/>
      <c r="C11" s="13"/>
      <c r="D11" s="13"/>
      <c r="E11" s="13"/>
      <c r="G11">
        <f t="shared" si="2"/>
        <v>0</v>
      </c>
    </row>
    <row r="12">
      <c r="A12" s="1" t="s">
        <v>64</v>
      </c>
      <c r="B12" s="1" t="s">
        <v>54</v>
      </c>
      <c r="C12" s="6">
        <v>0.0</v>
      </c>
      <c r="D12" s="6">
        <v>0.0</v>
      </c>
      <c r="E12" s="13"/>
      <c r="F12">
        <f>D12/1000</f>
        <v>0</v>
      </c>
      <c r="G12">
        <f t="shared" si="2"/>
        <v>0</v>
      </c>
    </row>
    <row r="13">
      <c r="A13" s="1" t="s">
        <v>67</v>
      </c>
      <c r="B13" s="13"/>
      <c r="C13" s="13"/>
      <c r="D13" s="13"/>
      <c r="E13" s="13"/>
    </row>
    <row r="14">
      <c r="A14" s="1" t="s">
        <v>90</v>
      </c>
      <c r="B14" s="13"/>
      <c r="C14" s="13"/>
      <c r="D14" s="13"/>
      <c r="E14" s="13"/>
    </row>
    <row r="15">
      <c r="A15" s="1" t="s">
        <v>95</v>
      </c>
      <c r="C15" s="13"/>
      <c r="D15" s="13"/>
      <c r="E15" s="13"/>
    </row>
    <row r="16">
      <c r="A16" s="1" t="s">
        <v>96</v>
      </c>
      <c r="B16" s="13"/>
      <c r="C16" s="13"/>
      <c r="D16" s="13"/>
      <c r="E16" s="13"/>
    </row>
    <row r="17">
      <c r="A17" s="1" t="s">
        <v>116</v>
      </c>
      <c r="C17" s="13"/>
      <c r="D17" s="13"/>
      <c r="E17" s="13"/>
    </row>
    <row r="18">
      <c r="A18" s="1" t="s">
        <v>128</v>
      </c>
    </row>
    <row r="19">
      <c r="A19" s="13"/>
      <c r="B19" s="13"/>
      <c r="C19" s="13"/>
      <c r="D19" s="13"/>
      <c r="E19" s="13"/>
    </row>
  </sheetData>
  <mergeCells count="8">
    <mergeCell ref="A1:E1"/>
    <mergeCell ref="B2:C2"/>
    <mergeCell ref="A3:E3"/>
    <mergeCell ref="D4:E4"/>
    <mergeCell ref="A5:B5"/>
    <mergeCell ref="A15:B15"/>
    <mergeCell ref="A17:B17"/>
    <mergeCell ref="A18:E1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8.57"/>
    <col customWidth="1" min="3" max="3" width="30.43"/>
    <col customWidth="1" min="4" max="4" width="12.71"/>
    <col customWidth="1" min="5" max="5" width="0.43"/>
    <col customWidth="1" min="6" max="6" width="2.14"/>
    <col customWidth="1" min="7" max="7" width="1.86"/>
  </cols>
  <sheetData>
    <row r="1">
      <c r="A1" s="5" t="s">
        <v>1</v>
      </c>
    </row>
    <row r="2">
      <c r="A2" s="5" t="s">
        <v>16</v>
      </c>
    </row>
    <row r="3">
      <c r="A3" s="5" t="s">
        <v>17</v>
      </c>
      <c r="B3" s="5" t="s">
        <v>101</v>
      </c>
    </row>
    <row r="4">
      <c r="A4" s="5" t="s">
        <v>129</v>
      </c>
    </row>
    <row r="5">
      <c r="A5" s="5" t="s">
        <v>20</v>
      </c>
      <c r="B5" s="5" t="s">
        <v>21</v>
      </c>
      <c r="C5" s="5" t="s">
        <v>22</v>
      </c>
      <c r="D5" s="5" t="s">
        <v>130</v>
      </c>
      <c r="E5" s="5" t="s">
        <v>121</v>
      </c>
      <c r="F5" s="5" t="s">
        <v>122</v>
      </c>
      <c r="G5" s="5" t="s">
        <v>104</v>
      </c>
      <c r="H5" s="5" t="s">
        <v>111</v>
      </c>
    </row>
    <row r="6">
      <c r="A6" s="5" t="s">
        <v>30</v>
      </c>
    </row>
    <row r="7">
      <c r="A7" s="5" t="s">
        <v>31</v>
      </c>
      <c r="B7" s="5" t="s">
        <v>32</v>
      </c>
      <c r="C7" s="5">
        <v>0.04</v>
      </c>
      <c r="D7" s="5">
        <v>0.01</v>
      </c>
      <c r="E7" s="5">
        <v>0.09</v>
      </c>
      <c r="F7" s="5">
        <v>0.0</v>
      </c>
      <c r="G7">
        <f>C7</f>
        <v>0.04</v>
      </c>
      <c r="H7">
        <f t="shared" ref="H7:H42" si="1">G7/100</f>
        <v>0.0004</v>
      </c>
    </row>
    <row r="8">
      <c r="A8" s="5" t="s">
        <v>38</v>
      </c>
      <c r="B8" s="5" t="s">
        <v>39</v>
      </c>
      <c r="C8" s="5">
        <v>880.0</v>
      </c>
      <c r="D8" s="5">
        <v>120.0</v>
      </c>
      <c r="E8" s="5">
        <v>1918.0</v>
      </c>
      <c r="F8" s="5">
        <v>40.0</v>
      </c>
      <c r="H8">
        <f t="shared" si="1"/>
        <v>0</v>
      </c>
    </row>
    <row r="9">
      <c r="A9" s="5" t="s">
        <v>40</v>
      </c>
      <c r="B9" s="5" t="s">
        <v>32</v>
      </c>
      <c r="C9" s="5">
        <v>0.0</v>
      </c>
      <c r="D9" s="5">
        <v>0.0</v>
      </c>
      <c r="E9" s="5">
        <v>0.0</v>
      </c>
      <c r="F9" s="5">
        <v>0.0</v>
      </c>
      <c r="G9">
        <f t="shared" ref="G9:G13" si="2">C9</f>
        <v>0</v>
      </c>
      <c r="H9">
        <f t="shared" si="1"/>
        <v>0</v>
      </c>
    </row>
    <row r="10">
      <c r="A10" s="5" t="s">
        <v>41</v>
      </c>
      <c r="B10" s="5" t="s">
        <v>32</v>
      </c>
      <c r="C10" s="5">
        <v>99.5</v>
      </c>
      <c r="D10" s="5">
        <v>13.53</v>
      </c>
      <c r="E10" s="5">
        <v>216.91</v>
      </c>
      <c r="F10" s="5">
        <v>4.48</v>
      </c>
      <c r="G10">
        <f t="shared" si="2"/>
        <v>99.5</v>
      </c>
      <c r="H10">
        <f t="shared" si="1"/>
        <v>0.995</v>
      </c>
    </row>
    <row r="11">
      <c r="A11" s="5" t="s">
        <v>45</v>
      </c>
      <c r="B11" s="5" t="s">
        <v>32</v>
      </c>
      <c r="C11" s="5">
        <v>0.0</v>
      </c>
      <c r="D11" s="5">
        <v>0.0</v>
      </c>
      <c r="E11" s="5">
        <v>0.0</v>
      </c>
      <c r="F11" s="5">
        <v>0.0</v>
      </c>
      <c r="G11">
        <f t="shared" si="2"/>
        <v>0</v>
      </c>
      <c r="H11">
        <f t="shared" si="1"/>
        <v>0</v>
      </c>
    </row>
    <row r="12">
      <c r="A12" s="5" t="s">
        <v>47</v>
      </c>
      <c r="B12" s="5" t="s">
        <v>32</v>
      </c>
      <c r="C12" s="5">
        <v>0.0</v>
      </c>
      <c r="D12" s="5">
        <v>0.0</v>
      </c>
      <c r="E12" s="5">
        <v>0.0</v>
      </c>
      <c r="F12" s="5">
        <v>0.0</v>
      </c>
      <c r="G12">
        <f t="shared" si="2"/>
        <v>0</v>
      </c>
      <c r="H12">
        <f t="shared" si="1"/>
        <v>0</v>
      </c>
    </row>
    <row r="13">
      <c r="A13" s="5" t="s">
        <v>50</v>
      </c>
      <c r="B13" s="5" t="s">
        <v>32</v>
      </c>
      <c r="C13" s="5">
        <v>0.0</v>
      </c>
      <c r="D13" s="5">
        <v>0.0</v>
      </c>
      <c r="E13" s="5">
        <v>0.0</v>
      </c>
      <c r="F13" s="5">
        <v>0.0</v>
      </c>
      <c r="G13">
        <f t="shared" si="2"/>
        <v>0</v>
      </c>
      <c r="H13">
        <f t="shared" si="1"/>
        <v>0</v>
      </c>
    </row>
    <row r="14">
      <c r="A14" s="5" t="s">
        <v>51</v>
      </c>
      <c r="H14">
        <f t="shared" si="1"/>
        <v>0</v>
      </c>
    </row>
    <row r="15">
      <c r="A15" s="5" t="s">
        <v>53</v>
      </c>
      <c r="B15" s="5" t="s">
        <v>54</v>
      </c>
      <c r="C15" s="5">
        <v>1.0</v>
      </c>
      <c r="D15" s="5">
        <v>0.0</v>
      </c>
      <c r="E15" s="5">
        <v>2.0</v>
      </c>
      <c r="F15" s="5">
        <v>0.0</v>
      </c>
      <c r="G15">
        <f t="shared" ref="G15:G21" si="3">C15/1000</f>
        <v>0.001</v>
      </c>
      <c r="H15">
        <f t="shared" si="1"/>
        <v>0.00001</v>
      </c>
    </row>
    <row r="16">
      <c r="A16" s="5" t="s">
        <v>57</v>
      </c>
      <c r="B16" s="5" t="s">
        <v>54</v>
      </c>
      <c r="C16" s="5">
        <v>0.15</v>
      </c>
      <c r="D16" s="5">
        <v>0.02</v>
      </c>
      <c r="E16" s="5">
        <v>0.33</v>
      </c>
      <c r="F16" s="5">
        <v>0.01</v>
      </c>
      <c r="G16">
        <f t="shared" si="3"/>
        <v>0.00015</v>
      </c>
      <c r="H16">
        <f t="shared" si="1"/>
        <v>0.0000015</v>
      </c>
    </row>
    <row r="17">
      <c r="A17" s="5" t="s">
        <v>58</v>
      </c>
      <c r="B17" s="5" t="s">
        <v>54</v>
      </c>
      <c r="C17" s="5">
        <v>0.0</v>
      </c>
      <c r="D17" s="5">
        <v>0.0</v>
      </c>
      <c r="E17" s="5">
        <v>0.0</v>
      </c>
      <c r="F17" s="5">
        <v>0.0</v>
      </c>
      <c r="G17">
        <f t="shared" si="3"/>
        <v>0</v>
      </c>
      <c r="H17">
        <f t="shared" si="1"/>
        <v>0</v>
      </c>
    </row>
    <row r="18">
      <c r="A18" s="5" t="s">
        <v>60</v>
      </c>
      <c r="B18" s="5" t="s">
        <v>54</v>
      </c>
      <c r="C18" s="5">
        <v>0.0</v>
      </c>
      <c r="D18" s="5">
        <v>0.0</v>
      </c>
      <c r="E18" s="5">
        <v>0.0</v>
      </c>
      <c r="F18" s="5">
        <v>0.0</v>
      </c>
      <c r="G18">
        <f t="shared" si="3"/>
        <v>0</v>
      </c>
      <c r="H18">
        <f t="shared" si="1"/>
        <v>0</v>
      </c>
    </row>
    <row r="19">
      <c r="A19" s="5" t="s">
        <v>61</v>
      </c>
      <c r="B19" s="5" t="s">
        <v>54</v>
      </c>
      <c r="C19" s="5">
        <v>4.0</v>
      </c>
      <c r="D19" s="5">
        <v>1.0</v>
      </c>
      <c r="E19" s="5">
        <v>9.0</v>
      </c>
      <c r="F19" s="5">
        <v>0.0</v>
      </c>
      <c r="G19">
        <f t="shared" si="3"/>
        <v>0.004</v>
      </c>
      <c r="H19">
        <f t="shared" si="1"/>
        <v>0.00004</v>
      </c>
    </row>
    <row r="20">
      <c r="A20" s="5" t="s">
        <v>64</v>
      </c>
      <c r="B20" s="5" t="s">
        <v>54</v>
      </c>
      <c r="C20" s="5">
        <v>6.0</v>
      </c>
      <c r="D20" s="5">
        <v>1.0</v>
      </c>
      <c r="E20" s="5">
        <v>13.0</v>
      </c>
      <c r="F20" s="5">
        <v>0.0</v>
      </c>
      <c r="G20">
        <f t="shared" si="3"/>
        <v>0.006</v>
      </c>
      <c r="H20">
        <f t="shared" si="1"/>
        <v>0.00006</v>
      </c>
    </row>
    <row r="21">
      <c r="A21" s="5" t="s">
        <v>66</v>
      </c>
      <c r="B21" s="5" t="s">
        <v>54</v>
      </c>
      <c r="C21" s="5">
        <v>0.04</v>
      </c>
      <c r="D21" s="5">
        <v>0.01</v>
      </c>
      <c r="E21" s="5">
        <v>0.09</v>
      </c>
      <c r="F21" s="5">
        <v>0.0</v>
      </c>
      <c r="G21">
        <f t="shared" si="3"/>
        <v>0.00004</v>
      </c>
      <c r="H21">
        <f t="shared" si="1"/>
        <v>0.0000004</v>
      </c>
    </row>
    <row r="22">
      <c r="A22" s="5" t="s">
        <v>67</v>
      </c>
      <c r="H22">
        <f t="shared" si="1"/>
        <v>0</v>
      </c>
    </row>
    <row r="23">
      <c r="A23" s="5" t="s">
        <v>68</v>
      </c>
      <c r="B23" s="5" t="s">
        <v>54</v>
      </c>
      <c r="C23" s="5">
        <v>0.0</v>
      </c>
      <c r="D23" s="5">
        <v>0.0</v>
      </c>
      <c r="E23" s="5">
        <v>0.0</v>
      </c>
      <c r="F23" s="5">
        <v>0.0</v>
      </c>
      <c r="G23">
        <f t="shared" ref="G23:G27" si="4">C23/1000</f>
        <v>0</v>
      </c>
      <c r="H23">
        <f t="shared" si="1"/>
        <v>0</v>
      </c>
    </row>
    <row r="24">
      <c r="A24" s="5" t="s">
        <v>69</v>
      </c>
      <c r="B24" s="5">
        <v>0.0</v>
      </c>
      <c r="C24" s="5">
        <v>0.0</v>
      </c>
      <c r="D24" s="5">
        <v>0.0</v>
      </c>
      <c r="E24" s="5">
        <v>0.0</v>
      </c>
      <c r="F24" s="5">
        <v>0.0</v>
      </c>
      <c r="G24">
        <f t="shared" si="4"/>
        <v>0</v>
      </c>
      <c r="H24">
        <f t="shared" si="1"/>
        <v>0</v>
      </c>
    </row>
    <row r="25">
      <c r="A25" s="5" t="s">
        <v>70</v>
      </c>
      <c r="B25" s="5" t="s">
        <v>54</v>
      </c>
      <c r="C25" s="5">
        <v>0.0</v>
      </c>
      <c r="D25" s="5">
        <v>0.0</v>
      </c>
      <c r="E25" s="5">
        <v>0.0</v>
      </c>
      <c r="F25" s="5">
        <v>0.0</v>
      </c>
      <c r="G25">
        <f t="shared" si="4"/>
        <v>0</v>
      </c>
      <c r="H25">
        <f t="shared" si="1"/>
        <v>0</v>
      </c>
    </row>
    <row r="26">
      <c r="A26" s="5" t="s">
        <v>72</v>
      </c>
      <c r="B26" s="5" t="s">
        <v>54</v>
      </c>
      <c r="C26" s="5">
        <v>0.0</v>
      </c>
      <c r="D26" s="5">
        <v>0.0</v>
      </c>
      <c r="E26" s="5">
        <v>0.0</v>
      </c>
      <c r="F26" s="5">
        <v>0.0</v>
      </c>
      <c r="G26">
        <f t="shared" si="4"/>
        <v>0</v>
      </c>
      <c r="H26">
        <f t="shared" si="1"/>
        <v>0</v>
      </c>
    </row>
    <row r="27">
      <c r="A27" s="5" t="s">
        <v>73</v>
      </c>
      <c r="B27" s="5" t="s">
        <v>54</v>
      </c>
      <c r="C27" s="5">
        <v>0.0</v>
      </c>
      <c r="D27" s="5">
        <v>0.0</v>
      </c>
      <c r="E27" s="5">
        <v>0.0</v>
      </c>
      <c r="F27" s="5">
        <v>0.0</v>
      </c>
      <c r="G27">
        <f t="shared" si="4"/>
        <v>0</v>
      </c>
      <c r="H27">
        <f t="shared" si="1"/>
        <v>0</v>
      </c>
    </row>
    <row r="28">
      <c r="A28" s="5" t="s">
        <v>77</v>
      </c>
      <c r="B28" s="5" t="s">
        <v>78</v>
      </c>
      <c r="C28" s="5">
        <v>0.0</v>
      </c>
      <c r="D28" s="5">
        <v>0.0</v>
      </c>
      <c r="E28" s="5">
        <v>0.0</v>
      </c>
      <c r="F28" s="5">
        <v>0.0</v>
      </c>
      <c r="G28">
        <f t="shared" ref="G28:G30" si="5">C28/1000000</f>
        <v>0</v>
      </c>
      <c r="H28">
        <f t="shared" si="1"/>
        <v>0</v>
      </c>
    </row>
    <row r="29">
      <c r="A29" s="5" t="s">
        <v>79</v>
      </c>
      <c r="B29" s="5" t="s">
        <v>78</v>
      </c>
      <c r="C29" s="5">
        <v>0.0</v>
      </c>
      <c r="D29" s="5">
        <v>0.0</v>
      </c>
      <c r="E29" s="5">
        <v>0.0</v>
      </c>
      <c r="F29" s="5">
        <v>0.0</v>
      </c>
      <c r="G29">
        <f t="shared" si="5"/>
        <v>0</v>
      </c>
      <c r="H29">
        <f t="shared" si="1"/>
        <v>0</v>
      </c>
    </row>
    <row r="30">
      <c r="A30" s="5" t="s">
        <v>82</v>
      </c>
      <c r="B30" s="5" t="s">
        <v>78</v>
      </c>
      <c r="C30" s="5">
        <v>0.0</v>
      </c>
      <c r="D30" s="5">
        <v>0.0</v>
      </c>
      <c r="E30" s="5">
        <v>0.0</v>
      </c>
      <c r="F30" s="5">
        <v>0.0</v>
      </c>
      <c r="G30">
        <f t="shared" si="5"/>
        <v>0</v>
      </c>
      <c r="H30">
        <f t="shared" si="1"/>
        <v>0</v>
      </c>
    </row>
    <row r="31">
      <c r="A31" s="5" t="s">
        <v>83</v>
      </c>
      <c r="B31" s="5" t="s">
        <v>84</v>
      </c>
      <c r="C31" s="5">
        <v>0.0</v>
      </c>
      <c r="D31" s="5">
        <v>0.0</v>
      </c>
      <c r="E31" s="5">
        <v>0.0</v>
      </c>
      <c r="F31" s="5">
        <v>0.0</v>
      </c>
      <c r="G31">
        <f>C31*0.3/1000000</f>
        <v>0</v>
      </c>
      <c r="H31">
        <f t="shared" si="1"/>
        <v>0</v>
      </c>
    </row>
    <row r="32">
      <c r="A32" s="5" t="s">
        <v>86</v>
      </c>
      <c r="B32" s="5" t="s">
        <v>54</v>
      </c>
      <c r="C32" s="5">
        <v>3.81</v>
      </c>
      <c r="D32" s="5">
        <v>0.52</v>
      </c>
      <c r="E32" s="5">
        <v>8.31</v>
      </c>
      <c r="F32" s="5">
        <v>0.17</v>
      </c>
      <c r="G32">
        <f>C32/1000</f>
        <v>0.00381</v>
      </c>
      <c r="H32">
        <f t="shared" si="1"/>
        <v>0.0000381</v>
      </c>
    </row>
    <row r="33">
      <c r="A33" s="5" t="s">
        <v>89</v>
      </c>
      <c r="B33" s="5" t="s">
        <v>78</v>
      </c>
      <c r="C33" s="5">
        <v>24.7</v>
      </c>
      <c r="D33" s="5">
        <v>3.4</v>
      </c>
      <c r="E33" s="5">
        <v>53.8</v>
      </c>
      <c r="F33" s="5">
        <v>1.1</v>
      </c>
      <c r="G33">
        <f>C33/1000000</f>
        <v>0.0000247</v>
      </c>
      <c r="H33">
        <f t="shared" si="1"/>
        <v>0.000000247</v>
      </c>
    </row>
    <row r="34">
      <c r="A34" s="5" t="s">
        <v>90</v>
      </c>
      <c r="H34">
        <f t="shared" si="1"/>
        <v>0</v>
      </c>
    </row>
    <row r="35">
      <c r="A35" s="5" t="s">
        <v>91</v>
      </c>
      <c r="B35" s="5" t="s">
        <v>32</v>
      </c>
      <c r="C35" s="5">
        <v>71.444</v>
      </c>
      <c r="D35" s="5">
        <v>9.716</v>
      </c>
      <c r="E35" s="5">
        <v>155.748</v>
      </c>
      <c r="F35" s="5">
        <v>3.215</v>
      </c>
      <c r="G35">
        <f t="shared" ref="G35:G38" si="6">C35</f>
        <v>71.444</v>
      </c>
      <c r="H35">
        <f t="shared" si="1"/>
        <v>0.71444</v>
      </c>
    </row>
    <row r="36">
      <c r="A36" s="5" t="s">
        <v>92</v>
      </c>
      <c r="B36" s="5" t="s">
        <v>32</v>
      </c>
      <c r="C36" s="5">
        <v>19.702</v>
      </c>
      <c r="D36" s="5">
        <v>2.679</v>
      </c>
      <c r="E36" s="5">
        <v>42.95</v>
      </c>
      <c r="F36" s="5">
        <v>0.887</v>
      </c>
      <c r="G36">
        <f t="shared" si="6"/>
        <v>19.702</v>
      </c>
      <c r="H36">
        <f t="shared" si="1"/>
        <v>0.19702</v>
      </c>
    </row>
    <row r="37">
      <c r="A37" s="5" t="s">
        <v>93</v>
      </c>
      <c r="B37" s="5" t="s">
        <v>32</v>
      </c>
      <c r="C37" s="5">
        <v>3.247</v>
      </c>
      <c r="D37" s="5">
        <v>0.442</v>
      </c>
      <c r="E37" s="5">
        <v>7.078</v>
      </c>
      <c r="F37" s="5">
        <v>0.146</v>
      </c>
      <c r="G37">
        <f t="shared" si="6"/>
        <v>3.247</v>
      </c>
      <c r="H37">
        <f t="shared" si="1"/>
        <v>0.03247</v>
      </c>
    </row>
    <row r="38">
      <c r="A38" s="5" t="s">
        <v>115</v>
      </c>
      <c r="B38" s="5" t="s">
        <v>32</v>
      </c>
      <c r="C38" s="5">
        <v>0.0</v>
      </c>
      <c r="D38" s="5">
        <v>0.0</v>
      </c>
      <c r="E38" s="5">
        <v>0.0</v>
      </c>
      <c r="F38" s="5">
        <v>0.0</v>
      </c>
      <c r="G38">
        <f t="shared" si="6"/>
        <v>0</v>
      </c>
      <c r="H38">
        <f t="shared" si="1"/>
        <v>0</v>
      </c>
    </row>
    <row r="39">
      <c r="A39" s="5" t="s">
        <v>94</v>
      </c>
      <c r="B39" s="5" t="s">
        <v>54</v>
      </c>
      <c r="C39" s="5">
        <v>0.0</v>
      </c>
      <c r="D39" s="5">
        <v>0.0</v>
      </c>
      <c r="E39" s="5">
        <v>0.0</v>
      </c>
      <c r="F39" s="5">
        <v>0.0</v>
      </c>
      <c r="G39">
        <f>C39/1000</f>
        <v>0</v>
      </c>
      <c r="H39">
        <f t="shared" si="1"/>
        <v>0</v>
      </c>
    </row>
    <row r="40">
      <c r="A40" s="5" t="s">
        <v>95</v>
      </c>
      <c r="H40">
        <f t="shared" si="1"/>
        <v>0</v>
      </c>
    </row>
    <row r="41">
      <c r="A41" s="5" t="s">
        <v>96</v>
      </c>
      <c r="H41">
        <f t="shared" si="1"/>
        <v>0</v>
      </c>
    </row>
    <row r="42">
      <c r="A42" s="5" t="s">
        <v>97</v>
      </c>
      <c r="B42" s="5" t="s">
        <v>54</v>
      </c>
      <c r="C42" s="5">
        <v>0.0</v>
      </c>
      <c r="D42" s="5">
        <v>0.0</v>
      </c>
      <c r="E42" s="5">
        <v>0.0</v>
      </c>
      <c r="F42" s="5">
        <v>0.0</v>
      </c>
      <c r="G42">
        <f>C42/1000</f>
        <v>0</v>
      </c>
      <c r="H42">
        <f t="shared" si="1"/>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14"/>
    <col customWidth="1" min="3" max="3" width="0.57"/>
    <col customWidth="1" min="4" max="4" width="14.14"/>
    <col customWidth="1" min="5" max="5" width="1.71"/>
    <col customWidth="1" min="6" max="6" width="2.0"/>
  </cols>
  <sheetData>
    <row r="1">
      <c r="A1" s="2" t="s">
        <v>1</v>
      </c>
    </row>
    <row r="2">
      <c r="A2" s="2" t="s">
        <v>16</v>
      </c>
      <c r="C2" s="3"/>
      <c r="D2" s="3"/>
      <c r="E2" s="3"/>
    </row>
    <row r="3">
      <c r="A3" s="2" t="s">
        <v>17</v>
      </c>
      <c r="B3" s="2" t="s">
        <v>124</v>
      </c>
      <c r="D3" s="3"/>
      <c r="E3" s="3"/>
    </row>
    <row r="4">
      <c r="A4" s="2" t="s">
        <v>131</v>
      </c>
      <c r="E4" s="3"/>
    </row>
    <row r="5">
      <c r="A5" s="2" t="s">
        <v>20</v>
      </c>
      <c r="B5" s="2" t="s">
        <v>21</v>
      </c>
      <c r="C5" s="2" t="s">
        <v>22</v>
      </c>
      <c r="D5" s="2" t="s">
        <v>132</v>
      </c>
      <c r="E5" s="2" t="s">
        <v>133</v>
      </c>
      <c r="F5" s="5" t="s">
        <v>104</v>
      </c>
      <c r="G5" s="5" t="s">
        <v>111</v>
      </c>
    </row>
    <row r="6">
      <c r="A6" s="2" t="s">
        <v>30</v>
      </c>
      <c r="B6" s="3"/>
      <c r="C6" s="3"/>
      <c r="D6" s="3"/>
      <c r="E6" s="3"/>
    </row>
    <row r="7">
      <c r="A7" s="2" t="s">
        <v>31</v>
      </c>
      <c r="B7" s="2" t="s">
        <v>32</v>
      </c>
      <c r="C7" s="7">
        <v>22.81</v>
      </c>
      <c r="D7" s="7">
        <v>77.78</v>
      </c>
      <c r="E7" s="7">
        <v>5.02</v>
      </c>
      <c r="F7">
        <f>C7</f>
        <v>22.81</v>
      </c>
      <c r="G7">
        <f t="shared" ref="G7:G27" si="1">F7/100</f>
        <v>0.2281</v>
      </c>
    </row>
    <row r="8">
      <c r="A8" s="2" t="s">
        <v>38</v>
      </c>
      <c r="B8" s="2" t="s">
        <v>39</v>
      </c>
      <c r="C8" s="7">
        <v>283.0</v>
      </c>
      <c r="D8" s="7">
        <v>965.0</v>
      </c>
      <c r="E8" s="7">
        <v>62.0</v>
      </c>
      <c r="G8">
        <f t="shared" si="1"/>
        <v>0</v>
      </c>
    </row>
    <row r="9">
      <c r="A9" s="2" t="s">
        <v>40</v>
      </c>
      <c r="B9" s="2" t="s">
        <v>32</v>
      </c>
      <c r="C9" s="7">
        <v>0.0</v>
      </c>
      <c r="D9" s="7">
        <v>0.0</v>
      </c>
      <c r="E9" s="7">
        <v>0.0</v>
      </c>
      <c r="F9">
        <f t="shared" ref="F9:F13" si="2">C9</f>
        <v>0</v>
      </c>
      <c r="G9">
        <f t="shared" si="1"/>
        <v>0</v>
      </c>
    </row>
    <row r="10">
      <c r="A10" s="2" t="s">
        <v>41</v>
      </c>
      <c r="B10" s="2" t="s">
        <v>32</v>
      </c>
      <c r="C10" s="7">
        <v>0.2</v>
      </c>
      <c r="D10" s="7">
        <v>0.68</v>
      </c>
      <c r="E10" s="7">
        <v>0.04</v>
      </c>
      <c r="F10">
        <f t="shared" si="2"/>
        <v>0.2</v>
      </c>
      <c r="G10">
        <f t="shared" si="1"/>
        <v>0.002</v>
      </c>
    </row>
    <row r="11">
      <c r="A11" s="2" t="s">
        <v>45</v>
      </c>
      <c r="B11" s="2" t="s">
        <v>32</v>
      </c>
      <c r="C11" s="7">
        <v>76.79</v>
      </c>
      <c r="D11" s="7">
        <v>261.85</v>
      </c>
      <c r="E11" s="7">
        <v>16.89</v>
      </c>
      <c r="F11">
        <f t="shared" si="2"/>
        <v>76.79</v>
      </c>
      <c r="G11">
        <f t="shared" si="1"/>
        <v>0.7679</v>
      </c>
    </row>
    <row r="12">
      <c r="A12" s="2" t="s">
        <v>47</v>
      </c>
      <c r="B12" s="2" t="s">
        <v>32</v>
      </c>
      <c r="C12" s="7">
        <v>0.0</v>
      </c>
      <c r="D12" s="7">
        <v>0.0</v>
      </c>
      <c r="E12" s="7">
        <v>0.0</v>
      </c>
      <c r="F12">
        <f t="shared" si="2"/>
        <v>0</v>
      </c>
      <c r="G12">
        <f t="shared" si="1"/>
        <v>0</v>
      </c>
    </row>
    <row r="13">
      <c r="A13" s="2" t="s">
        <v>50</v>
      </c>
      <c r="B13" s="2" t="s">
        <v>32</v>
      </c>
      <c r="C13" s="7">
        <v>76.77</v>
      </c>
      <c r="D13" s="7">
        <v>261.79</v>
      </c>
      <c r="E13" s="7">
        <v>16.89</v>
      </c>
      <c r="F13">
        <f t="shared" si="2"/>
        <v>76.77</v>
      </c>
      <c r="G13">
        <f t="shared" si="1"/>
        <v>0.7677</v>
      </c>
    </row>
    <row r="14">
      <c r="A14" s="2" t="s">
        <v>51</v>
      </c>
      <c r="B14" s="3"/>
      <c r="C14" s="3"/>
      <c r="D14" s="3"/>
      <c r="E14" s="3"/>
      <c r="G14">
        <f t="shared" si="1"/>
        <v>0</v>
      </c>
    </row>
    <row r="15">
      <c r="A15" s="2" t="s">
        <v>53</v>
      </c>
      <c r="B15" s="2" t="s">
        <v>54</v>
      </c>
      <c r="C15" s="7">
        <v>13.0</v>
      </c>
      <c r="D15" s="7">
        <v>44.0</v>
      </c>
      <c r="E15" s="7">
        <v>3.0</v>
      </c>
      <c r="F15">
        <f t="shared" ref="F15:F21" si="3">C15/1000</f>
        <v>0.013</v>
      </c>
      <c r="G15">
        <f t="shared" si="1"/>
        <v>0.00013</v>
      </c>
    </row>
    <row r="16">
      <c r="A16" s="2" t="s">
        <v>57</v>
      </c>
      <c r="B16" s="2" t="s">
        <v>54</v>
      </c>
      <c r="C16" s="7">
        <v>0.0</v>
      </c>
      <c r="D16" s="7">
        <v>0.0</v>
      </c>
      <c r="E16" s="7">
        <v>0.0</v>
      </c>
      <c r="F16">
        <f t="shared" si="3"/>
        <v>0</v>
      </c>
      <c r="G16">
        <f t="shared" si="1"/>
        <v>0</v>
      </c>
    </row>
    <row r="17">
      <c r="A17" s="2" t="s">
        <v>58</v>
      </c>
      <c r="B17" s="2" t="s">
        <v>54</v>
      </c>
      <c r="C17" s="7">
        <v>1.0</v>
      </c>
      <c r="D17" s="7">
        <v>3.0</v>
      </c>
      <c r="E17" s="7">
        <v>0.0</v>
      </c>
      <c r="F17">
        <f t="shared" si="3"/>
        <v>0.001</v>
      </c>
      <c r="G17">
        <f t="shared" si="1"/>
        <v>0.00001</v>
      </c>
    </row>
    <row r="18">
      <c r="A18" s="2" t="s">
        <v>60</v>
      </c>
      <c r="B18" s="2" t="s">
        <v>54</v>
      </c>
      <c r="C18" s="7">
        <v>0.0</v>
      </c>
      <c r="D18" s="7">
        <v>0.0</v>
      </c>
      <c r="E18" s="7">
        <v>0.0</v>
      </c>
      <c r="F18">
        <f t="shared" si="3"/>
        <v>0</v>
      </c>
      <c r="G18">
        <f t="shared" si="1"/>
        <v>0</v>
      </c>
    </row>
    <row r="19">
      <c r="A19" s="2" t="s">
        <v>61</v>
      </c>
      <c r="B19" s="2" t="s">
        <v>54</v>
      </c>
      <c r="C19" s="7">
        <v>1.0</v>
      </c>
      <c r="D19" s="7">
        <v>3.0</v>
      </c>
      <c r="E19" s="7">
        <v>0.0</v>
      </c>
      <c r="F19">
        <f t="shared" si="3"/>
        <v>0.001</v>
      </c>
      <c r="G19">
        <f t="shared" si="1"/>
        <v>0.00001</v>
      </c>
    </row>
    <row r="20">
      <c r="A20" s="2" t="s">
        <v>64</v>
      </c>
      <c r="B20" s="2" t="s">
        <v>54</v>
      </c>
      <c r="C20" s="7">
        <v>62.0</v>
      </c>
      <c r="D20" s="7">
        <v>211.0</v>
      </c>
      <c r="E20" s="7">
        <v>14.0</v>
      </c>
      <c r="F20">
        <f t="shared" si="3"/>
        <v>0.062</v>
      </c>
      <c r="G20">
        <f t="shared" si="1"/>
        <v>0.00062</v>
      </c>
    </row>
    <row r="21">
      <c r="A21" s="2" t="s">
        <v>66</v>
      </c>
      <c r="B21" s="2" t="s">
        <v>54</v>
      </c>
      <c r="C21" s="7">
        <v>0.44</v>
      </c>
      <c r="D21" s="7">
        <v>1.5</v>
      </c>
      <c r="E21" s="7">
        <v>0.1</v>
      </c>
      <c r="F21">
        <f t="shared" si="3"/>
        <v>0.00044</v>
      </c>
      <c r="G21">
        <f t="shared" si="1"/>
        <v>0.0000044</v>
      </c>
    </row>
    <row r="22">
      <c r="A22" s="2" t="s">
        <v>67</v>
      </c>
      <c r="B22" s="3"/>
      <c r="C22" s="3"/>
      <c r="D22" s="3"/>
      <c r="E22" s="3"/>
      <c r="G22">
        <f t="shared" si="1"/>
        <v>0</v>
      </c>
    </row>
    <row r="23">
      <c r="A23" s="2" t="s">
        <v>68</v>
      </c>
      <c r="B23" s="2" t="s">
        <v>54</v>
      </c>
      <c r="C23" s="7">
        <v>0.0</v>
      </c>
      <c r="D23" s="7">
        <v>0.0</v>
      </c>
      <c r="E23" s="7">
        <v>0.0</v>
      </c>
      <c r="F23">
        <f t="shared" ref="F23:F27" si="4">C23/1000</f>
        <v>0</v>
      </c>
      <c r="G23">
        <f t="shared" si="1"/>
        <v>0</v>
      </c>
    </row>
    <row r="24">
      <c r="A24" s="2" t="s">
        <v>69</v>
      </c>
      <c r="B24" s="2" t="s">
        <v>54</v>
      </c>
      <c r="C24" s="7">
        <v>0.059</v>
      </c>
      <c r="D24" s="7">
        <v>0.201</v>
      </c>
      <c r="E24" s="7">
        <v>0.013</v>
      </c>
      <c r="F24">
        <f t="shared" si="4"/>
        <v>0.000059</v>
      </c>
      <c r="G24">
        <f t="shared" si="1"/>
        <v>0.00000059</v>
      </c>
    </row>
    <row r="25">
      <c r="A25" s="2" t="s">
        <v>70</v>
      </c>
      <c r="B25" s="2" t="s">
        <v>54</v>
      </c>
      <c r="C25" s="7">
        <v>0.0</v>
      </c>
      <c r="D25" s="7">
        <v>0.0</v>
      </c>
      <c r="E25" s="7">
        <v>0.0</v>
      </c>
      <c r="F25">
        <f t="shared" si="4"/>
        <v>0</v>
      </c>
      <c r="G25">
        <f t="shared" si="1"/>
        <v>0</v>
      </c>
    </row>
    <row r="26">
      <c r="A26" s="2" t="s">
        <v>72</v>
      </c>
      <c r="B26" s="2" t="s">
        <v>54</v>
      </c>
      <c r="C26" s="7">
        <v>0.0</v>
      </c>
      <c r="D26" s="7">
        <v>0.0</v>
      </c>
      <c r="E26" s="7">
        <v>0.0</v>
      </c>
      <c r="F26">
        <f t="shared" si="4"/>
        <v>0</v>
      </c>
      <c r="G26">
        <f t="shared" si="1"/>
        <v>0</v>
      </c>
    </row>
    <row r="27">
      <c r="A27" s="2" t="s">
        <v>73</v>
      </c>
      <c r="B27" s="2" t="s">
        <v>54</v>
      </c>
      <c r="C27" s="7">
        <v>0.0</v>
      </c>
      <c r="D27" s="7">
        <v>0.0</v>
      </c>
      <c r="E27" s="7">
        <v>0.0</v>
      </c>
      <c r="F27">
        <f t="shared" si="4"/>
        <v>0</v>
      </c>
      <c r="G27">
        <f t="shared" si="1"/>
        <v>0</v>
      </c>
    </row>
    <row r="28">
      <c r="A28" s="2" t="s">
        <v>77</v>
      </c>
      <c r="B28" s="2" t="s">
        <v>78</v>
      </c>
      <c r="C28" s="7">
        <v>0.0</v>
      </c>
      <c r="D28" s="7">
        <v>0.0</v>
      </c>
      <c r="E28" s="7">
        <v>0.0</v>
      </c>
    </row>
    <row r="29">
      <c r="A29" s="2" t="s">
        <v>79</v>
      </c>
      <c r="B29" s="2" t="s">
        <v>78</v>
      </c>
      <c r="C29" s="7">
        <v>0.0</v>
      </c>
      <c r="D29" s="7">
        <v>0.0</v>
      </c>
      <c r="E29" s="7">
        <v>0.0</v>
      </c>
    </row>
    <row r="30">
      <c r="A30" s="2" t="s">
        <v>82</v>
      </c>
      <c r="B30" s="2" t="s">
        <v>78</v>
      </c>
      <c r="C30" s="7">
        <v>0.0</v>
      </c>
      <c r="D30" s="7">
        <v>0.0</v>
      </c>
      <c r="E30" s="7">
        <v>0.0</v>
      </c>
    </row>
    <row r="31">
      <c r="A31" s="2" t="s">
        <v>83</v>
      </c>
      <c r="B31" s="2" t="s">
        <v>84</v>
      </c>
      <c r="C31" s="7">
        <v>0.0</v>
      </c>
      <c r="D31" s="7">
        <v>0.0</v>
      </c>
      <c r="E31" s="7">
        <v>0.0</v>
      </c>
    </row>
    <row r="32">
      <c r="A32" s="2" t="s">
        <v>86</v>
      </c>
      <c r="B32" s="2" t="s">
        <v>54</v>
      </c>
      <c r="C32" s="7">
        <v>0.0</v>
      </c>
      <c r="D32" s="7">
        <v>0.0</v>
      </c>
      <c r="E32" s="7">
        <v>0.0</v>
      </c>
    </row>
    <row r="33">
      <c r="A33" s="2" t="s">
        <v>87</v>
      </c>
      <c r="B33" s="2" t="s">
        <v>78</v>
      </c>
      <c r="C33" s="7">
        <v>0.0</v>
      </c>
      <c r="D33" s="7">
        <v>0.0</v>
      </c>
      <c r="E33" s="7">
        <v>0.0</v>
      </c>
    </row>
    <row r="34">
      <c r="A34" s="2" t="s">
        <v>88</v>
      </c>
      <c r="B34" s="2" t="s">
        <v>84</v>
      </c>
      <c r="C34" s="7">
        <v>0.0</v>
      </c>
      <c r="D34" s="7">
        <v>0.0</v>
      </c>
      <c r="E34" s="7">
        <v>0.0</v>
      </c>
    </row>
    <row r="35">
      <c r="A35" s="2" t="s">
        <v>89</v>
      </c>
      <c r="B35" s="2" t="s">
        <v>78</v>
      </c>
      <c r="C35" s="7">
        <v>0.0</v>
      </c>
      <c r="D35" s="7">
        <v>0.0</v>
      </c>
      <c r="E35" s="7">
        <v>0.0</v>
      </c>
    </row>
    <row r="36">
      <c r="A36" s="2" t="s">
        <v>90</v>
      </c>
      <c r="B36" s="3"/>
      <c r="C36" s="3"/>
      <c r="D36" s="3"/>
      <c r="E36" s="3"/>
    </row>
    <row r="37">
      <c r="A37" s="2" t="s">
        <v>91</v>
      </c>
      <c r="B37" s="2" t="s">
        <v>32</v>
      </c>
      <c r="C37" s="7">
        <v>0.0</v>
      </c>
      <c r="D37" s="7">
        <v>0.0</v>
      </c>
      <c r="E37" s="7">
        <v>0.0</v>
      </c>
    </row>
    <row r="38">
      <c r="A38" s="2" t="s">
        <v>92</v>
      </c>
      <c r="B38" s="2" t="s">
        <v>32</v>
      </c>
      <c r="C38" s="7">
        <v>0.0</v>
      </c>
      <c r="D38" s="7">
        <v>0.0</v>
      </c>
      <c r="E38" s="7">
        <v>0.0</v>
      </c>
    </row>
    <row r="39">
      <c r="A39" s="2" t="s">
        <v>93</v>
      </c>
      <c r="B39" s="2" t="s">
        <v>32</v>
      </c>
      <c r="C39" s="7">
        <v>0.0</v>
      </c>
      <c r="D39" s="7">
        <v>0.0</v>
      </c>
      <c r="E39" s="7">
        <v>0.0</v>
      </c>
    </row>
    <row r="40">
      <c r="A40" s="2" t="s">
        <v>94</v>
      </c>
      <c r="B40" s="2" t="s">
        <v>54</v>
      </c>
      <c r="C40" s="7">
        <v>0.0</v>
      </c>
      <c r="D40" s="7">
        <v>0.0</v>
      </c>
      <c r="E40" s="7">
        <v>0.0</v>
      </c>
    </row>
    <row r="41">
      <c r="A41" s="2" t="s">
        <v>95</v>
      </c>
      <c r="B41" s="3"/>
      <c r="C41" s="3"/>
      <c r="D41" s="3"/>
      <c r="E41" s="3"/>
    </row>
    <row r="42">
      <c r="A42" s="2" t="s">
        <v>96</v>
      </c>
      <c r="B42" s="3"/>
      <c r="C42" s="3"/>
      <c r="D42" s="3"/>
      <c r="E42" s="3"/>
    </row>
    <row r="43">
      <c r="A43" s="2" t="s">
        <v>97</v>
      </c>
      <c r="B43" s="2" t="s">
        <v>54</v>
      </c>
      <c r="C43" s="7">
        <v>0.0</v>
      </c>
      <c r="D43" s="7">
        <v>0.0</v>
      </c>
      <c r="E43" s="7">
        <v>0.0</v>
      </c>
    </row>
  </sheetData>
  <mergeCells count="4">
    <mergeCell ref="A1:E1"/>
    <mergeCell ref="A2:B2"/>
    <mergeCell ref="B3:C3"/>
    <mergeCell ref="A4:D4"/>
  </mergeCells>
  <drawing r:id="rId1"/>
</worksheet>
</file>