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ABE 303 Fall 2017\Lectures\"/>
    </mc:Choice>
  </mc:AlternateContent>
  <bookViews>
    <workbookView xWindow="0" yWindow="0" windowWidth="15360" windowHeight="8964" activeTab="1" xr2:uid="{00000000-000D-0000-FFFF-FFFF00000000}"/>
  </bookViews>
  <sheets>
    <sheet name="BET" sheetId="1" r:id="rId1"/>
    <sheet name="GAB" sheetId="2" r:id="rId2"/>
    <sheet name="Sheet3" sheetId="3" r:id="rId3"/>
  </sheets>
  <definedNames>
    <definedName name="solver_adj" localSheetId="0" hidden="1">BET!$F$2:$F$3</definedName>
    <definedName name="solver_adj" localSheetId="1" hidden="1">GAB!$D$2:$D$4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BET!$F$2</definedName>
    <definedName name="solver_lhs1" localSheetId="1" hidden="1">GAB!$D$2</definedName>
    <definedName name="solver_lhs2" localSheetId="1" hidden="1">GAB!$D$3</definedName>
    <definedName name="solver_lhs3" localSheetId="1" hidden="1">GAB!$D$4</definedName>
    <definedName name="solver_lin" localSheetId="0" hidden="1">2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1" hidden="1">2147483647</definedName>
    <definedName name="solver_num" localSheetId="0" hidden="1">1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BET!$H$13</definedName>
    <definedName name="solver_opt" localSheetId="1" hidden="1">GAB!$D$16</definedName>
    <definedName name="solver_pre" localSheetId="0" hidden="1">0.000001</definedName>
    <definedName name="solver_pre" localSheetId="1" hidden="1">0.000001</definedName>
    <definedName name="solver_rbv" localSheetId="1" hidden="1">1</definedName>
    <definedName name="solver_rel1" localSheetId="0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hs1" localSheetId="0" hidden="1">6</definedName>
    <definedName name="solver_rhs1" localSheetId="1" hidden="1">0</definedName>
    <definedName name="solver_rhs2" localSheetId="1" hidden="1">0</definedName>
    <definedName name="solver_rhs3" localSheetId="1" hidden="1">0</definedName>
    <definedName name="solver_rlx" localSheetId="1" hidden="1">1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C15" i="2" l="1"/>
  <c r="C14" i="2"/>
  <c r="C13" i="2"/>
  <c r="C12" i="2"/>
  <c r="C11" i="2"/>
  <c r="C10" i="2"/>
  <c r="C9" i="2"/>
  <c r="D9" i="2" l="1"/>
  <c r="D10" i="2"/>
  <c r="D11" i="2"/>
  <c r="D12" i="2"/>
  <c r="D13" i="2"/>
  <c r="D14" i="2"/>
  <c r="D15" i="2"/>
  <c r="G6" i="1"/>
  <c r="H6" i="1" s="1"/>
  <c r="G7" i="1"/>
  <c r="H7" i="1" s="1"/>
  <c r="G8" i="1"/>
  <c r="H8" i="1" s="1"/>
  <c r="H13" i="1" s="1"/>
  <c r="G9" i="1"/>
  <c r="H9" i="1" s="1"/>
  <c r="G10" i="1"/>
  <c r="H10" i="1" s="1"/>
  <c r="G11" i="1"/>
  <c r="H11" i="1" s="1"/>
  <c r="G12" i="1"/>
  <c r="H12" i="1"/>
  <c r="C12" i="1"/>
  <c r="C11" i="1"/>
  <c r="C10" i="1"/>
  <c r="C9" i="1"/>
  <c r="C8" i="1"/>
  <c r="C7" i="1"/>
  <c r="C6" i="1"/>
  <c r="D16" i="2" l="1"/>
</calcChain>
</file>

<file path=xl/sharedStrings.xml><?xml version="1.0" encoding="utf-8"?>
<sst xmlns="http://schemas.openxmlformats.org/spreadsheetml/2006/main" count="26" uniqueCount="19">
  <si>
    <t>BET EQUATION</t>
  </si>
  <si>
    <t>aw</t>
  </si>
  <si>
    <t>m</t>
  </si>
  <si>
    <t>aw/(1-aw)m</t>
  </si>
  <si>
    <t>Non-Linear Equation</t>
  </si>
  <si>
    <t>c=</t>
  </si>
  <si>
    <t>mo=</t>
  </si>
  <si>
    <t>model</t>
  </si>
  <si>
    <t>(Yexp - Ymodel)^2</t>
  </si>
  <si>
    <t>Yexp</t>
  </si>
  <si>
    <t>Ymodel</t>
  </si>
  <si>
    <t>SUM</t>
  </si>
  <si>
    <t>T</t>
  </si>
  <si>
    <t>GAB Model</t>
  </si>
  <si>
    <t>K=</t>
  </si>
  <si>
    <t>C=</t>
  </si>
  <si>
    <t>m1=</t>
  </si>
  <si>
    <t>(Yexp-Ymodel)^2</t>
  </si>
  <si>
    <t>Sum=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</si>
</sst>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591398773941637"/>
          <c:y val="0.10373465000698993"/>
          <c:w val="0.69767555037172702"/>
          <c:h val="0.6348560580427783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5475152318445071"/>
                  <c:y val="1.5088890915153386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AR"/>
                </a:p>
              </c:txPr>
            </c:trendlineLbl>
          </c:trendline>
          <c:xVal>
            <c:numRef>
              <c:f>BET!$A$6:$A$12</c:f>
              <c:numCache>
                <c:formatCode>General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0.43</c:v>
                </c:pt>
                <c:pt idx="4">
                  <c:v>0.62</c:v>
                </c:pt>
                <c:pt idx="5">
                  <c:v>0.76</c:v>
                </c:pt>
                <c:pt idx="6">
                  <c:v>0.89</c:v>
                </c:pt>
              </c:numCache>
            </c:numRef>
          </c:xVal>
          <c:yVal>
            <c:numRef>
              <c:f>BET!$C$6:$C$12</c:f>
              <c:numCache>
                <c:formatCode>General</c:formatCode>
                <c:ptCount val="7"/>
                <c:pt idx="0">
                  <c:v>0</c:v>
                </c:pt>
                <c:pt idx="1">
                  <c:v>0.1646903820816864</c:v>
                </c:pt>
                <c:pt idx="2">
                  <c:v>0.15101177891875567</c:v>
                </c:pt>
                <c:pt idx="3">
                  <c:v>0.16708437761069339</c:v>
                </c:pt>
                <c:pt idx="4">
                  <c:v>0.18932222642938279</c:v>
                </c:pt>
                <c:pt idx="5">
                  <c:v>0.23946360153256707</c:v>
                </c:pt>
                <c:pt idx="6">
                  <c:v>0.36363636363636365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3-45D9-A59E-A6B36611A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619776"/>
        <c:axId val="233613680"/>
      </c:scatterChart>
      <c:valAx>
        <c:axId val="23061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aw</a:t>
                </a:r>
              </a:p>
            </c:rich>
          </c:tx>
          <c:layout>
            <c:manualLayout>
              <c:xMode val="edge"/>
              <c:yMode val="edge"/>
              <c:x val="0.54152928558348812"/>
              <c:y val="0.850624149159778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233613680"/>
        <c:crosses val="autoZero"/>
        <c:crossBetween val="midCat"/>
      </c:valAx>
      <c:valAx>
        <c:axId val="23361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aw/((1-aw)m)</a:t>
                </a:r>
              </a:p>
            </c:rich>
          </c:tx>
          <c:layout>
            <c:manualLayout>
              <c:xMode val="edge"/>
              <c:yMode val="edge"/>
              <c:x val="5.3156146179401995E-2"/>
              <c:y val="0.26141122401193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2306197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13881019830029"/>
          <c:y val="0.10330578512396695"/>
          <c:w val="0.76770538243626063"/>
          <c:h val="0.636363636363636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BET!$A$6:$A$12</c:f>
              <c:numCache>
                <c:formatCode>General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0.43</c:v>
                </c:pt>
                <c:pt idx="4">
                  <c:v>0.62</c:v>
                </c:pt>
                <c:pt idx="5">
                  <c:v>0.76</c:v>
                </c:pt>
                <c:pt idx="6">
                  <c:v>0.89</c:v>
                </c:pt>
              </c:numCache>
            </c:numRef>
          </c:xVal>
          <c:yVal>
            <c:numRef>
              <c:f>BET!$B$6:$B$12</c:f>
              <c:numCache>
                <c:formatCode>General</c:formatCode>
                <c:ptCount val="7"/>
                <c:pt idx="0">
                  <c:v>0</c:v>
                </c:pt>
                <c:pt idx="1">
                  <c:v>6.9</c:v>
                </c:pt>
                <c:pt idx="2">
                  <c:v>8.6</c:v>
                </c:pt>
                <c:pt idx="3">
                  <c:v>10.5</c:v>
                </c:pt>
                <c:pt idx="4">
                  <c:v>13.9</c:v>
                </c:pt>
                <c:pt idx="5">
                  <c:v>17.399999999999999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D-4B6F-A4E4-480C794BCC58}"/>
            </c:ext>
          </c:extLst>
        </c:ser>
        <c:ser>
          <c:idx val="1"/>
          <c:order val="1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BET!$E$6:$E$12</c:f>
              <c:numCache>
                <c:formatCode>General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0.43</c:v>
                </c:pt>
                <c:pt idx="4">
                  <c:v>0.62</c:v>
                </c:pt>
                <c:pt idx="5">
                  <c:v>0.76</c:v>
                </c:pt>
                <c:pt idx="6">
                  <c:v>0.89</c:v>
                </c:pt>
              </c:numCache>
            </c:numRef>
          </c:xVal>
          <c:yVal>
            <c:numRef>
              <c:f>BET!$G$6:$G$12</c:f>
              <c:numCache>
                <c:formatCode>General</c:formatCode>
                <c:ptCount val="7"/>
                <c:pt idx="0">
                  <c:v>0</c:v>
                </c:pt>
                <c:pt idx="1">
                  <c:v>1.7280034930904051</c:v>
                </c:pt>
                <c:pt idx="2">
                  <c:v>2.8168561925017457</c:v>
                </c:pt>
                <c:pt idx="3">
                  <c:v>4.8556689634115608</c:v>
                </c:pt>
                <c:pt idx="4">
                  <c:v>8.0684527670528468</c:v>
                </c:pt>
                <c:pt idx="5">
                  <c:v>13.37602703910721</c:v>
                </c:pt>
                <c:pt idx="6">
                  <c:v>30.100024148755196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7D-4B6F-A4E4-480C794BC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62448"/>
        <c:axId val="357362056"/>
      </c:scatterChart>
      <c:valAx>
        <c:axId val="35736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aw</a:t>
                </a:r>
              </a:p>
            </c:rich>
          </c:tx>
          <c:layout>
            <c:manualLayout>
              <c:xMode val="edge"/>
              <c:yMode val="edge"/>
              <c:x val="0.52124645892351273"/>
              <c:y val="0.851239669421487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57362056"/>
        <c:crosses val="autoZero"/>
        <c:crossBetween val="midCat"/>
      </c:valAx>
      <c:valAx>
        <c:axId val="357362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4.5325779036827198E-2"/>
              <c:y val="0.3925619834710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573624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04179929998415"/>
          <c:y val="9.15754191542867E-2"/>
          <c:w val="0.75811427830671063"/>
          <c:h val="0.6776581017417215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GAB!$A$9:$A$15</c:f>
              <c:numCache>
                <c:formatCode>General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0.43</c:v>
                </c:pt>
                <c:pt idx="4">
                  <c:v>0.62</c:v>
                </c:pt>
                <c:pt idx="5">
                  <c:v>0.76</c:v>
                </c:pt>
                <c:pt idx="6">
                  <c:v>0.89</c:v>
                </c:pt>
              </c:numCache>
            </c:numRef>
          </c:xVal>
          <c:yVal>
            <c:numRef>
              <c:f>GAB!$B$9:$B$15</c:f>
              <c:numCache>
                <c:formatCode>General</c:formatCode>
                <c:ptCount val="7"/>
                <c:pt idx="0">
                  <c:v>0</c:v>
                </c:pt>
                <c:pt idx="1">
                  <c:v>6.9</c:v>
                </c:pt>
                <c:pt idx="2">
                  <c:v>8.6</c:v>
                </c:pt>
                <c:pt idx="3">
                  <c:v>10.5</c:v>
                </c:pt>
                <c:pt idx="4">
                  <c:v>13.9</c:v>
                </c:pt>
                <c:pt idx="5">
                  <c:v>17.399999999999999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5-47AB-8D34-5568D521CFEE}"/>
            </c:ext>
          </c:extLst>
        </c:ser>
        <c:ser>
          <c:idx val="1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GAB!$A$9:$A$15</c:f>
              <c:numCache>
                <c:formatCode>General</c:formatCode>
                <c:ptCount val="7"/>
                <c:pt idx="0">
                  <c:v>0</c:v>
                </c:pt>
                <c:pt idx="1">
                  <c:v>0.12</c:v>
                </c:pt>
                <c:pt idx="2">
                  <c:v>0.23</c:v>
                </c:pt>
                <c:pt idx="3">
                  <c:v>0.43</c:v>
                </c:pt>
                <c:pt idx="4">
                  <c:v>0.62</c:v>
                </c:pt>
                <c:pt idx="5">
                  <c:v>0.76</c:v>
                </c:pt>
                <c:pt idx="6">
                  <c:v>0.89</c:v>
                </c:pt>
              </c:numCache>
            </c:numRef>
          </c:xVal>
          <c:yVal>
            <c:numRef>
              <c:f>GAB!$C$9:$C$15</c:f>
              <c:numCache>
                <c:formatCode>General</c:formatCode>
                <c:ptCount val="7"/>
                <c:pt idx="0">
                  <c:v>0</c:v>
                </c:pt>
                <c:pt idx="1">
                  <c:v>7.1263485641150481</c:v>
                </c:pt>
                <c:pt idx="2">
                  <c:v>8.1845222517008498</c:v>
                </c:pt>
                <c:pt idx="3">
                  <c:v>10.41631305801174</c:v>
                </c:pt>
                <c:pt idx="4">
                  <c:v>13.753572443783048</c:v>
                </c:pt>
                <c:pt idx="5">
                  <c:v>17.908029465117028</c:v>
                </c:pt>
                <c:pt idx="6">
                  <c:v>24.821745792238588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55-47AB-8D34-5568D521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361664"/>
        <c:axId val="357362840"/>
      </c:scatterChart>
      <c:valAx>
        <c:axId val="35736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aw</a:t>
                </a:r>
              </a:p>
            </c:rich>
          </c:tx>
          <c:layout>
            <c:manualLayout>
              <c:xMode val="edge"/>
              <c:yMode val="edge"/>
              <c:x val="0.52212544228431623"/>
              <c:y val="0.86813494467037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57362840"/>
        <c:crosses val="autoZero"/>
        <c:crossBetween val="midCat"/>
      </c:valAx>
      <c:valAx>
        <c:axId val="35736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4.71976401179941E-2"/>
              <c:y val="0.402931941199657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357361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18</xdr:row>
      <xdr:rowOff>28575</xdr:rowOff>
    </xdr:from>
    <xdr:to>
      <xdr:col>4</xdr:col>
      <xdr:colOff>276225</xdr:colOff>
      <xdr:row>32</xdr:row>
      <xdr:rowOff>57150</xdr:rowOff>
    </xdr:to>
    <xdr:graphicFrame macro="">
      <xdr:nvGraphicFramePr>
        <xdr:cNvPr id="1029" name="Chart 1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17</xdr:row>
      <xdr:rowOff>152400</xdr:rowOff>
    </xdr:from>
    <xdr:to>
      <xdr:col>9</xdr:col>
      <xdr:colOff>209550</xdr:colOff>
      <xdr:row>32</xdr:row>
      <xdr:rowOff>28575</xdr:rowOff>
    </xdr:to>
    <xdr:graphicFrame macro="">
      <xdr:nvGraphicFramePr>
        <xdr:cNvPr id="1030" name="Chart 2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9525</xdr:rowOff>
    </xdr:from>
    <xdr:to>
      <xdr:col>9</xdr:col>
      <xdr:colOff>171450</xdr:colOff>
      <xdr:row>22</xdr:row>
      <xdr:rowOff>19050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M21" sqref="M21"/>
    </sheetView>
  </sheetViews>
  <sheetFormatPr defaultRowHeight="13.2" x14ac:dyDescent="0.25"/>
  <cols>
    <col min="3" max="3" width="12.5546875" customWidth="1"/>
    <col min="4" max="4" width="11.88671875" style="1" customWidth="1"/>
    <col min="5" max="5" width="12.88671875" customWidth="1"/>
    <col min="6" max="6" width="11.5546875" customWidth="1"/>
    <col min="7" max="7" width="11.6640625" customWidth="1"/>
    <col min="8" max="8" width="15.33203125" customWidth="1"/>
  </cols>
  <sheetData>
    <row r="1" spans="1:10" x14ac:dyDescent="0.25">
      <c r="B1" t="s">
        <v>0</v>
      </c>
      <c r="F1" t="s">
        <v>4</v>
      </c>
    </row>
    <row r="2" spans="1:10" x14ac:dyDescent="0.25">
      <c r="E2" s="2" t="s">
        <v>5</v>
      </c>
      <c r="F2">
        <v>6</v>
      </c>
    </row>
    <row r="3" spans="1:10" x14ac:dyDescent="0.25">
      <c r="E3" s="2" t="s">
        <v>6</v>
      </c>
      <c r="F3">
        <v>3.3792068309323482</v>
      </c>
    </row>
    <row r="4" spans="1:10" x14ac:dyDescent="0.25">
      <c r="E4" s="1"/>
      <c r="F4" s="1" t="s">
        <v>9</v>
      </c>
      <c r="G4" s="1" t="s">
        <v>10</v>
      </c>
    </row>
    <row r="5" spans="1:10" x14ac:dyDescent="0.25">
      <c r="A5" s="1" t="s">
        <v>1</v>
      </c>
      <c r="B5" s="1" t="s">
        <v>2</v>
      </c>
      <c r="C5" s="1" t="s">
        <v>3</v>
      </c>
      <c r="E5" s="1" t="s">
        <v>1</v>
      </c>
      <c r="F5" s="1" t="s">
        <v>2</v>
      </c>
      <c r="G5" s="1" t="s">
        <v>7</v>
      </c>
      <c r="H5" s="1" t="s">
        <v>8</v>
      </c>
    </row>
    <row r="6" spans="1:10" x14ac:dyDescent="0.25">
      <c r="A6">
        <v>0</v>
      </c>
      <c r="B6">
        <v>0</v>
      </c>
      <c r="C6" s="1" t="e">
        <f t="shared" ref="C6:C12" si="0">A6/(A6*(1-A6)*B6)</f>
        <v>#DIV/0!</v>
      </c>
      <c r="E6">
        <v>0</v>
      </c>
      <c r="F6">
        <v>0</v>
      </c>
      <c r="G6">
        <f>E6*$F$3*$F$2/((1-E6+$F$2*E6)*(1-E6))</f>
        <v>0</v>
      </c>
      <c r="H6">
        <f>(G6-F6)^2</f>
        <v>0</v>
      </c>
    </row>
    <row r="7" spans="1:10" x14ac:dyDescent="0.25">
      <c r="A7">
        <v>0.12</v>
      </c>
      <c r="B7">
        <v>6.9</v>
      </c>
      <c r="C7" s="1">
        <f t="shared" si="0"/>
        <v>0.1646903820816864</v>
      </c>
      <c r="E7">
        <v>0.12</v>
      </c>
      <c r="F7">
        <v>6.9</v>
      </c>
      <c r="G7">
        <f t="shared" ref="G7:G12" si="1">E7*$F$3*$F$2/((1-E7+$F$2*E7)*(1-E7))</f>
        <v>1.7280034930904051</v>
      </c>
      <c r="H7">
        <f t="shared" ref="H7:H12" si="2">(G7-F7)^2</f>
        <v>26.749547867485056</v>
      </c>
    </row>
    <row r="8" spans="1:10" x14ac:dyDescent="0.25">
      <c r="A8">
        <v>0.23</v>
      </c>
      <c r="B8">
        <v>8.6</v>
      </c>
      <c r="C8" s="1">
        <f t="shared" si="0"/>
        <v>0.15101177891875567</v>
      </c>
      <c r="E8">
        <v>0.23</v>
      </c>
      <c r="F8">
        <v>8.6</v>
      </c>
      <c r="G8">
        <f t="shared" si="1"/>
        <v>2.8168561925017457</v>
      </c>
      <c r="H8">
        <f t="shared" si="2"/>
        <v>33.444752298205401</v>
      </c>
    </row>
    <row r="9" spans="1:10" x14ac:dyDescent="0.25">
      <c r="A9">
        <v>0.43</v>
      </c>
      <c r="B9">
        <v>10.5</v>
      </c>
      <c r="C9" s="1">
        <f t="shared" si="0"/>
        <v>0.16708437761069339</v>
      </c>
      <c r="E9">
        <v>0.43</v>
      </c>
      <c r="F9">
        <v>10.5</v>
      </c>
      <c r="G9">
        <f t="shared" si="1"/>
        <v>4.8556689634115608</v>
      </c>
      <c r="H9">
        <f t="shared" si="2"/>
        <v>31.858472850595525</v>
      </c>
      <c r="J9" t="s">
        <v>12</v>
      </c>
    </row>
    <row r="10" spans="1:10" x14ac:dyDescent="0.25">
      <c r="A10">
        <v>0.62</v>
      </c>
      <c r="B10">
        <v>13.9</v>
      </c>
      <c r="C10" s="1">
        <f t="shared" si="0"/>
        <v>0.18932222642938279</v>
      </c>
      <c r="E10">
        <v>0.62</v>
      </c>
      <c r="F10">
        <v>13.9</v>
      </c>
      <c r="G10">
        <f t="shared" si="1"/>
        <v>8.0684527670528468</v>
      </c>
      <c r="H10">
        <f t="shared" si="2"/>
        <v>34.006943130093603</v>
      </c>
    </row>
    <row r="11" spans="1:10" x14ac:dyDescent="0.25">
      <c r="A11">
        <v>0.76</v>
      </c>
      <c r="B11">
        <v>17.399999999999999</v>
      </c>
      <c r="C11" s="1">
        <f t="shared" si="0"/>
        <v>0.23946360153256707</v>
      </c>
      <c r="E11">
        <v>0.76</v>
      </c>
      <c r="F11">
        <v>17.399999999999999</v>
      </c>
      <c r="G11">
        <f t="shared" si="1"/>
        <v>13.37602703910721</v>
      </c>
      <c r="H11">
        <f t="shared" si="2"/>
        <v>16.192358389996272</v>
      </c>
    </row>
    <row r="12" spans="1:10" x14ac:dyDescent="0.25">
      <c r="A12">
        <v>0.89</v>
      </c>
      <c r="B12">
        <v>25</v>
      </c>
      <c r="C12" s="1">
        <f t="shared" si="0"/>
        <v>0.36363636363636365</v>
      </c>
      <c r="E12">
        <v>0.89</v>
      </c>
      <c r="F12">
        <v>25</v>
      </c>
      <c r="G12">
        <f t="shared" si="1"/>
        <v>30.100024148755196</v>
      </c>
      <c r="H12">
        <f t="shared" si="2"/>
        <v>26.01024631788616</v>
      </c>
    </row>
    <row r="13" spans="1:10" x14ac:dyDescent="0.25">
      <c r="G13" s="2" t="s">
        <v>11</v>
      </c>
      <c r="H13">
        <f>SUM(H6:H12)</f>
        <v>168.26232085426201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tabSelected="1" workbookViewId="0">
      <selection activeCell="K17" sqref="K17"/>
    </sheetView>
  </sheetViews>
  <sheetFormatPr defaultRowHeight="13.2" x14ac:dyDescent="0.25"/>
  <cols>
    <col min="2" max="2" width="12.88671875" customWidth="1"/>
    <col min="3" max="3" width="14.88671875" customWidth="1"/>
    <col min="4" max="4" width="18.33203125" customWidth="1"/>
    <col min="5" max="5" width="16.33203125" customWidth="1"/>
  </cols>
  <sheetData>
    <row r="1" spans="1:4" x14ac:dyDescent="0.25">
      <c r="C1" t="s">
        <v>13</v>
      </c>
    </row>
    <row r="2" spans="1:4" x14ac:dyDescent="0.25">
      <c r="C2" s="2" t="s">
        <v>14</v>
      </c>
      <c r="D2">
        <v>0.81379564083411449</v>
      </c>
    </row>
    <row r="3" spans="1:4" x14ac:dyDescent="0.25">
      <c r="C3" s="2" t="s">
        <v>15</v>
      </c>
      <c r="D3">
        <v>137.40128937186353</v>
      </c>
    </row>
    <row r="4" spans="1:4" x14ac:dyDescent="0.25">
      <c r="C4" s="2" t="s">
        <v>16</v>
      </c>
      <c r="D4">
        <v>6.8628601647007352</v>
      </c>
    </row>
    <row r="7" spans="1:4" x14ac:dyDescent="0.25">
      <c r="B7" s="1" t="s">
        <v>9</v>
      </c>
      <c r="C7" s="1" t="s">
        <v>10</v>
      </c>
    </row>
    <row r="8" spans="1:4" x14ac:dyDescent="0.25">
      <c r="A8" s="1" t="s">
        <v>1</v>
      </c>
      <c r="B8" s="1" t="s">
        <v>2</v>
      </c>
      <c r="C8" s="1" t="s">
        <v>7</v>
      </c>
      <c r="D8" s="1" t="s">
        <v>17</v>
      </c>
    </row>
    <row r="9" spans="1:4" x14ac:dyDescent="0.25">
      <c r="A9">
        <v>0</v>
      </c>
      <c r="B9">
        <v>0</v>
      </c>
      <c r="C9">
        <f>$D$2*$D$3*$D$4*A9/((1-$D$2*A9)*(1-$D$2*A9+$D$2*$D$3*A9))</f>
        <v>0</v>
      </c>
      <c r="D9">
        <f>(C9-B9)^2</f>
        <v>0</v>
      </c>
    </row>
    <row r="10" spans="1:4" x14ac:dyDescent="0.25">
      <c r="A10">
        <v>0.12</v>
      </c>
      <c r="B10">
        <v>6.9</v>
      </c>
      <c r="C10">
        <f t="shared" ref="C10:C15" si="0">$D$2*$D$3*$D$4*A10/((1-$D$2*A10)*(1-$D$2*A10+$D$2*$D$3*A10))</f>
        <v>7.1263485641150481</v>
      </c>
      <c r="D10">
        <f t="shared" ref="D10:D15" si="1">(C10-B10)^2</f>
        <v>5.1233672476943895E-2</v>
      </c>
    </row>
    <row r="11" spans="1:4" x14ac:dyDescent="0.25">
      <c r="A11">
        <v>0.23</v>
      </c>
      <c r="B11">
        <v>8.6</v>
      </c>
      <c r="C11">
        <f t="shared" si="0"/>
        <v>8.1845222517008498</v>
      </c>
      <c r="D11">
        <f t="shared" si="1"/>
        <v>0.17262175933173171</v>
      </c>
    </row>
    <row r="12" spans="1:4" x14ac:dyDescent="0.25">
      <c r="A12">
        <v>0.43</v>
      </c>
      <c r="B12">
        <v>10.5</v>
      </c>
      <c r="C12">
        <f t="shared" si="0"/>
        <v>10.41631305801174</v>
      </c>
      <c r="D12">
        <f t="shared" si="1"/>
        <v>7.0035042593463923E-3</v>
      </c>
    </row>
    <row r="13" spans="1:4" x14ac:dyDescent="0.25">
      <c r="A13">
        <v>0.62</v>
      </c>
      <c r="B13">
        <v>13.9</v>
      </c>
      <c r="C13">
        <f t="shared" si="0"/>
        <v>13.753572443783048</v>
      </c>
      <c r="D13">
        <f t="shared" si="1"/>
        <v>2.1441029219668808E-2</v>
      </c>
    </row>
    <row r="14" spans="1:4" x14ac:dyDescent="0.25">
      <c r="A14">
        <v>0.76</v>
      </c>
      <c r="B14">
        <v>17.399999999999999</v>
      </c>
      <c r="C14">
        <f t="shared" si="0"/>
        <v>17.908029465117028</v>
      </c>
      <c r="D14">
        <f t="shared" si="1"/>
        <v>0.25809393742709547</v>
      </c>
    </row>
    <row r="15" spans="1:4" x14ac:dyDescent="0.25">
      <c r="A15">
        <v>0.89</v>
      </c>
      <c r="B15">
        <v>25</v>
      </c>
      <c r="C15">
        <f t="shared" si="0"/>
        <v>24.821745792238588</v>
      </c>
      <c r="D15">
        <f t="shared" si="1"/>
        <v>3.1774562584648787E-2</v>
      </c>
    </row>
    <row r="16" spans="1:4" x14ac:dyDescent="0.25">
      <c r="C16" s="2" t="s">
        <v>18</v>
      </c>
      <c r="D16">
        <f>SUM(D9:D15)</f>
        <v>0.54216846529943519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</vt:lpstr>
      <vt:lpstr>GAB</vt:lpstr>
      <vt:lpstr>Sheet3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Campanella</dc:creator>
  <cp:lastModifiedBy>osvaldo</cp:lastModifiedBy>
  <dcterms:created xsi:type="dcterms:W3CDTF">2004-10-07T03:48:09Z</dcterms:created>
  <dcterms:modified xsi:type="dcterms:W3CDTF">2017-09-26T01:48:03Z</dcterms:modified>
</cp:coreProperties>
</file>