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ryn\Desktop\"/>
    </mc:Choice>
  </mc:AlternateContent>
  <bookViews>
    <workbookView xWindow="0" yWindow="0" windowWidth="19200" windowHeight="7540"/>
  </bookViews>
  <sheets>
    <sheet name="85% Glycerol" sheetId="1" r:id="rId1"/>
    <sheet name="Liquid Yogurt" sheetId="2" r:id="rId2"/>
    <sheet name="Corn Starch 35% ww in glycerol" sheetId="3" r:id="rId3"/>
    <sheet name="Hair Conditioner" sheetId="4" r:id="rId4"/>
    <sheet name="Fermentation with Cells" sheetId="5" r:id="rId5"/>
    <sheet name="Fermentation without Cells" sheetId="6" r:id="rId6"/>
  </sheets>
  <calcPr calcId="171027"/>
</workbook>
</file>

<file path=xl/calcChain.xml><?xml version="1.0" encoding="utf-8"?>
<calcChain xmlns="http://schemas.openxmlformats.org/spreadsheetml/2006/main">
  <c r="C60" i="4" l="1"/>
  <c r="B60" i="4"/>
  <c r="D57" i="2"/>
  <c r="C57" i="2"/>
  <c r="B40" i="1"/>
  <c r="B41" i="1"/>
  <c r="A41" i="1"/>
  <c r="A40" i="1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4" i="6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4" i="5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K37" i="4"/>
  <c r="L4" i="4"/>
  <c r="K4" i="4"/>
  <c r="I5" i="3"/>
  <c r="I6" i="3"/>
  <c r="I7" i="3"/>
  <c r="I8" i="3"/>
  <c r="I9" i="3"/>
  <c r="I10" i="3"/>
  <c r="I11" i="3"/>
  <c r="I12" i="3"/>
  <c r="I13" i="3"/>
  <c r="I14" i="3"/>
  <c r="I15" i="3"/>
  <c r="I16" i="3"/>
  <c r="I4" i="3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4" i="2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N5" i="1"/>
  <c r="N6" i="1"/>
  <c r="N7" i="1"/>
  <c r="N8" i="1"/>
  <c r="N9" i="1"/>
  <c r="N10" i="1"/>
  <c r="N11" i="1"/>
  <c r="N12" i="1"/>
  <c r="N13" i="1"/>
  <c r="N14" i="1"/>
  <c r="N4" i="1"/>
  <c r="J4" i="2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4" i="6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4" i="5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4" i="4"/>
  <c r="B5" i="3"/>
  <c r="B6" i="3"/>
  <c r="B7" i="3"/>
  <c r="B8" i="3"/>
  <c r="B9" i="3"/>
  <c r="B10" i="3"/>
  <c r="B11" i="3"/>
  <c r="B12" i="3"/>
  <c r="B13" i="3"/>
  <c r="B14" i="3"/>
  <c r="B15" i="3"/>
  <c r="B16" i="3"/>
  <c r="B4" i="3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4" i="2"/>
  <c r="B5" i="1"/>
  <c r="B6" i="1"/>
  <c r="B7" i="1"/>
  <c r="B8" i="1"/>
  <c r="B9" i="1"/>
  <c r="B10" i="1"/>
  <c r="B11" i="1"/>
  <c r="B12" i="1"/>
  <c r="B13" i="1"/>
  <c r="B14" i="1"/>
  <c r="B4" i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4" i="6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4" i="5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2" i="4"/>
  <c r="I32" i="4"/>
  <c r="H33" i="4"/>
  <c r="I33" i="4"/>
  <c r="H34" i="4"/>
  <c r="I34" i="4"/>
  <c r="H35" i="4"/>
  <c r="I35" i="4"/>
  <c r="H36" i="4"/>
  <c r="H37" i="4"/>
  <c r="I4" i="4"/>
  <c r="H4" i="4"/>
  <c r="G12" i="3"/>
  <c r="G13" i="3"/>
  <c r="G14" i="3"/>
  <c r="G15" i="3"/>
  <c r="G16" i="3"/>
  <c r="G11" i="3"/>
  <c r="G5" i="3"/>
  <c r="G6" i="3"/>
  <c r="G7" i="3"/>
  <c r="G8" i="3"/>
  <c r="G9" i="3"/>
  <c r="G10" i="3"/>
  <c r="G4" i="3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4" i="2"/>
  <c r="H4" i="2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K4" i="1"/>
  <c r="L4" i="1"/>
  <c r="J4" i="1"/>
</calcChain>
</file>

<file path=xl/sharedStrings.xml><?xml version="1.0" encoding="utf-8"?>
<sst xmlns="http://schemas.openxmlformats.org/spreadsheetml/2006/main" count="66" uniqueCount="18">
  <si>
    <t>Spindle 61</t>
  </si>
  <si>
    <t>Spindle 64</t>
  </si>
  <si>
    <t>Spindle 66</t>
  </si>
  <si>
    <t>T</t>
  </si>
  <si>
    <t>Viscosity (cp)</t>
  </si>
  <si>
    <t>RPM</t>
  </si>
  <si>
    <t>Trial 1</t>
  </si>
  <si>
    <t>Trial 2</t>
  </si>
  <si>
    <t>Trial 3</t>
  </si>
  <si>
    <t>Fermentation Without Cells</t>
  </si>
  <si>
    <t>Shear Rate</t>
  </si>
  <si>
    <t>Viscosity Pa.s</t>
  </si>
  <si>
    <t>Viscosity (Pa.s)</t>
  </si>
  <si>
    <t>Viscosity Pa.s)</t>
  </si>
  <si>
    <t>T calculated</t>
  </si>
  <si>
    <t>T Calculated</t>
  </si>
  <si>
    <t>k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</si>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</sst>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Fill="1" applyAlignment="1"/>
    <xf numFmtId="0" fontId="1" fillId="0" borderId="0" xfId="0" applyFont="1" applyFill="1"/>
    <xf numFmtId="0" fontId="0" fillId="0" borderId="0" xfId="0" applyFont="1" applyFill="1" applyAlignment="1"/>
    <xf numFmtId="0" fontId="3" fillId="0" borderId="0" xfId="0" applyFont="1" applyFill="1" applyAlignment="1"/>
    <xf numFmtId="11" fontId="1" fillId="0" borderId="0" xfId="0" applyNumberFormat="1" applyFont="1" applyFill="1" applyAlignment="1"/>
    <xf numFmtId="0" fontId="1" fillId="0" borderId="0" xfId="0" applyFont="1" applyFill="1" applyAlignment="1">
      <alignment horizontal="center"/>
    </xf>
    <xf numFmtId="0" fontId="0" fillId="0" borderId="0" xfId="0" applyFont="1" applyFill="1" applyAlignment="1"/>
    <xf numFmtId="0" fontId="1" fillId="0" borderId="0" xfId="0" applyNumberFormat="1" applyFont="1" applyFill="1"/>
    <xf numFmtId="0" fontId="2" fillId="0" borderId="0" xfId="0" applyFont="1" applyFill="1" applyAlignment="1"/>
    <xf numFmtId="2" fontId="1" fillId="0" borderId="0" xfId="0" applyNumberFormat="1" applyFont="1" applyFill="1"/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1" fillId="2" borderId="0" xfId="0" applyFont="1" applyFill="1" applyAlignment="1"/>
    <xf numFmtId="0" fontId="0" fillId="2" borderId="0" xfId="0" applyFont="1" applyFill="1" applyAlignment="1"/>
    <xf numFmtId="0" fontId="1" fillId="2" borderId="0" xfId="0" applyFont="1" applyFill="1"/>
    <xf numFmtId="0" fontId="3" fillId="2" borderId="0" xfId="0" applyFont="1" applyFill="1" applyAlignment="1"/>
    <xf numFmtId="0" fontId="1" fillId="2" borderId="0" xfId="0" applyNumberFormat="1" applyFon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mu vs gamma trial 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'85% Glycerol'!$B$4:$B$14</c:f>
              <c:numCache>
                <c:formatCode>General</c:formatCode>
                <c:ptCount val="11"/>
                <c:pt idx="0">
                  <c:v>0.2</c:v>
                </c:pt>
                <c:pt idx="1">
                  <c:v>0.33333333333333331</c:v>
                </c:pt>
                <c:pt idx="2">
                  <c:v>0.5</c:v>
                </c:pt>
                <c:pt idx="3">
                  <c:v>0.83333333333333337</c:v>
                </c:pt>
                <c:pt idx="4">
                  <c:v>1</c:v>
                </c:pt>
                <c:pt idx="5">
                  <c:v>1.6666666666666667</c:v>
                </c:pt>
                <c:pt idx="6">
                  <c:v>1</c:v>
                </c:pt>
                <c:pt idx="7">
                  <c:v>0.83333333333333337</c:v>
                </c:pt>
                <c:pt idx="8">
                  <c:v>0.5</c:v>
                </c:pt>
                <c:pt idx="9">
                  <c:v>0.33333333333333331</c:v>
                </c:pt>
                <c:pt idx="10">
                  <c:v>0.2</c:v>
                </c:pt>
              </c:numCache>
            </c:numRef>
          </c:xVal>
          <c:yVal>
            <c:numRef>
              <c:f>'85% Glycerol'!$J$4:$J$14</c:f>
              <c:numCache>
                <c:formatCode>General</c:formatCode>
                <c:ptCount val="11"/>
                <c:pt idx="0">
                  <c:v>5.4600000000000003E-2</c:v>
                </c:pt>
                <c:pt idx="1">
                  <c:v>5.3999999999999999E-2</c:v>
                </c:pt>
                <c:pt idx="2">
                  <c:v>5.4300000000000001E-2</c:v>
                </c:pt>
                <c:pt idx="3">
                  <c:v>5.4800000000000001E-2</c:v>
                </c:pt>
                <c:pt idx="4">
                  <c:v>5.5079999999999997E-2</c:v>
                </c:pt>
                <c:pt idx="5">
                  <c:v>5.568E-2</c:v>
                </c:pt>
                <c:pt idx="6">
                  <c:v>5.5E-2</c:v>
                </c:pt>
                <c:pt idx="7">
                  <c:v>5.4840000000000007E-2</c:v>
                </c:pt>
                <c:pt idx="8">
                  <c:v>5.4600000000000003E-2</c:v>
                </c:pt>
                <c:pt idx="9">
                  <c:v>5.3999999999999999E-2</c:v>
                </c:pt>
                <c:pt idx="10">
                  <c:v>5.3999999999999999E-2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97-4045-A8E1-C3B9A01B4061}"/>
            </c:ext>
          </c:extLst>
        </c:ser>
        <c:ser>
          <c:idx val="1"/>
          <c:order val="1"/>
          <c:tx>
            <c:v>mu vs gamma trial 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'85% Glycerol'!$B$4:$B$14</c:f>
              <c:numCache>
                <c:formatCode>General</c:formatCode>
                <c:ptCount val="11"/>
                <c:pt idx="0">
                  <c:v>0.2</c:v>
                </c:pt>
                <c:pt idx="1">
                  <c:v>0.33333333333333331</c:v>
                </c:pt>
                <c:pt idx="2">
                  <c:v>0.5</c:v>
                </c:pt>
                <c:pt idx="3">
                  <c:v>0.83333333333333337</c:v>
                </c:pt>
                <c:pt idx="4">
                  <c:v>1</c:v>
                </c:pt>
                <c:pt idx="5">
                  <c:v>1.6666666666666667</c:v>
                </c:pt>
                <c:pt idx="6">
                  <c:v>1</c:v>
                </c:pt>
                <c:pt idx="7">
                  <c:v>0.83333333333333337</c:v>
                </c:pt>
                <c:pt idx="8">
                  <c:v>0.5</c:v>
                </c:pt>
                <c:pt idx="9">
                  <c:v>0.33333333333333331</c:v>
                </c:pt>
                <c:pt idx="10">
                  <c:v>0.2</c:v>
                </c:pt>
              </c:numCache>
            </c:numRef>
          </c:xVal>
          <c:yVal>
            <c:numRef>
              <c:f>'85% Glycerol'!$K$4:$K$14</c:f>
              <c:numCache>
                <c:formatCode>General</c:formatCode>
                <c:ptCount val="11"/>
                <c:pt idx="0">
                  <c:v>5.3999999999999999E-2</c:v>
                </c:pt>
                <c:pt idx="1">
                  <c:v>5.3999999999999999E-2</c:v>
                </c:pt>
                <c:pt idx="2">
                  <c:v>5.3999999999999999E-2</c:v>
                </c:pt>
                <c:pt idx="3">
                  <c:v>5.4600000000000003E-2</c:v>
                </c:pt>
                <c:pt idx="4">
                  <c:v>5.4840000000000007E-2</c:v>
                </c:pt>
                <c:pt idx="5">
                  <c:v>5.5380000000000006E-2</c:v>
                </c:pt>
                <c:pt idx="6">
                  <c:v>5.4700000000000006E-2</c:v>
                </c:pt>
                <c:pt idx="7">
                  <c:v>5.4600000000000003E-2</c:v>
                </c:pt>
                <c:pt idx="8">
                  <c:v>5.4399999999999997E-2</c:v>
                </c:pt>
                <c:pt idx="9">
                  <c:v>5.3100000000000001E-2</c:v>
                </c:pt>
                <c:pt idx="10">
                  <c:v>5.3999999999999999E-2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97-4045-A8E1-C3B9A01B4061}"/>
            </c:ext>
          </c:extLst>
        </c:ser>
        <c:ser>
          <c:idx val="2"/>
          <c:order val="2"/>
          <c:tx>
            <c:v>mu vs gamma trial 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'85% Glycerol'!$B$4:$B$14</c:f>
              <c:numCache>
                <c:formatCode>General</c:formatCode>
                <c:ptCount val="11"/>
                <c:pt idx="0">
                  <c:v>0.2</c:v>
                </c:pt>
                <c:pt idx="1">
                  <c:v>0.33333333333333331</c:v>
                </c:pt>
                <c:pt idx="2">
                  <c:v>0.5</c:v>
                </c:pt>
                <c:pt idx="3">
                  <c:v>0.83333333333333337</c:v>
                </c:pt>
                <c:pt idx="4">
                  <c:v>1</c:v>
                </c:pt>
                <c:pt idx="5">
                  <c:v>1.6666666666666667</c:v>
                </c:pt>
                <c:pt idx="6">
                  <c:v>1</c:v>
                </c:pt>
                <c:pt idx="7">
                  <c:v>0.83333333333333337</c:v>
                </c:pt>
                <c:pt idx="8">
                  <c:v>0.5</c:v>
                </c:pt>
                <c:pt idx="9">
                  <c:v>0.33333333333333331</c:v>
                </c:pt>
                <c:pt idx="10">
                  <c:v>0.2</c:v>
                </c:pt>
              </c:numCache>
            </c:numRef>
          </c:xVal>
          <c:yVal>
            <c:numRef>
              <c:f>'85% Glycerol'!$L$4:$L$14</c:f>
              <c:numCache>
                <c:formatCode>General</c:formatCode>
                <c:ptCount val="11"/>
                <c:pt idx="0">
                  <c:v>5.3999999999999999E-2</c:v>
                </c:pt>
                <c:pt idx="1">
                  <c:v>5.45E-2</c:v>
                </c:pt>
                <c:pt idx="2">
                  <c:v>5.4600000000000003E-2</c:v>
                </c:pt>
                <c:pt idx="3">
                  <c:v>5.4600000000000003E-2</c:v>
                </c:pt>
                <c:pt idx="4">
                  <c:v>5.4600000000000003E-2</c:v>
                </c:pt>
                <c:pt idx="5">
                  <c:v>5.5079999999999997E-2</c:v>
                </c:pt>
                <c:pt idx="6">
                  <c:v>5.4399999999999997E-2</c:v>
                </c:pt>
                <c:pt idx="7">
                  <c:v>5.4359999999999999E-2</c:v>
                </c:pt>
                <c:pt idx="8">
                  <c:v>5.3999999999999999E-2</c:v>
                </c:pt>
                <c:pt idx="9">
                  <c:v>5.3999999999999999E-2</c:v>
                </c:pt>
                <c:pt idx="10">
                  <c:v>5.3999999999999999E-2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97-4045-A8E1-C3B9A01B4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28768"/>
        <c:axId val="210228784"/>
      </c:scatterChart>
      <c:valAx>
        <c:axId val="28192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Gamma (s^-1)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8784"/>
        <c:crosses val="autoZero"/>
        <c:crossBetween val="midCat"/>
      </c:valAx>
      <c:valAx>
        <c:axId val="210228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</a:t>
                </a:r>
                <a:r>
                  <a:rPr lang="en-US" baseline="0"/>
                  <a:t> (Pa.s)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2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Tau vs Gamma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'Fermentation with Cells'!$B$4:$B$38</c:f>
              <c:numCache>
                <c:formatCode>General</c:formatCode>
                <c:ptCount val="35"/>
                <c:pt idx="0">
                  <c:v>5.0000000000000001E-3</c:v>
                </c:pt>
                <c:pt idx="1">
                  <c:v>8.3333333333333332E-3</c:v>
                </c:pt>
                <c:pt idx="2">
                  <c:v>0.01</c:v>
                </c:pt>
                <c:pt idx="3">
                  <c:v>1.6666666666666666E-2</c:v>
                </c:pt>
                <c:pt idx="4">
                  <c:v>2.5000000000000001E-2</c:v>
                </c:pt>
                <c:pt idx="5">
                  <c:v>3.3333333333333333E-2</c:v>
                </c:pt>
                <c:pt idx="6">
                  <c:v>4.1666666666666664E-2</c:v>
                </c:pt>
                <c:pt idx="7">
                  <c:v>0.05</c:v>
                </c:pt>
                <c:pt idx="8">
                  <c:v>6.6666666666666666E-2</c:v>
                </c:pt>
                <c:pt idx="9">
                  <c:v>8.3333333333333329E-2</c:v>
                </c:pt>
                <c:pt idx="10">
                  <c:v>0.1</c:v>
                </c:pt>
                <c:pt idx="11">
                  <c:v>0.16666666666666666</c:v>
                </c:pt>
                <c:pt idx="12">
                  <c:v>0.2</c:v>
                </c:pt>
                <c:pt idx="13">
                  <c:v>0.33333333333333331</c:v>
                </c:pt>
                <c:pt idx="14">
                  <c:v>0.5</c:v>
                </c:pt>
                <c:pt idx="15">
                  <c:v>0.83333333333333337</c:v>
                </c:pt>
                <c:pt idx="16">
                  <c:v>1</c:v>
                </c:pt>
                <c:pt idx="17">
                  <c:v>1.6666666666666667</c:v>
                </c:pt>
                <c:pt idx="18">
                  <c:v>1</c:v>
                </c:pt>
                <c:pt idx="19">
                  <c:v>0.83333333333333337</c:v>
                </c:pt>
                <c:pt idx="20">
                  <c:v>0.5</c:v>
                </c:pt>
                <c:pt idx="21">
                  <c:v>0.33333333333333331</c:v>
                </c:pt>
                <c:pt idx="22">
                  <c:v>0.2</c:v>
                </c:pt>
                <c:pt idx="23">
                  <c:v>0.16666666666666666</c:v>
                </c:pt>
                <c:pt idx="24">
                  <c:v>0.1</c:v>
                </c:pt>
                <c:pt idx="25">
                  <c:v>8.3333333333333329E-2</c:v>
                </c:pt>
                <c:pt idx="26">
                  <c:v>6.6666666666666666E-2</c:v>
                </c:pt>
                <c:pt idx="27">
                  <c:v>0.05</c:v>
                </c:pt>
                <c:pt idx="28">
                  <c:v>4.1666666666666664E-2</c:v>
                </c:pt>
                <c:pt idx="29">
                  <c:v>3.3333333333333333E-2</c:v>
                </c:pt>
                <c:pt idx="30">
                  <c:v>2.5000000000000001E-2</c:v>
                </c:pt>
                <c:pt idx="31">
                  <c:v>1.6666666666666666E-2</c:v>
                </c:pt>
                <c:pt idx="32">
                  <c:v>0.01</c:v>
                </c:pt>
                <c:pt idx="33">
                  <c:v>8.3333333333333332E-3</c:v>
                </c:pt>
                <c:pt idx="34">
                  <c:v>5.0000000000000001E-3</c:v>
                </c:pt>
              </c:numCache>
            </c:numRef>
          </c:xVal>
          <c:yVal>
            <c:numRef>
              <c:f>'Fermentation with Cells'!$I$4:$I$38</c:f>
              <c:numCache>
                <c:formatCode>General</c:formatCode>
                <c:ptCount val="35"/>
                <c:pt idx="0">
                  <c:v>1.1599999999999999</c:v>
                </c:pt>
                <c:pt idx="1">
                  <c:v>1.35</c:v>
                </c:pt>
                <c:pt idx="2">
                  <c:v>1.41</c:v>
                </c:pt>
                <c:pt idx="3">
                  <c:v>1.4466666666666665</c:v>
                </c:pt>
                <c:pt idx="4">
                  <c:v>1.5</c:v>
                </c:pt>
                <c:pt idx="5">
                  <c:v>1.56</c:v>
                </c:pt>
                <c:pt idx="6">
                  <c:v>1.6066666666666667</c:v>
                </c:pt>
                <c:pt idx="7">
                  <c:v>1.6266500000000002</c:v>
                </c:pt>
                <c:pt idx="8">
                  <c:v>1.72</c:v>
                </c:pt>
                <c:pt idx="9">
                  <c:v>1.76</c:v>
                </c:pt>
                <c:pt idx="10">
                  <c:v>1.8067000000000002</c:v>
                </c:pt>
                <c:pt idx="11">
                  <c:v>1.9133333333333333</c:v>
                </c:pt>
                <c:pt idx="12">
                  <c:v>1.9600000000000002</c:v>
                </c:pt>
                <c:pt idx="13">
                  <c:v>2.1066666666666665</c:v>
                </c:pt>
                <c:pt idx="14">
                  <c:v>2.2800000000000002</c:v>
                </c:pt>
                <c:pt idx="15">
                  <c:v>2.4666666666666668</c:v>
                </c:pt>
                <c:pt idx="16">
                  <c:v>2.5529999999999999</c:v>
                </c:pt>
                <c:pt idx="17">
                  <c:v>2.7666666666666671</c:v>
                </c:pt>
                <c:pt idx="18">
                  <c:v>2.5470000000000002</c:v>
                </c:pt>
                <c:pt idx="19">
                  <c:v>2.4533333333333336</c:v>
                </c:pt>
                <c:pt idx="20">
                  <c:v>2.2200000000000002</c:v>
                </c:pt>
                <c:pt idx="21">
                  <c:v>2.0599999999999996</c:v>
                </c:pt>
                <c:pt idx="22">
                  <c:v>1.8934000000000002</c:v>
                </c:pt>
                <c:pt idx="23">
                  <c:v>1.8333333333333333</c:v>
                </c:pt>
                <c:pt idx="24">
                  <c:v>1.6600000000000001</c:v>
                </c:pt>
                <c:pt idx="25">
                  <c:v>1.6333333333333333</c:v>
                </c:pt>
                <c:pt idx="26">
                  <c:v>1.5733333333333335</c:v>
                </c:pt>
                <c:pt idx="27">
                  <c:v>1.50665</c:v>
                </c:pt>
                <c:pt idx="28">
                  <c:v>1.4666666666666668</c:v>
                </c:pt>
                <c:pt idx="29">
                  <c:v>1.42</c:v>
                </c:pt>
                <c:pt idx="30">
                  <c:v>1.3333250000000001</c:v>
                </c:pt>
                <c:pt idx="31">
                  <c:v>1.24</c:v>
                </c:pt>
                <c:pt idx="32">
                  <c:v>1.1100000000000001</c:v>
                </c:pt>
                <c:pt idx="33">
                  <c:v>1.0666666666666667</c:v>
                </c:pt>
                <c:pt idx="34">
                  <c:v>0.94500000000000006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E-4A6F-B179-4BA4DC33E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109280"/>
        <c:axId val="286427904"/>
      </c:scatterChart>
      <c:valAx>
        <c:axId val="45010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 (s^-1)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27904"/>
        <c:crosses val="autoZero"/>
        <c:crossBetween val="midCat"/>
      </c:valAx>
      <c:valAx>
        <c:axId val="286427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0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Mu vs Gamma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'Fermentation without Cells'!$B$4:$B$38</c:f>
              <c:numCache>
                <c:formatCode>General</c:formatCode>
                <c:ptCount val="35"/>
                <c:pt idx="0">
                  <c:v>5.0000000000000001E-3</c:v>
                </c:pt>
                <c:pt idx="1">
                  <c:v>8.3333333333333332E-3</c:v>
                </c:pt>
                <c:pt idx="2">
                  <c:v>0.01</c:v>
                </c:pt>
                <c:pt idx="3">
                  <c:v>1.6666666666666666E-2</c:v>
                </c:pt>
                <c:pt idx="4">
                  <c:v>2.5000000000000001E-2</c:v>
                </c:pt>
                <c:pt idx="5">
                  <c:v>3.3333333333333333E-2</c:v>
                </c:pt>
                <c:pt idx="6">
                  <c:v>4.1666666666666664E-2</c:v>
                </c:pt>
                <c:pt idx="7">
                  <c:v>0.05</c:v>
                </c:pt>
                <c:pt idx="8">
                  <c:v>6.6666666666666666E-2</c:v>
                </c:pt>
                <c:pt idx="9">
                  <c:v>8.3333333333333329E-2</c:v>
                </c:pt>
                <c:pt idx="10">
                  <c:v>0.1</c:v>
                </c:pt>
                <c:pt idx="11">
                  <c:v>0.16666666666666666</c:v>
                </c:pt>
                <c:pt idx="12">
                  <c:v>0.2</c:v>
                </c:pt>
                <c:pt idx="13">
                  <c:v>0.33333333333333331</c:v>
                </c:pt>
                <c:pt idx="14">
                  <c:v>0.5</c:v>
                </c:pt>
                <c:pt idx="15">
                  <c:v>0.83333333333333337</c:v>
                </c:pt>
                <c:pt idx="16">
                  <c:v>1</c:v>
                </c:pt>
                <c:pt idx="17">
                  <c:v>1.6666666666666667</c:v>
                </c:pt>
                <c:pt idx="18">
                  <c:v>1</c:v>
                </c:pt>
                <c:pt idx="19">
                  <c:v>0.83333333333333337</c:v>
                </c:pt>
                <c:pt idx="20">
                  <c:v>0.5</c:v>
                </c:pt>
                <c:pt idx="21">
                  <c:v>0.33333333333333331</c:v>
                </c:pt>
                <c:pt idx="22">
                  <c:v>0.2</c:v>
                </c:pt>
                <c:pt idx="23">
                  <c:v>0.16666666666666666</c:v>
                </c:pt>
                <c:pt idx="24">
                  <c:v>0.1</c:v>
                </c:pt>
                <c:pt idx="25">
                  <c:v>8.3333333333333329E-2</c:v>
                </c:pt>
                <c:pt idx="26">
                  <c:v>6.6666666666666666E-2</c:v>
                </c:pt>
                <c:pt idx="27">
                  <c:v>0.05</c:v>
                </c:pt>
                <c:pt idx="28">
                  <c:v>4.1666666666666664E-2</c:v>
                </c:pt>
                <c:pt idx="29">
                  <c:v>3.3333333333333333E-2</c:v>
                </c:pt>
                <c:pt idx="30">
                  <c:v>2.5000000000000001E-2</c:v>
                </c:pt>
                <c:pt idx="31">
                  <c:v>1.6666666666666666E-2</c:v>
                </c:pt>
                <c:pt idx="32">
                  <c:v>0.01</c:v>
                </c:pt>
                <c:pt idx="33">
                  <c:v>8.3333333333333332E-3</c:v>
                </c:pt>
                <c:pt idx="34">
                  <c:v>5.0000000000000001E-3</c:v>
                </c:pt>
              </c:numCache>
            </c:numRef>
          </c:xVal>
          <c:yVal>
            <c:numRef>
              <c:f>'Fermentation without Cells'!$G$4:$G$38</c:f>
              <c:numCache>
                <c:formatCode>0.00</c:formatCode>
                <c:ptCount val="35"/>
                <c:pt idx="0">
                  <c:v>228</c:v>
                </c:pt>
                <c:pt idx="1">
                  <c:v>156</c:v>
                </c:pt>
                <c:pt idx="2">
                  <c:v>135</c:v>
                </c:pt>
                <c:pt idx="3">
                  <c:v>90.4</c:v>
                </c:pt>
                <c:pt idx="4">
                  <c:v>61.067</c:v>
                </c:pt>
                <c:pt idx="5">
                  <c:v>47.6</c:v>
                </c:pt>
                <c:pt idx="6">
                  <c:v>39.200000000000003</c:v>
                </c:pt>
                <c:pt idx="7">
                  <c:v>33.6</c:v>
                </c:pt>
                <c:pt idx="8">
                  <c:v>26.3</c:v>
                </c:pt>
                <c:pt idx="9">
                  <c:v>21.84</c:v>
                </c:pt>
                <c:pt idx="10">
                  <c:v>18.667000000000002</c:v>
                </c:pt>
                <c:pt idx="11">
                  <c:v>12.16</c:v>
                </c:pt>
                <c:pt idx="12">
                  <c:v>10.266999999999999</c:v>
                </c:pt>
                <c:pt idx="13">
                  <c:v>6.8</c:v>
                </c:pt>
                <c:pt idx="14">
                  <c:v>4.8929999999999998</c:v>
                </c:pt>
                <c:pt idx="15">
                  <c:v>3.2800000000000002</c:v>
                </c:pt>
                <c:pt idx="16">
                  <c:v>2.82</c:v>
                </c:pt>
                <c:pt idx="17">
                  <c:v>1.8</c:v>
                </c:pt>
                <c:pt idx="18">
                  <c:v>2.72</c:v>
                </c:pt>
                <c:pt idx="19">
                  <c:v>3.24</c:v>
                </c:pt>
                <c:pt idx="20">
                  <c:v>4.827</c:v>
                </c:pt>
                <c:pt idx="21">
                  <c:v>6.6400000000000006</c:v>
                </c:pt>
                <c:pt idx="22">
                  <c:v>10.233000000000001</c:v>
                </c:pt>
                <c:pt idx="23">
                  <c:v>11.92</c:v>
                </c:pt>
                <c:pt idx="24">
                  <c:v>18.183</c:v>
                </c:pt>
                <c:pt idx="25">
                  <c:v>20.96</c:v>
                </c:pt>
                <c:pt idx="26">
                  <c:v>24.8</c:v>
                </c:pt>
                <c:pt idx="27">
                  <c:v>31.6</c:v>
                </c:pt>
                <c:pt idx="28">
                  <c:v>36.96</c:v>
                </c:pt>
                <c:pt idx="29">
                  <c:v>44.2</c:v>
                </c:pt>
                <c:pt idx="30">
                  <c:v>55.2</c:v>
                </c:pt>
                <c:pt idx="31">
                  <c:v>76</c:v>
                </c:pt>
                <c:pt idx="32">
                  <c:v>114</c:v>
                </c:pt>
                <c:pt idx="33">
                  <c:v>132</c:v>
                </c:pt>
                <c:pt idx="34">
                  <c:v>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24-4048-B019-8AE19058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965792"/>
        <c:axId val="212665696"/>
      </c:scatterChart>
      <c:valAx>
        <c:axId val="44296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  <a:r>
                  <a:rPr lang="en-US" baseline="0"/>
                  <a:t> (s^-1)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5696"/>
        <c:crosses val="autoZero"/>
        <c:crossBetween val="midCat"/>
      </c:valAx>
      <c:valAx>
        <c:axId val="212665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 (Pa.s)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6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tau vs gamma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'Fermentation without Cells'!$B$4:$B$38</c:f>
              <c:numCache>
                <c:formatCode>General</c:formatCode>
                <c:ptCount val="35"/>
                <c:pt idx="0">
                  <c:v>5.0000000000000001E-3</c:v>
                </c:pt>
                <c:pt idx="1">
                  <c:v>8.3333333333333332E-3</c:v>
                </c:pt>
                <c:pt idx="2">
                  <c:v>0.01</c:v>
                </c:pt>
                <c:pt idx="3">
                  <c:v>1.6666666666666666E-2</c:v>
                </c:pt>
                <c:pt idx="4">
                  <c:v>2.5000000000000001E-2</c:v>
                </c:pt>
                <c:pt idx="5">
                  <c:v>3.3333333333333333E-2</c:v>
                </c:pt>
                <c:pt idx="6">
                  <c:v>4.1666666666666664E-2</c:v>
                </c:pt>
                <c:pt idx="7">
                  <c:v>0.05</c:v>
                </c:pt>
                <c:pt idx="8">
                  <c:v>6.6666666666666666E-2</c:v>
                </c:pt>
                <c:pt idx="9">
                  <c:v>8.3333333333333329E-2</c:v>
                </c:pt>
                <c:pt idx="10">
                  <c:v>0.1</c:v>
                </c:pt>
                <c:pt idx="11">
                  <c:v>0.16666666666666666</c:v>
                </c:pt>
                <c:pt idx="12">
                  <c:v>0.2</c:v>
                </c:pt>
                <c:pt idx="13">
                  <c:v>0.33333333333333331</c:v>
                </c:pt>
                <c:pt idx="14">
                  <c:v>0.5</c:v>
                </c:pt>
                <c:pt idx="15">
                  <c:v>0.83333333333333337</c:v>
                </c:pt>
                <c:pt idx="16">
                  <c:v>1</c:v>
                </c:pt>
                <c:pt idx="17">
                  <c:v>1.6666666666666667</c:v>
                </c:pt>
                <c:pt idx="18">
                  <c:v>1</c:v>
                </c:pt>
                <c:pt idx="19">
                  <c:v>0.83333333333333337</c:v>
                </c:pt>
                <c:pt idx="20">
                  <c:v>0.5</c:v>
                </c:pt>
                <c:pt idx="21">
                  <c:v>0.33333333333333331</c:v>
                </c:pt>
                <c:pt idx="22">
                  <c:v>0.2</c:v>
                </c:pt>
                <c:pt idx="23">
                  <c:v>0.16666666666666666</c:v>
                </c:pt>
                <c:pt idx="24">
                  <c:v>0.1</c:v>
                </c:pt>
                <c:pt idx="25">
                  <c:v>8.3333333333333329E-2</c:v>
                </c:pt>
                <c:pt idx="26">
                  <c:v>6.6666666666666666E-2</c:v>
                </c:pt>
                <c:pt idx="27">
                  <c:v>0.05</c:v>
                </c:pt>
                <c:pt idx="28">
                  <c:v>4.1666666666666664E-2</c:v>
                </c:pt>
                <c:pt idx="29">
                  <c:v>3.3333333333333333E-2</c:v>
                </c:pt>
                <c:pt idx="30">
                  <c:v>2.5000000000000001E-2</c:v>
                </c:pt>
                <c:pt idx="31">
                  <c:v>1.6666666666666666E-2</c:v>
                </c:pt>
                <c:pt idx="32">
                  <c:v>0.01</c:v>
                </c:pt>
                <c:pt idx="33">
                  <c:v>8.3333333333333332E-3</c:v>
                </c:pt>
                <c:pt idx="34">
                  <c:v>5.0000000000000001E-3</c:v>
                </c:pt>
              </c:numCache>
            </c:numRef>
          </c:xVal>
          <c:yVal>
            <c:numRef>
              <c:f>'Fermentation without Cells'!$I$4:$I$38</c:f>
              <c:numCache>
                <c:formatCode>General</c:formatCode>
                <c:ptCount val="35"/>
                <c:pt idx="0">
                  <c:v>1.1400000000000001</c:v>
                </c:pt>
                <c:pt idx="1">
                  <c:v>1.3</c:v>
                </c:pt>
                <c:pt idx="2">
                  <c:v>1.35</c:v>
                </c:pt>
                <c:pt idx="3">
                  <c:v>1.5066666666666668</c:v>
                </c:pt>
                <c:pt idx="4">
                  <c:v>1.526675</c:v>
                </c:pt>
                <c:pt idx="5">
                  <c:v>1.5866666666666667</c:v>
                </c:pt>
                <c:pt idx="6">
                  <c:v>1.6333333333333333</c:v>
                </c:pt>
                <c:pt idx="7">
                  <c:v>1.6800000000000002</c:v>
                </c:pt>
                <c:pt idx="8">
                  <c:v>1.7533333333333334</c:v>
                </c:pt>
                <c:pt idx="9">
                  <c:v>1.8199999999999998</c:v>
                </c:pt>
                <c:pt idx="10">
                  <c:v>1.8667000000000002</c:v>
                </c:pt>
                <c:pt idx="11">
                  <c:v>2.0266666666666664</c:v>
                </c:pt>
                <c:pt idx="12">
                  <c:v>2.0533999999999999</c:v>
                </c:pt>
                <c:pt idx="13">
                  <c:v>2.2666666666666666</c:v>
                </c:pt>
                <c:pt idx="14">
                  <c:v>2.4464999999999999</c:v>
                </c:pt>
                <c:pt idx="15">
                  <c:v>2.7333333333333338</c:v>
                </c:pt>
                <c:pt idx="16">
                  <c:v>2.82</c:v>
                </c:pt>
                <c:pt idx="17">
                  <c:v>3</c:v>
                </c:pt>
                <c:pt idx="18">
                  <c:v>2.72</c:v>
                </c:pt>
                <c:pt idx="19">
                  <c:v>2.7</c:v>
                </c:pt>
                <c:pt idx="20">
                  <c:v>2.4135</c:v>
                </c:pt>
                <c:pt idx="21">
                  <c:v>2.2133333333333334</c:v>
                </c:pt>
                <c:pt idx="22">
                  <c:v>2.0466000000000002</c:v>
                </c:pt>
                <c:pt idx="23">
                  <c:v>1.9866666666666666</c:v>
                </c:pt>
                <c:pt idx="24">
                  <c:v>1.8183</c:v>
                </c:pt>
                <c:pt idx="25">
                  <c:v>1.7466666666666666</c:v>
                </c:pt>
                <c:pt idx="26">
                  <c:v>1.6533333333333333</c:v>
                </c:pt>
                <c:pt idx="27">
                  <c:v>1.58</c:v>
                </c:pt>
                <c:pt idx="28">
                  <c:v>1.54</c:v>
                </c:pt>
                <c:pt idx="29">
                  <c:v>1.4733333333333334</c:v>
                </c:pt>
                <c:pt idx="30">
                  <c:v>1.3800000000000001</c:v>
                </c:pt>
                <c:pt idx="31">
                  <c:v>1.2666666666666666</c:v>
                </c:pt>
                <c:pt idx="32">
                  <c:v>1.1400000000000001</c:v>
                </c:pt>
                <c:pt idx="33">
                  <c:v>1.1000000000000001</c:v>
                </c:pt>
                <c:pt idx="34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9-4AFD-88A1-FD2556CF3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948320"/>
        <c:axId val="452156720"/>
      </c:scatterChart>
      <c:valAx>
        <c:axId val="44294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56720"/>
        <c:crosses val="autoZero"/>
        <c:crossBetween val="midCat"/>
      </c:valAx>
      <c:valAx>
        <c:axId val="45215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4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tau vs gamma trial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'85% Glycerol'!$B$4:$B$14</c:f>
              <c:numCache>
                <c:formatCode>General</c:formatCode>
                <c:ptCount val="11"/>
                <c:pt idx="0">
                  <c:v>0.2</c:v>
                </c:pt>
                <c:pt idx="1">
                  <c:v>0.33333333333333331</c:v>
                </c:pt>
                <c:pt idx="2">
                  <c:v>0.5</c:v>
                </c:pt>
                <c:pt idx="3">
                  <c:v>0.83333333333333337</c:v>
                </c:pt>
                <c:pt idx="4">
                  <c:v>1</c:v>
                </c:pt>
                <c:pt idx="5">
                  <c:v>1.6666666666666667</c:v>
                </c:pt>
                <c:pt idx="6">
                  <c:v>1</c:v>
                </c:pt>
                <c:pt idx="7">
                  <c:v>0.83333333333333337</c:v>
                </c:pt>
                <c:pt idx="8">
                  <c:v>0.5</c:v>
                </c:pt>
                <c:pt idx="9">
                  <c:v>0.33333333333333331</c:v>
                </c:pt>
                <c:pt idx="10">
                  <c:v>0.2</c:v>
                </c:pt>
              </c:numCache>
            </c:numRef>
          </c:xVal>
          <c:yVal>
            <c:numRef>
              <c:f>'85% Glycerol'!$N$4:$N$14</c:f>
              <c:numCache>
                <c:formatCode>General</c:formatCode>
                <c:ptCount val="11"/>
                <c:pt idx="0">
                  <c:v>1.0920000000000001E-2</c:v>
                </c:pt>
                <c:pt idx="1">
                  <c:v>1.7999999999999999E-2</c:v>
                </c:pt>
                <c:pt idx="2">
                  <c:v>2.7150000000000001E-2</c:v>
                </c:pt>
                <c:pt idx="3">
                  <c:v>4.5666666666666668E-2</c:v>
                </c:pt>
                <c:pt idx="4">
                  <c:v>5.5079999999999997E-2</c:v>
                </c:pt>
                <c:pt idx="5">
                  <c:v>9.2800000000000007E-2</c:v>
                </c:pt>
                <c:pt idx="6">
                  <c:v>5.5E-2</c:v>
                </c:pt>
                <c:pt idx="7">
                  <c:v>4.5700000000000005E-2</c:v>
                </c:pt>
                <c:pt idx="8">
                  <c:v>2.7300000000000001E-2</c:v>
                </c:pt>
                <c:pt idx="9">
                  <c:v>1.7999999999999999E-2</c:v>
                </c:pt>
                <c:pt idx="10">
                  <c:v>1.0800000000000001E-2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0-4896-8C93-A309C867A853}"/>
            </c:ext>
          </c:extLst>
        </c:ser>
        <c:ser>
          <c:idx val="1"/>
          <c:order val="1"/>
          <c:tx>
            <c:v>tau vs gamma trial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'85% Glycerol'!$B$4:$B$14</c:f>
              <c:numCache>
                <c:formatCode>General</c:formatCode>
                <c:ptCount val="11"/>
                <c:pt idx="0">
                  <c:v>0.2</c:v>
                </c:pt>
                <c:pt idx="1">
                  <c:v>0.33333333333333331</c:v>
                </c:pt>
                <c:pt idx="2">
                  <c:v>0.5</c:v>
                </c:pt>
                <c:pt idx="3">
                  <c:v>0.83333333333333337</c:v>
                </c:pt>
                <c:pt idx="4">
                  <c:v>1</c:v>
                </c:pt>
                <c:pt idx="5">
                  <c:v>1.6666666666666667</c:v>
                </c:pt>
                <c:pt idx="6">
                  <c:v>1</c:v>
                </c:pt>
                <c:pt idx="7">
                  <c:v>0.83333333333333337</c:v>
                </c:pt>
                <c:pt idx="8">
                  <c:v>0.5</c:v>
                </c:pt>
                <c:pt idx="9">
                  <c:v>0.33333333333333331</c:v>
                </c:pt>
                <c:pt idx="10">
                  <c:v>0.2</c:v>
                </c:pt>
              </c:numCache>
            </c:numRef>
          </c:xVal>
          <c:yVal>
            <c:numRef>
              <c:f>'85% Glycerol'!$O$4:$O$14</c:f>
              <c:numCache>
                <c:formatCode>General</c:formatCode>
                <c:ptCount val="11"/>
                <c:pt idx="0">
                  <c:v>1.0800000000000001E-2</c:v>
                </c:pt>
                <c:pt idx="1">
                  <c:v>1.7999999999999999E-2</c:v>
                </c:pt>
                <c:pt idx="2">
                  <c:v>2.7E-2</c:v>
                </c:pt>
                <c:pt idx="3">
                  <c:v>4.5500000000000006E-2</c:v>
                </c:pt>
                <c:pt idx="4">
                  <c:v>5.4840000000000007E-2</c:v>
                </c:pt>
                <c:pt idx="5">
                  <c:v>9.2300000000000007E-2</c:v>
                </c:pt>
                <c:pt idx="6">
                  <c:v>5.4700000000000006E-2</c:v>
                </c:pt>
                <c:pt idx="7">
                  <c:v>4.5500000000000006E-2</c:v>
                </c:pt>
                <c:pt idx="8">
                  <c:v>2.7199999999999998E-2</c:v>
                </c:pt>
                <c:pt idx="9">
                  <c:v>1.77E-2</c:v>
                </c:pt>
                <c:pt idx="10">
                  <c:v>1.0800000000000001E-2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0-4896-8C93-A309C867A853}"/>
            </c:ext>
          </c:extLst>
        </c:ser>
        <c:ser>
          <c:idx val="2"/>
          <c:order val="2"/>
          <c:tx>
            <c:v>tau vs gamma trial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'85% Glycerol'!$B$4:$B$14</c:f>
              <c:numCache>
                <c:formatCode>General</c:formatCode>
                <c:ptCount val="11"/>
                <c:pt idx="0">
                  <c:v>0.2</c:v>
                </c:pt>
                <c:pt idx="1">
                  <c:v>0.33333333333333331</c:v>
                </c:pt>
                <c:pt idx="2">
                  <c:v>0.5</c:v>
                </c:pt>
                <c:pt idx="3">
                  <c:v>0.83333333333333337</c:v>
                </c:pt>
                <c:pt idx="4">
                  <c:v>1</c:v>
                </c:pt>
                <c:pt idx="5">
                  <c:v>1.6666666666666667</c:v>
                </c:pt>
                <c:pt idx="6">
                  <c:v>1</c:v>
                </c:pt>
                <c:pt idx="7">
                  <c:v>0.83333333333333337</c:v>
                </c:pt>
                <c:pt idx="8">
                  <c:v>0.5</c:v>
                </c:pt>
                <c:pt idx="9">
                  <c:v>0.33333333333333331</c:v>
                </c:pt>
                <c:pt idx="10">
                  <c:v>0.2</c:v>
                </c:pt>
              </c:numCache>
            </c:numRef>
          </c:xVal>
          <c:yVal>
            <c:numRef>
              <c:f>'85% Glycerol'!$P$4:$P$14</c:f>
              <c:numCache>
                <c:formatCode>General</c:formatCode>
                <c:ptCount val="11"/>
                <c:pt idx="0">
                  <c:v>1.0800000000000001E-2</c:v>
                </c:pt>
                <c:pt idx="1">
                  <c:v>1.8166666666666664E-2</c:v>
                </c:pt>
                <c:pt idx="2">
                  <c:v>2.7300000000000001E-2</c:v>
                </c:pt>
                <c:pt idx="3">
                  <c:v>4.5500000000000006E-2</c:v>
                </c:pt>
                <c:pt idx="4">
                  <c:v>5.4600000000000003E-2</c:v>
                </c:pt>
                <c:pt idx="5">
                  <c:v>9.1799999999999993E-2</c:v>
                </c:pt>
                <c:pt idx="6">
                  <c:v>5.4399999999999997E-2</c:v>
                </c:pt>
                <c:pt idx="7">
                  <c:v>4.53E-2</c:v>
                </c:pt>
                <c:pt idx="8">
                  <c:v>2.7E-2</c:v>
                </c:pt>
                <c:pt idx="9">
                  <c:v>1.7999999999999999E-2</c:v>
                </c:pt>
                <c:pt idx="10">
                  <c:v>1.0800000000000001E-2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60-4896-8C93-A309C867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40832"/>
        <c:axId val="210202432"/>
      </c:scatterChart>
      <c:valAx>
        <c:axId val="28194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  <a:r>
                  <a:rPr lang="en-US" baseline="0"/>
                  <a:t> (s^-1)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2432"/>
        <c:crosses val="autoZero"/>
        <c:crossBetween val="midCat"/>
      </c:valAx>
      <c:valAx>
        <c:axId val="210202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4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mu vs gamma trial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'Liquid Yogurt'!$B$4:$B$31</c:f>
              <c:numCache>
                <c:formatCode>General</c:formatCode>
                <c:ptCount val="28"/>
                <c:pt idx="0">
                  <c:v>5.0000000000000001E-3</c:v>
                </c:pt>
                <c:pt idx="1">
                  <c:v>8.3333333333333332E-3</c:v>
                </c:pt>
                <c:pt idx="2">
                  <c:v>0.01</c:v>
                </c:pt>
                <c:pt idx="3">
                  <c:v>1.6666666666666666E-2</c:v>
                </c:pt>
                <c:pt idx="4">
                  <c:v>2.5000000000000001E-2</c:v>
                </c:pt>
                <c:pt idx="5">
                  <c:v>3.3333333333333333E-2</c:v>
                </c:pt>
                <c:pt idx="6">
                  <c:v>4.1666666666666664E-2</c:v>
                </c:pt>
                <c:pt idx="7">
                  <c:v>0.05</c:v>
                </c:pt>
                <c:pt idx="8">
                  <c:v>6.6666666666666666E-2</c:v>
                </c:pt>
                <c:pt idx="9">
                  <c:v>8.3333333333333329E-2</c:v>
                </c:pt>
                <c:pt idx="10">
                  <c:v>0.1</c:v>
                </c:pt>
                <c:pt idx="11">
                  <c:v>0.16666666666666666</c:v>
                </c:pt>
                <c:pt idx="12">
                  <c:v>0.2</c:v>
                </c:pt>
                <c:pt idx="13">
                  <c:v>0.33333333333333331</c:v>
                </c:pt>
                <c:pt idx="14">
                  <c:v>0.5</c:v>
                </c:pt>
                <c:pt idx="15">
                  <c:v>0.83333333333333337</c:v>
                </c:pt>
                <c:pt idx="16">
                  <c:v>1</c:v>
                </c:pt>
                <c:pt idx="17">
                  <c:v>1.6666666666666667</c:v>
                </c:pt>
                <c:pt idx="18">
                  <c:v>1</c:v>
                </c:pt>
                <c:pt idx="19">
                  <c:v>0.83333333333333337</c:v>
                </c:pt>
                <c:pt idx="20">
                  <c:v>0.5</c:v>
                </c:pt>
                <c:pt idx="21">
                  <c:v>0.33333333333333331</c:v>
                </c:pt>
                <c:pt idx="22">
                  <c:v>0.2</c:v>
                </c:pt>
                <c:pt idx="23">
                  <c:v>0.16666666666666666</c:v>
                </c:pt>
                <c:pt idx="24">
                  <c:v>0.1</c:v>
                </c:pt>
                <c:pt idx="25">
                  <c:v>8.3333333333333329E-2</c:v>
                </c:pt>
                <c:pt idx="26">
                  <c:v>6.6666666666666666E-2</c:v>
                </c:pt>
                <c:pt idx="27">
                  <c:v>0.05</c:v>
                </c:pt>
              </c:numCache>
            </c:numRef>
          </c:xVal>
          <c:yVal>
            <c:numRef>
              <c:f>'Liquid Yogurt'!$H$4:$H$31</c:f>
              <c:numCache>
                <c:formatCode>General</c:formatCode>
                <c:ptCount val="28"/>
                <c:pt idx="0">
                  <c:v>380</c:v>
                </c:pt>
                <c:pt idx="1">
                  <c:v>230.4</c:v>
                </c:pt>
                <c:pt idx="2">
                  <c:v>175</c:v>
                </c:pt>
                <c:pt idx="3">
                  <c:v>114</c:v>
                </c:pt>
                <c:pt idx="4">
                  <c:v>76</c:v>
                </c:pt>
                <c:pt idx="5">
                  <c:v>58.5</c:v>
                </c:pt>
                <c:pt idx="6">
                  <c:v>47.04</c:v>
                </c:pt>
                <c:pt idx="7">
                  <c:v>39.6</c:v>
                </c:pt>
                <c:pt idx="8">
                  <c:v>32.25</c:v>
                </c:pt>
                <c:pt idx="9">
                  <c:v>32.28</c:v>
                </c:pt>
                <c:pt idx="10">
                  <c:v>28</c:v>
                </c:pt>
                <c:pt idx="11">
                  <c:v>16.62</c:v>
                </c:pt>
                <c:pt idx="12">
                  <c:v>13.75</c:v>
                </c:pt>
                <c:pt idx="13">
                  <c:v>10.83</c:v>
                </c:pt>
                <c:pt idx="14">
                  <c:v>8.52</c:v>
                </c:pt>
                <c:pt idx="15">
                  <c:v>6.66</c:v>
                </c:pt>
                <c:pt idx="16">
                  <c:v>6</c:v>
                </c:pt>
                <c:pt idx="17">
                  <c:v>4.3500000000000005</c:v>
                </c:pt>
                <c:pt idx="18">
                  <c:v>6.25</c:v>
                </c:pt>
                <c:pt idx="19">
                  <c:v>6.9240000000000004</c:v>
                </c:pt>
                <c:pt idx="20">
                  <c:v>8.76</c:v>
                </c:pt>
                <c:pt idx="21">
                  <c:v>9.93</c:v>
                </c:pt>
                <c:pt idx="22">
                  <c:v>11.200000000000001</c:v>
                </c:pt>
                <c:pt idx="23">
                  <c:v>10.86</c:v>
                </c:pt>
                <c:pt idx="24">
                  <c:v>14.3</c:v>
                </c:pt>
                <c:pt idx="25">
                  <c:v>15.84</c:v>
                </c:pt>
                <c:pt idx="26">
                  <c:v>17.400000000000002</c:v>
                </c:pt>
                <c:pt idx="27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2E1-44FF-88E1-241C0A58CCD5}"/>
            </c:ext>
          </c:extLst>
        </c:ser>
        <c:ser>
          <c:idx val="1"/>
          <c:order val="1"/>
          <c:tx>
            <c:v>mu vs gamma trial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'Liquid Yogurt'!$B$4:$B$30</c:f>
              <c:numCache>
                <c:formatCode>General</c:formatCode>
                <c:ptCount val="27"/>
                <c:pt idx="0">
                  <c:v>5.0000000000000001E-3</c:v>
                </c:pt>
                <c:pt idx="1">
                  <c:v>8.3333333333333332E-3</c:v>
                </c:pt>
                <c:pt idx="2">
                  <c:v>0.01</c:v>
                </c:pt>
                <c:pt idx="3">
                  <c:v>1.6666666666666666E-2</c:v>
                </c:pt>
                <c:pt idx="4">
                  <c:v>2.5000000000000001E-2</c:v>
                </c:pt>
                <c:pt idx="5">
                  <c:v>3.3333333333333333E-2</c:v>
                </c:pt>
                <c:pt idx="6">
                  <c:v>4.1666666666666664E-2</c:v>
                </c:pt>
                <c:pt idx="7">
                  <c:v>0.05</c:v>
                </c:pt>
                <c:pt idx="8">
                  <c:v>6.6666666666666666E-2</c:v>
                </c:pt>
                <c:pt idx="9">
                  <c:v>8.3333333333333329E-2</c:v>
                </c:pt>
                <c:pt idx="10">
                  <c:v>0.1</c:v>
                </c:pt>
                <c:pt idx="11">
                  <c:v>0.16666666666666666</c:v>
                </c:pt>
                <c:pt idx="12">
                  <c:v>0.2</c:v>
                </c:pt>
                <c:pt idx="13">
                  <c:v>0.33333333333333331</c:v>
                </c:pt>
                <c:pt idx="14">
                  <c:v>0.5</c:v>
                </c:pt>
                <c:pt idx="15">
                  <c:v>0.83333333333333337</c:v>
                </c:pt>
                <c:pt idx="16">
                  <c:v>1</c:v>
                </c:pt>
                <c:pt idx="17">
                  <c:v>1.6666666666666667</c:v>
                </c:pt>
                <c:pt idx="18">
                  <c:v>1</c:v>
                </c:pt>
                <c:pt idx="19">
                  <c:v>0.83333333333333337</c:v>
                </c:pt>
                <c:pt idx="20">
                  <c:v>0.5</c:v>
                </c:pt>
                <c:pt idx="21">
                  <c:v>0.33333333333333331</c:v>
                </c:pt>
                <c:pt idx="22">
                  <c:v>0.2</c:v>
                </c:pt>
                <c:pt idx="23">
                  <c:v>0.16666666666666666</c:v>
                </c:pt>
                <c:pt idx="24">
                  <c:v>0.1</c:v>
                </c:pt>
                <c:pt idx="25">
                  <c:v>8.3333333333333329E-2</c:v>
                </c:pt>
                <c:pt idx="26">
                  <c:v>6.6666666666666666E-2</c:v>
                </c:pt>
              </c:numCache>
            </c:numRef>
          </c:xVal>
          <c:yVal>
            <c:numRef>
              <c:f>'Liquid Yogurt'!$I$4:$I$30</c:f>
              <c:numCache>
                <c:formatCode>General</c:formatCode>
                <c:ptCount val="27"/>
                <c:pt idx="0">
                  <c:v>350</c:v>
                </c:pt>
                <c:pt idx="1">
                  <c:v>220.8</c:v>
                </c:pt>
                <c:pt idx="2">
                  <c:v>174</c:v>
                </c:pt>
                <c:pt idx="3">
                  <c:v>108.60000000000001</c:v>
                </c:pt>
                <c:pt idx="4">
                  <c:v>74.900000000000006</c:v>
                </c:pt>
                <c:pt idx="5">
                  <c:v>55.2</c:v>
                </c:pt>
                <c:pt idx="6">
                  <c:v>44.64</c:v>
                </c:pt>
                <c:pt idx="7">
                  <c:v>38.200000000000003</c:v>
                </c:pt>
                <c:pt idx="8">
                  <c:v>31.5</c:v>
                </c:pt>
                <c:pt idx="9">
                  <c:v>30</c:v>
                </c:pt>
                <c:pt idx="10">
                  <c:v>20.7</c:v>
                </c:pt>
                <c:pt idx="11">
                  <c:v>12.780000000000001</c:v>
                </c:pt>
                <c:pt idx="12">
                  <c:v>11.15</c:v>
                </c:pt>
                <c:pt idx="13">
                  <c:v>9.4500000000000011</c:v>
                </c:pt>
                <c:pt idx="14">
                  <c:v>7.88</c:v>
                </c:pt>
                <c:pt idx="15">
                  <c:v>6.3120000000000003</c:v>
                </c:pt>
                <c:pt idx="16">
                  <c:v>5.68</c:v>
                </c:pt>
                <c:pt idx="17">
                  <c:v>4.1520000000000001</c:v>
                </c:pt>
                <c:pt idx="18">
                  <c:v>5.93</c:v>
                </c:pt>
                <c:pt idx="19">
                  <c:v>6.6719999999999997</c:v>
                </c:pt>
                <c:pt idx="20">
                  <c:v>8.58</c:v>
                </c:pt>
                <c:pt idx="21">
                  <c:v>8.370000000000001</c:v>
                </c:pt>
                <c:pt idx="22">
                  <c:v>10.75</c:v>
                </c:pt>
                <c:pt idx="23">
                  <c:v>9.5400000000000009</c:v>
                </c:pt>
                <c:pt idx="24">
                  <c:v>13.3</c:v>
                </c:pt>
                <c:pt idx="25">
                  <c:v>15</c:v>
                </c:pt>
                <c:pt idx="26">
                  <c:v>17.25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2E1-44FF-88E1-241C0A58C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09984"/>
        <c:axId val="89854560"/>
      </c:scatterChart>
      <c:valAx>
        <c:axId val="21840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 (s^-1)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54560"/>
        <c:crosses val="autoZero"/>
        <c:crossBetween val="midCat"/>
      </c:valAx>
      <c:valAx>
        <c:axId val="8985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</a:t>
                </a:r>
                <a:r>
                  <a:rPr lang="en-US" baseline="0"/>
                  <a:t> (Pa.s)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0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tau vs gamma trial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'Liquid Yogurt'!$B$4:$B$31</c:f>
              <c:numCache>
                <c:formatCode>General</c:formatCode>
                <c:ptCount val="28"/>
                <c:pt idx="0">
                  <c:v>5.0000000000000001E-3</c:v>
                </c:pt>
                <c:pt idx="1">
                  <c:v>8.3333333333333332E-3</c:v>
                </c:pt>
                <c:pt idx="2">
                  <c:v>0.01</c:v>
                </c:pt>
                <c:pt idx="3">
                  <c:v>1.6666666666666666E-2</c:v>
                </c:pt>
                <c:pt idx="4">
                  <c:v>2.5000000000000001E-2</c:v>
                </c:pt>
                <c:pt idx="5">
                  <c:v>3.3333333333333333E-2</c:v>
                </c:pt>
                <c:pt idx="6">
                  <c:v>4.1666666666666664E-2</c:v>
                </c:pt>
                <c:pt idx="7">
                  <c:v>0.05</c:v>
                </c:pt>
                <c:pt idx="8">
                  <c:v>6.6666666666666666E-2</c:v>
                </c:pt>
                <c:pt idx="9">
                  <c:v>8.3333333333333329E-2</c:v>
                </c:pt>
                <c:pt idx="10">
                  <c:v>0.1</c:v>
                </c:pt>
                <c:pt idx="11">
                  <c:v>0.16666666666666666</c:v>
                </c:pt>
                <c:pt idx="12">
                  <c:v>0.2</c:v>
                </c:pt>
                <c:pt idx="13">
                  <c:v>0.33333333333333331</c:v>
                </c:pt>
                <c:pt idx="14">
                  <c:v>0.5</c:v>
                </c:pt>
                <c:pt idx="15">
                  <c:v>0.83333333333333337</c:v>
                </c:pt>
                <c:pt idx="16">
                  <c:v>1</c:v>
                </c:pt>
                <c:pt idx="17">
                  <c:v>1.6666666666666667</c:v>
                </c:pt>
                <c:pt idx="18">
                  <c:v>1</c:v>
                </c:pt>
                <c:pt idx="19">
                  <c:v>0.83333333333333337</c:v>
                </c:pt>
                <c:pt idx="20">
                  <c:v>0.5</c:v>
                </c:pt>
                <c:pt idx="21">
                  <c:v>0.33333333333333331</c:v>
                </c:pt>
                <c:pt idx="22">
                  <c:v>0.2</c:v>
                </c:pt>
                <c:pt idx="23">
                  <c:v>0.16666666666666666</c:v>
                </c:pt>
                <c:pt idx="24">
                  <c:v>0.1</c:v>
                </c:pt>
                <c:pt idx="25">
                  <c:v>8.3333333333333329E-2</c:v>
                </c:pt>
                <c:pt idx="26">
                  <c:v>6.6666666666666666E-2</c:v>
                </c:pt>
                <c:pt idx="27">
                  <c:v>0.05</c:v>
                </c:pt>
              </c:numCache>
            </c:numRef>
          </c:xVal>
          <c:yVal>
            <c:numRef>
              <c:f>'Liquid Yogurt'!$J$4:$J$31</c:f>
              <c:numCache>
                <c:formatCode>General</c:formatCode>
                <c:ptCount val="28"/>
                <c:pt idx="0">
                  <c:v>1.9000000000000001</c:v>
                </c:pt>
                <c:pt idx="1">
                  <c:v>1.92</c:v>
                </c:pt>
                <c:pt idx="2">
                  <c:v>1.75</c:v>
                </c:pt>
                <c:pt idx="3">
                  <c:v>1.9</c:v>
                </c:pt>
                <c:pt idx="4">
                  <c:v>1.9000000000000001</c:v>
                </c:pt>
                <c:pt idx="5">
                  <c:v>1.95</c:v>
                </c:pt>
                <c:pt idx="6">
                  <c:v>1.96</c:v>
                </c:pt>
                <c:pt idx="7">
                  <c:v>1.9800000000000002</c:v>
                </c:pt>
                <c:pt idx="8">
                  <c:v>2.15</c:v>
                </c:pt>
                <c:pt idx="9">
                  <c:v>2.69</c:v>
                </c:pt>
                <c:pt idx="10">
                  <c:v>2.8000000000000003</c:v>
                </c:pt>
                <c:pt idx="11">
                  <c:v>2.77</c:v>
                </c:pt>
                <c:pt idx="12">
                  <c:v>2.75</c:v>
                </c:pt>
                <c:pt idx="13">
                  <c:v>3.61</c:v>
                </c:pt>
                <c:pt idx="14">
                  <c:v>4.26</c:v>
                </c:pt>
                <c:pt idx="15">
                  <c:v>5.5500000000000007</c:v>
                </c:pt>
                <c:pt idx="16">
                  <c:v>6</c:v>
                </c:pt>
                <c:pt idx="17">
                  <c:v>7.2500000000000009</c:v>
                </c:pt>
                <c:pt idx="18">
                  <c:v>6.25</c:v>
                </c:pt>
                <c:pt idx="19">
                  <c:v>5.7700000000000005</c:v>
                </c:pt>
                <c:pt idx="20">
                  <c:v>4.38</c:v>
                </c:pt>
                <c:pt idx="21">
                  <c:v>3.3099999999999996</c:v>
                </c:pt>
                <c:pt idx="22">
                  <c:v>2.2400000000000002</c:v>
                </c:pt>
                <c:pt idx="23">
                  <c:v>1.8099999999999998</c:v>
                </c:pt>
                <c:pt idx="24">
                  <c:v>1.4300000000000002</c:v>
                </c:pt>
                <c:pt idx="25">
                  <c:v>1.3199999999999998</c:v>
                </c:pt>
                <c:pt idx="26">
                  <c:v>1.1600000000000001</c:v>
                </c:pt>
                <c:pt idx="27">
                  <c:v>1.05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4-4A44-89F2-6297064F407E}"/>
            </c:ext>
          </c:extLst>
        </c:ser>
        <c:ser>
          <c:idx val="1"/>
          <c:order val="1"/>
          <c:tx>
            <c:v>tau vs gamma trial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'Liquid Yogurt'!$B$4:$B$30</c:f>
              <c:numCache>
                <c:formatCode>General</c:formatCode>
                <c:ptCount val="27"/>
                <c:pt idx="0">
                  <c:v>5.0000000000000001E-3</c:v>
                </c:pt>
                <c:pt idx="1">
                  <c:v>8.3333333333333332E-3</c:v>
                </c:pt>
                <c:pt idx="2">
                  <c:v>0.01</c:v>
                </c:pt>
                <c:pt idx="3">
                  <c:v>1.6666666666666666E-2</c:v>
                </c:pt>
                <c:pt idx="4">
                  <c:v>2.5000000000000001E-2</c:v>
                </c:pt>
                <c:pt idx="5">
                  <c:v>3.3333333333333333E-2</c:v>
                </c:pt>
                <c:pt idx="6">
                  <c:v>4.1666666666666664E-2</c:v>
                </c:pt>
                <c:pt idx="7">
                  <c:v>0.05</c:v>
                </c:pt>
                <c:pt idx="8">
                  <c:v>6.6666666666666666E-2</c:v>
                </c:pt>
                <c:pt idx="9">
                  <c:v>8.3333333333333329E-2</c:v>
                </c:pt>
                <c:pt idx="10">
                  <c:v>0.1</c:v>
                </c:pt>
                <c:pt idx="11">
                  <c:v>0.16666666666666666</c:v>
                </c:pt>
                <c:pt idx="12">
                  <c:v>0.2</c:v>
                </c:pt>
                <c:pt idx="13">
                  <c:v>0.33333333333333331</c:v>
                </c:pt>
                <c:pt idx="14">
                  <c:v>0.5</c:v>
                </c:pt>
                <c:pt idx="15">
                  <c:v>0.83333333333333337</c:v>
                </c:pt>
                <c:pt idx="16">
                  <c:v>1</c:v>
                </c:pt>
                <c:pt idx="17">
                  <c:v>1.6666666666666667</c:v>
                </c:pt>
                <c:pt idx="18">
                  <c:v>1</c:v>
                </c:pt>
                <c:pt idx="19">
                  <c:v>0.83333333333333337</c:v>
                </c:pt>
                <c:pt idx="20">
                  <c:v>0.5</c:v>
                </c:pt>
                <c:pt idx="21">
                  <c:v>0.33333333333333331</c:v>
                </c:pt>
                <c:pt idx="22">
                  <c:v>0.2</c:v>
                </c:pt>
                <c:pt idx="23">
                  <c:v>0.16666666666666666</c:v>
                </c:pt>
                <c:pt idx="24">
                  <c:v>0.1</c:v>
                </c:pt>
                <c:pt idx="25">
                  <c:v>8.3333333333333329E-2</c:v>
                </c:pt>
                <c:pt idx="26">
                  <c:v>6.6666666666666666E-2</c:v>
                </c:pt>
              </c:numCache>
            </c:numRef>
          </c:xVal>
          <c:yVal>
            <c:numRef>
              <c:f>'Liquid Yogurt'!$K$4:$K$30</c:f>
              <c:numCache>
                <c:formatCode>General</c:formatCode>
                <c:ptCount val="27"/>
                <c:pt idx="0">
                  <c:v>1.75</c:v>
                </c:pt>
                <c:pt idx="1">
                  <c:v>1.84</c:v>
                </c:pt>
                <c:pt idx="2">
                  <c:v>1.74</c:v>
                </c:pt>
                <c:pt idx="3">
                  <c:v>1.81</c:v>
                </c:pt>
                <c:pt idx="4">
                  <c:v>1.8725000000000003</c:v>
                </c:pt>
                <c:pt idx="5">
                  <c:v>1.84</c:v>
                </c:pt>
                <c:pt idx="6">
                  <c:v>1.8599999999999999</c:v>
                </c:pt>
                <c:pt idx="7">
                  <c:v>1.9100000000000001</c:v>
                </c:pt>
                <c:pt idx="8">
                  <c:v>2.1</c:v>
                </c:pt>
                <c:pt idx="9">
                  <c:v>2.5</c:v>
                </c:pt>
                <c:pt idx="10">
                  <c:v>2.0699999999999998</c:v>
                </c:pt>
                <c:pt idx="11">
                  <c:v>2.13</c:v>
                </c:pt>
                <c:pt idx="12">
                  <c:v>2.23</c:v>
                </c:pt>
                <c:pt idx="13">
                  <c:v>3.1500000000000004</c:v>
                </c:pt>
                <c:pt idx="14">
                  <c:v>3.94</c:v>
                </c:pt>
                <c:pt idx="15">
                  <c:v>5.2600000000000007</c:v>
                </c:pt>
                <c:pt idx="16">
                  <c:v>5.68</c:v>
                </c:pt>
                <c:pt idx="17">
                  <c:v>6.9200000000000008</c:v>
                </c:pt>
                <c:pt idx="18">
                  <c:v>5.93</c:v>
                </c:pt>
                <c:pt idx="19">
                  <c:v>5.56</c:v>
                </c:pt>
                <c:pt idx="20">
                  <c:v>4.29</c:v>
                </c:pt>
                <c:pt idx="21">
                  <c:v>2.79</c:v>
                </c:pt>
                <c:pt idx="22">
                  <c:v>2.15</c:v>
                </c:pt>
                <c:pt idx="23">
                  <c:v>1.59</c:v>
                </c:pt>
                <c:pt idx="24">
                  <c:v>1.33</c:v>
                </c:pt>
                <c:pt idx="25">
                  <c:v>1.25</c:v>
                </c:pt>
                <c:pt idx="26">
                  <c:v>1.1499999999999999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44-4A44-89F2-6297064F4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49568"/>
        <c:axId val="289163232"/>
      </c:scatterChart>
      <c:valAx>
        <c:axId val="28194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  <a:r>
                  <a:rPr lang="en-US" baseline="0"/>
                  <a:t> (s^-1)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63232"/>
        <c:crosses val="autoZero"/>
        <c:crossBetween val="midCat"/>
      </c:valAx>
      <c:valAx>
        <c:axId val="289163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</a:t>
                </a:r>
                <a:r>
                  <a:rPr lang="en-US" baseline="0"/>
                  <a:t> (Pa)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4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mu vs gamma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'Corn Starch 35% ww in glycerol'!$B$4:$B$16</c:f>
              <c:numCache>
                <c:formatCode>General</c:formatCode>
                <c:ptCount val="13"/>
                <c:pt idx="0">
                  <c:v>6.6666666666666666E-2</c:v>
                </c:pt>
                <c:pt idx="1">
                  <c:v>8.3333333333333329E-2</c:v>
                </c:pt>
                <c:pt idx="2">
                  <c:v>0.1</c:v>
                </c:pt>
                <c:pt idx="3">
                  <c:v>0.16666666666666666</c:v>
                </c:pt>
                <c:pt idx="4">
                  <c:v>0.2</c:v>
                </c:pt>
                <c:pt idx="5">
                  <c:v>0.33333333333333331</c:v>
                </c:pt>
                <c:pt idx="6">
                  <c:v>0.5</c:v>
                </c:pt>
                <c:pt idx="7">
                  <c:v>0.5</c:v>
                </c:pt>
                <c:pt idx="8">
                  <c:v>0.33333333333333331</c:v>
                </c:pt>
                <c:pt idx="9">
                  <c:v>0.2</c:v>
                </c:pt>
                <c:pt idx="10">
                  <c:v>0.16666666666666666</c:v>
                </c:pt>
                <c:pt idx="11">
                  <c:v>0.1</c:v>
                </c:pt>
                <c:pt idx="12">
                  <c:v>8.3333333333333329E-2</c:v>
                </c:pt>
              </c:numCache>
            </c:numRef>
          </c:xVal>
          <c:yVal>
            <c:numRef>
              <c:f>'Corn Starch 35% ww in glycerol'!$G$4:$G$16</c:f>
              <c:numCache>
                <c:formatCode>General</c:formatCode>
                <c:ptCount val="13"/>
                <c:pt idx="0">
                  <c:v>0.79500000000000004</c:v>
                </c:pt>
                <c:pt idx="1">
                  <c:v>0.78600000000000003</c:v>
                </c:pt>
                <c:pt idx="2">
                  <c:v>0.76500000000000001</c:v>
                </c:pt>
                <c:pt idx="3">
                  <c:v>0.76200000000000001</c:v>
                </c:pt>
                <c:pt idx="4">
                  <c:v>0.75250000000000006</c:v>
                </c:pt>
                <c:pt idx="5">
                  <c:v>0.76949999999999996</c:v>
                </c:pt>
                <c:pt idx="6">
                  <c:v>0.751</c:v>
                </c:pt>
                <c:pt idx="7">
                  <c:v>0.72899999999999998</c:v>
                </c:pt>
                <c:pt idx="8">
                  <c:v>0.69000000000000006</c:v>
                </c:pt>
                <c:pt idx="9">
                  <c:v>0.65500000000000003</c:v>
                </c:pt>
                <c:pt idx="10">
                  <c:v>0.63900000000000001</c:v>
                </c:pt>
                <c:pt idx="11">
                  <c:v>0.63</c:v>
                </c:pt>
                <c:pt idx="12">
                  <c:v>0.64200000000000002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2B-4A3B-8191-A6D4558B5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37920"/>
        <c:axId val="449223232"/>
      </c:scatterChart>
      <c:valAx>
        <c:axId val="28193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 (s^-1)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23232"/>
        <c:crosses val="autoZero"/>
        <c:crossBetween val="midCat"/>
      </c:valAx>
      <c:valAx>
        <c:axId val="449223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 (Pa.s)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3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tau vs gamma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'Corn Starch 35% ww in glycerol'!$B$4:$B$16</c:f>
              <c:numCache>
                <c:formatCode>General</c:formatCode>
                <c:ptCount val="13"/>
                <c:pt idx="0">
                  <c:v>6.6666666666666666E-2</c:v>
                </c:pt>
                <c:pt idx="1">
                  <c:v>8.3333333333333329E-2</c:v>
                </c:pt>
                <c:pt idx="2">
                  <c:v>0.1</c:v>
                </c:pt>
                <c:pt idx="3">
                  <c:v>0.16666666666666666</c:v>
                </c:pt>
                <c:pt idx="4">
                  <c:v>0.2</c:v>
                </c:pt>
                <c:pt idx="5">
                  <c:v>0.33333333333333331</c:v>
                </c:pt>
                <c:pt idx="6">
                  <c:v>0.5</c:v>
                </c:pt>
                <c:pt idx="7">
                  <c:v>0.5</c:v>
                </c:pt>
                <c:pt idx="8">
                  <c:v>0.33333333333333331</c:v>
                </c:pt>
                <c:pt idx="9">
                  <c:v>0.2</c:v>
                </c:pt>
                <c:pt idx="10">
                  <c:v>0.16666666666666666</c:v>
                </c:pt>
                <c:pt idx="11">
                  <c:v>0.1</c:v>
                </c:pt>
                <c:pt idx="12">
                  <c:v>8.3333333333333329E-2</c:v>
                </c:pt>
              </c:numCache>
            </c:numRef>
          </c:xVal>
          <c:yVal>
            <c:numRef>
              <c:f>'Corn Starch 35% ww in glycerol'!$I$4:$I$16</c:f>
              <c:numCache>
                <c:formatCode>General</c:formatCode>
                <c:ptCount val="13"/>
                <c:pt idx="0">
                  <c:v>5.2999999999999999E-2</c:v>
                </c:pt>
                <c:pt idx="1">
                  <c:v>6.5500000000000003E-2</c:v>
                </c:pt>
                <c:pt idx="2">
                  <c:v>7.6500000000000012E-2</c:v>
                </c:pt>
                <c:pt idx="3">
                  <c:v>0.127</c:v>
                </c:pt>
                <c:pt idx="4">
                  <c:v>0.15050000000000002</c:v>
                </c:pt>
                <c:pt idx="5">
                  <c:v>0.25649999999999995</c:v>
                </c:pt>
                <c:pt idx="6">
                  <c:v>0.3755</c:v>
                </c:pt>
                <c:pt idx="7">
                  <c:v>0.36449999999999999</c:v>
                </c:pt>
                <c:pt idx="8">
                  <c:v>0.23</c:v>
                </c:pt>
                <c:pt idx="9">
                  <c:v>0.13100000000000001</c:v>
                </c:pt>
                <c:pt idx="10">
                  <c:v>0.1065</c:v>
                </c:pt>
                <c:pt idx="11">
                  <c:v>6.3E-2</c:v>
                </c:pt>
                <c:pt idx="12">
                  <c:v>5.3499999999999999E-2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F-4BBE-93FD-39E6C21BA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49984"/>
        <c:axId val="452160608"/>
      </c:scatterChart>
      <c:valAx>
        <c:axId val="28194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 (s^-1)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60608"/>
        <c:crosses val="autoZero"/>
        <c:crossBetween val="midCat"/>
      </c:valAx>
      <c:valAx>
        <c:axId val="452160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</a:t>
                </a:r>
                <a:r>
                  <a:rPr lang="en-US" baseline="0"/>
                  <a:t> (Pa)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4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mu vs gamma trial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'Hair Conditioner'!$B$4:$B$37</c:f>
              <c:numCache>
                <c:formatCode>General</c:formatCode>
                <c:ptCount val="34"/>
                <c:pt idx="0">
                  <c:v>5.0000000000000001E-3</c:v>
                </c:pt>
                <c:pt idx="1">
                  <c:v>8.3333333333333332E-3</c:v>
                </c:pt>
                <c:pt idx="2">
                  <c:v>0.01</c:v>
                </c:pt>
                <c:pt idx="3">
                  <c:v>1.6666666666666666E-2</c:v>
                </c:pt>
                <c:pt idx="4">
                  <c:v>2.5000000000000001E-2</c:v>
                </c:pt>
                <c:pt idx="5">
                  <c:v>3.3333333333333333E-2</c:v>
                </c:pt>
                <c:pt idx="6">
                  <c:v>4.1666666666666664E-2</c:v>
                </c:pt>
                <c:pt idx="7">
                  <c:v>0.05</c:v>
                </c:pt>
                <c:pt idx="8">
                  <c:v>6.6666666666666666E-2</c:v>
                </c:pt>
                <c:pt idx="9">
                  <c:v>8.3333333333333329E-2</c:v>
                </c:pt>
                <c:pt idx="10">
                  <c:v>0.1</c:v>
                </c:pt>
                <c:pt idx="11">
                  <c:v>0.16666666666666666</c:v>
                </c:pt>
                <c:pt idx="12">
                  <c:v>0.2</c:v>
                </c:pt>
                <c:pt idx="13">
                  <c:v>0.33333333333333331</c:v>
                </c:pt>
                <c:pt idx="14">
                  <c:v>0.5</c:v>
                </c:pt>
                <c:pt idx="15">
                  <c:v>0.83333333333333337</c:v>
                </c:pt>
                <c:pt idx="16">
                  <c:v>1</c:v>
                </c:pt>
                <c:pt idx="17">
                  <c:v>1</c:v>
                </c:pt>
                <c:pt idx="18">
                  <c:v>0.83333333333333337</c:v>
                </c:pt>
                <c:pt idx="19">
                  <c:v>0.5</c:v>
                </c:pt>
                <c:pt idx="20">
                  <c:v>0.33333333333333331</c:v>
                </c:pt>
                <c:pt idx="21">
                  <c:v>0.2</c:v>
                </c:pt>
                <c:pt idx="22">
                  <c:v>0.16666666666666666</c:v>
                </c:pt>
                <c:pt idx="23">
                  <c:v>0.1</c:v>
                </c:pt>
                <c:pt idx="24">
                  <c:v>8.3333333333333329E-2</c:v>
                </c:pt>
                <c:pt idx="25">
                  <c:v>6.6666666666666666E-2</c:v>
                </c:pt>
                <c:pt idx="26">
                  <c:v>0.05</c:v>
                </c:pt>
                <c:pt idx="27">
                  <c:v>4.1666666666666664E-2</c:v>
                </c:pt>
                <c:pt idx="28">
                  <c:v>3.3333333333333333E-2</c:v>
                </c:pt>
                <c:pt idx="29">
                  <c:v>2.5000000000000001E-2</c:v>
                </c:pt>
                <c:pt idx="30">
                  <c:v>1.6666666666666666E-2</c:v>
                </c:pt>
                <c:pt idx="31">
                  <c:v>0.01</c:v>
                </c:pt>
                <c:pt idx="32">
                  <c:v>8.3333333333333332E-3</c:v>
                </c:pt>
                <c:pt idx="33">
                  <c:v>5.0000000000000001E-3</c:v>
                </c:pt>
              </c:numCache>
            </c:numRef>
          </c:xVal>
          <c:yVal>
            <c:numRef>
              <c:f>'Hair Conditioner'!$H$4:$H$37</c:f>
              <c:numCache>
                <c:formatCode>General</c:formatCode>
                <c:ptCount val="34"/>
                <c:pt idx="0">
                  <c:v>102</c:v>
                </c:pt>
                <c:pt idx="1">
                  <c:v>56.4</c:v>
                </c:pt>
                <c:pt idx="2">
                  <c:v>49.667000000000002</c:v>
                </c:pt>
                <c:pt idx="3">
                  <c:v>36</c:v>
                </c:pt>
                <c:pt idx="4">
                  <c:v>26.400000000000002</c:v>
                </c:pt>
                <c:pt idx="5">
                  <c:v>23.1</c:v>
                </c:pt>
                <c:pt idx="6">
                  <c:v>19.760000000000002</c:v>
                </c:pt>
                <c:pt idx="7">
                  <c:v>16.933</c:v>
                </c:pt>
                <c:pt idx="8">
                  <c:v>12.55</c:v>
                </c:pt>
                <c:pt idx="9">
                  <c:v>10.68</c:v>
                </c:pt>
                <c:pt idx="10">
                  <c:v>7</c:v>
                </c:pt>
                <c:pt idx="11">
                  <c:v>6.15</c:v>
                </c:pt>
                <c:pt idx="12">
                  <c:v>5.8</c:v>
                </c:pt>
                <c:pt idx="13">
                  <c:v>4.41</c:v>
                </c:pt>
                <c:pt idx="14">
                  <c:v>3.673</c:v>
                </c:pt>
                <c:pt idx="15">
                  <c:v>2.8719999999999999</c:v>
                </c:pt>
                <c:pt idx="16">
                  <c:v>2.673</c:v>
                </c:pt>
                <c:pt idx="17">
                  <c:v>2.86</c:v>
                </c:pt>
                <c:pt idx="18">
                  <c:v>3.1160000000000001</c:v>
                </c:pt>
                <c:pt idx="19">
                  <c:v>4.0600000000000005</c:v>
                </c:pt>
                <c:pt idx="20">
                  <c:v>5.15</c:v>
                </c:pt>
                <c:pt idx="21">
                  <c:v>6.7170000000000005</c:v>
                </c:pt>
                <c:pt idx="22">
                  <c:v>7.34</c:v>
                </c:pt>
                <c:pt idx="23">
                  <c:v>10.167</c:v>
                </c:pt>
                <c:pt idx="24">
                  <c:v>10.16</c:v>
                </c:pt>
                <c:pt idx="25">
                  <c:v>12.3</c:v>
                </c:pt>
                <c:pt idx="26">
                  <c:v>14.266999999999999</c:v>
                </c:pt>
                <c:pt idx="27">
                  <c:v>15.52</c:v>
                </c:pt>
                <c:pt idx="28">
                  <c:v>17.900000000000002</c:v>
                </c:pt>
                <c:pt idx="29">
                  <c:v>21.067</c:v>
                </c:pt>
                <c:pt idx="30">
                  <c:v>26.400000000000002</c:v>
                </c:pt>
                <c:pt idx="31">
                  <c:v>34</c:v>
                </c:pt>
                <c:pt idx="32">
                  <c:v>41.6</c:v>
                </c:pt>
                <c:pt idx="33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ED6-4B82-A9DF-64EA20478C4B}"/>
            </c:ext>
          </c:extLst>
        </c:ser>
        <c:ser>
          <c:idx val="1"/>
          <c:order val="1"/>
          <c:tx>
            <c:v>mu vs gamma trial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'Hair Conditioner'!$B$4:$B$35</c:f>
              <c:numCache>
                <c:formatCode>General</c:formatCode>
                <c:ptCount val="32"/>
                <c:pt idx="0">
                  <c:v>5.0000000000000001E-3</c:v>
                </c:pt>
                <c:pt idx="1">
                  <c:v>8.3333333333333332E-3</c:v>
                </c:pt>
                <c:pt idx="2">
                  <c:v>0.01</c:v>
                </c:pt>
                <c:pt idx="3">
                  <c:v>1.6666666666666666E-2</c:v>
                </c:pt>
                <c:pt idx="4">
                  <c:v>2.5000000000000001E-2</c:v>
                </c:pt>
                <c:pt idx="5">
                  <c:v>3.3333333333333333E-2</c:v>
                </c:pt>
                <c:pt idx="6">
                  <c:v>4.1666666666666664E-2</c:v>
                </c:pt>
                <c:pt idx="7">
                  <c:v>0.05</c:v>
                </c:pt>
                <c:pt idx="8">
                  <c:v>6.6666666666666666E-2</c:v>
                </c:pt>
                <c:pt idx="9">
                  <c:v>8.3333333333333329E-2</c:v>
                </c:pt>
                <c:pt idx="10">
                  <c:v>0.1</c:v>
                </c:pt>
                <c:pt idx="11">
                  <c:v>0.16666666666666666</c:v>
                </c:pt>
                <c:pt idx="12">
                  <c:v>0.2</c:v>
                </c:pt>
                <c:pt idx="13">
                  <c:v>0.33333333333333331</c:v>
                </c:pt>
                <c:pt idx="14">
                  <c:v>0.5</c:v>
                </c:pt>
                <c:pt idx="15">
                  <c:v>0.83333333333333337</c:v>
                </c:pt>
                <c:pt idx="16">
                  <c:v>1</c:v>
                </c:pt>
                <c:pt idx="17">
                  <c:v>1</c:v>
                </c:pt>
                <c:pt idx="18">
                  <c:v>0.83333333333333337</c:v>
                </c:pt>
                <c:pt idx="19">
                  <c:v>0.5</c:v>
                </c:pt>
                <c:pt idx="20">
                  <c:v>0.33333333333333331</c:v>
                </c:pt>
                <c:pt idx="21">
                  <c:v>0.2</c:v>
                </c:pt>
                <c:pt idx="22">
                  <c:v>0.16666666666666666</c:v>
                </c:pt>
                <c:pt idx="23">
                  <c:v>0.1</c:v>
                </c:pt>
                <c:pt idx="24">
                  <c:v>8.3333333333333329E-2</c:v>
                </c:pt>
                <c:pt idx="25">
                  <c:v>6.6666666666666666E-2</c:v>
                </c:pt>
                <c:pt idx="26">
                  <c:v>0.05</c:v>
                </c:pt>
                <c:pt idx="27">
                  <c:v>4.1666666666666664E-2</c:v>
                </c:pt>
                <c:pt idx="28">
                  <c:v>3.3333333333333333E-2</c:v>
                </c:pt>
                <c:pt idx="29">
                  <c:v>2.5000000000000001E-2</c:v>
                </c:pt>
                <c:pt idx="30">
                  <c:v>1.6666666666666666E-2</c:v>
                </c:pt>
                <c:pt idx="31">
                  <c:v>0.01</c:v>
                </c:pt>
              </c:numCache>
            </c:numRef>
          </c:xVal>
          <c:yVal>
            <c:numRef>
              <c:f>'Hair Conditioner'!$I$4:$I$35</c:f>
              <c:numCache>
                <c:formatCode>General</c:formatCode>
                <c:ptCount val="32"/>
                <c:pt idx="0">
                  <c:v>101</c:v>
                </c:pt>
                <c:pt idx="1">
                  <c:v>44.800000000000004</c:v>
                </c:pt>
                <c:pt idx="2">
                  <c:v>36.667000000000002</c:v>
                </c:pt>
                <c:pt idx="3">
                  <c:v>31.400000000000002</c:v>
                </c:pt>
                <c:pt idx="4">
                  <c:v>24</c:v>
                </c:pt>
                <c:pt idx="5">
                  <c:v>20.5</c:v>
                </c:pt>
                <c:pt idx="6">
                  <c:v>16.240000000000002</c:v>
                </c:pt>
                <c:pt idx="7">
                  <c:v>11.333</c:v>
                </c:pt>
                <c:pt idx="8">
                  <c:v>9.75</c:v>
                </c:pt>
                <c:pt idx="9">
                  <c:v>9.6</c:v>
                </c:pt>
                <c:pt idx="10">
                  <c:v>7.9670000000000005</c:v>
                </c:pt>
                <c:pt idx="11">
                  <c:v>7.96</c:v>
                </c:pt>
                <c:pt idx="12">
                  <c:v>6.4</c:v>
                </c:pt>
                <c:pt idx="13">
                  <c:v>5</c:v>
                </c:pt>
                <c:pt idx="14">
                  <c:v>3.927</c:v>
                </c:pt>
                <c:pt idx="15">
                  <c:v>3.2520000000000002</c:v>
                </c:pt>
                <c:pt idx="16">
                  <c:v>2.927</c:v>
                </c:pt>
                <c:pt idx="17">
                  <c:v>2.883</c:v>
                </c:pt>
                <c:pt idx="18">
                  <c:v>3.1320000000000001</c:v>
                </c:pt>
                <c:pt idx="19">
                  <c:v>4.1070000000000002</c:v>
                </c:pt>
                <c:pt idx="20">
                  <c:v>5.15</c:v>
                </c:pt>
                <c:pt idx="21">
                  <c:v>6.617</c:v>
                </c:pt>
                <c:pt idx="22">
                  <c:v>7.34</c:v>
                </c:pt>
                <c:pt idx="23">
                  <c:v>9.9329999999999998</c:v>
                </c:pt>
                <c:pt idx="24">
                  <c:v>10.16</c:v>
                </c:pt>
                <c:pt idx="25">
                  <c:v>11.1</c:v>
                </c:pt>
                <c:pt idx="26">
                  <c:v>11.867000000000001</c:v>
                </c:pt>
                <c:pt idx="27">
                  <c:v>14.96</c:v>
                </c:pt>
                <c:pt idx="28">
                  <c:v>16.3</c:v>
                </c:pt>
                <c:pt idx="29">
                  <c:v>19.067</c:v>
                </c:pt>
                <c:pt idx="30">
                  <c:v>24.2</c:v>
                </c:pt>
                <c:pt idx="31">
                  <c:v>34.332999999999998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ED6-4B82-A9DF-64EA20478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32096"/>
        <c:axId val="452165792"/>
      </c:scatterChart>
      <c:valAx>
        <c:axId val="28193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 (s^-1)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65792"/>
        <c:crosses val="autoZero"/>
        <c:crossBetween val="midCat"/>
      </c:valAx>
      <c:valAx>
        <c:axId val="452165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 (Pa.s)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3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tau vs gamma trial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'Hair Conditioner'!$B$4:$B$37</c:f>
              <c:numCache>
                <c:formatCode>General</c:formatCode>
                <c:ptCount val="34"/>
                <c:pt idx="0">
                  <c:v>5.0000000000000001E-3</c:v>
                </c:pt>
                <c:pt idx="1">
                  <c:v>8.3333333333333332E-3</c:v>
                </c:pt>
                <c:pt idx="2">
                  <c:v>0.01</c:v>
                </c:pt>
                <c:pt idx="3">
                  <c:v>1.6666666666666666E-2</c:v>
                </c:pt>
                <c:pt idx="4">
                  <c:v>2.5000000000000001E-2</c:v>
                </c:pt>
                <c:pt idx="5">
                  <c:v>3.3333333333333333E-2</c:v>
                </c:pt>
                <c:pt idx="6">
                  <c:v>4.1666666666666664E-2</c:v>
                </c:pt>
                <c:pt idx="7">
                  <c:v>0.05</c:v>
                </c:pt>
                <c:pt idx="8">
                  <c:v>6.6666666666666666E-2</c:v>
                </c:pt>
                <c:pt idx="9">
                  <c:v>8.3333333333333329E-2</c:v>
                </c:pt>
                <c:pt idx="10">
                  <c:v>0.1</c:v>
                </c:pt>
                <c:pt idx="11">
                  <c:v>0.16666666666666666</c:v>
                </c:pt>
                <c:pt idx="12">
                  <c:v>0.2</c:v>
                </c:pt>
                <c:pt idx="13">
                  <c:v>0.33333333333333331</c:v>
                </c:pt>
                <c:pt idx="14">
                  <c:v>0.5</c:v>
                </c:pt>
                <c:pt idx="15">
                  <c:v>0.83333333333333337</c:v>
                </c:pt>
                <c:pt idx="16">
                  <c:v>1</c:v>
                </c:pt>
                <c:pt idx="17">
                  <c:v>1</c:v>
                </c:pt>
                <c:pt idx="18">
                  <c:v>0.83333333333333337</c:v>
                </c:pt>
                <c:pt idx="19">
                  <c:v>0.5</c:v>
                </c:pt>
                <c:pt idx="20">
                  <c:v>0.33333333333333331</c:v>
                </c:pt>
                <c:pt idx="21">
                  <c:v>0.2</c:v>
                </c:pt>
                <c:pt idx="22">
                  <c:v>0.16666666666666666</c:v>
                </c:pt>
                <c:pt idx="23">
                  <c:v>0.1</c:v>
                </c:pt>
                <c:pt idx="24">
                  <c:v>8.3333333333333329E-2</c:v>
                </c:pt>
                <c:pt idx="25">
                  <c:v>6.6666666666666666E-2</c:v>
                </c:pt>
                <c:pt idx="26">
                  <c:v>0.05</c:v>
                </c:pt>
                <c:pt idx="27">
                  <c:v>4.1666666666666664E-2</c:v>
                </c:pt>
                <c:pt idx="28">
                  <c:v>3.3333333333333333E-2</c:v>
                </c:pt>
                <c:pt idx="29">
                  <c:v>2.5000000000000001E-2</c:v>
                </c:pt>
                <c:pt idx="30">
                  <c:v>1.6666666666666666E-2</c:v>
                </c:pt>
                <c:pt idx="31">
                  <c:v>0.01</c:v>
                </c:pt>
                <c:pt idx="32">
                  <c:v>8.3333333333333332E-3</c:v>
                </c:pt>
                <c:pt idx="33">
                  <c:v>5.0000000000000001E-3</c:v>
                </c:pt>
              </c:numCache>
            </c:numRef>
          </c:xVal>
          <c:yVal>
            <c:numRef>
              <c:f>'Hair Conditioner'!$K$4:$K$37</c:f>
              <c:numCache>
                <c:formatCode>General</c:formatCode>
                <c:ptCount val="34"/>
                <c:pt idx="0">
                  <c:v>0.51</c:v>
                </c:pt>
                <c:pt idx="1">
                  <c:v>0.47</c:v>
                </c:pt>
                <c:pt idx="2">
                  <c:v>0.49667</c:v>
                </c:pt>
                <c:pt idx="3">
                  <c:v>0.6</c:v>
                </c:pt>
                <c:pt idx="4">
                  <c:v>0.66000000000000014</c:v>
                </c:pt>
                <c:pt idx="5">
                  <c:v>0.77</c:v>
                </c:pt>
                <c:pt idx="6">
                  <c:v>0.82333333333333336</c:v>
                </c:pt>
                <c:pt idx="7">
                  <c:v>0.84665000000000001</c:v>
                </c:pt>
                <c:pt idx="8">
                  <c:v>0.83666666666666667</c:v>
                </c:pt>
                <c:pt idx="9">
                  <c:v>0.8899999999999999</c:v>
                </c:pt>
                <c:pt idx="10">
                  <c:v>0.70000000000000007</c:v>
                </c:pt>
                <c:pt idx="11">
                  <c:v>1.0249999999999999</c:v>
                </c:pt>
                <c:pt idx="12">
                  <c:v>1.1599999999999999</c:v>
                </c:pt>
                <c:pt idx="13">
                  <c:v>1.47</c:v>
                </c:pt>
                <c:pt idx="14">
                  <c:v>1.8365</c:v>
                </c:pt>
                <c:pt idx="15">
                  <c:v>2.3933333333333335</c:v>
                </c:pt>
                <c:pt idx="16">
                  <c:v>2.673</c:v>
                </c:pt>
                <c:pt idx="17">
                  <c:v>2.86</c:v>
                </c:pt>
                <c:pt idx="18">
                  <c:v>2.5966666666666667</c:v>
                </c:pt>
                <c:pt idx="19">
                  <c:v>2.0300000000000002</c:v>
                </c:pt>
                <c:pt idx="20">
                  <c:v>1.7166666666666668</c:v>
                </c:pt>
                <c:pt idx="21">
                  <c:v>1.3434000000000001</c:v>
                </c:pt>
                <c:pt idx="22">
                  <c:v>1.2233333333333332</c:v>
                </c:pt>
                <c:pt idx="23">
                  <c:v>1.0166999999999999</c:v>
                </c:pt>
                <c:pt idx="24">
                  <c:v>0.84666666666666668</c:v>
                </c:pt>
                <c:pt idx="25">
                  <c:v>0.82000000000000006</c:v>
                </c:pt>
                <c:pt idx="26">
                  <c:v>0.71335000000000004</c:v>
                </c:pt>
                <c:pt idx="27">
                  <c:v>0.64666666666666661</c:v>
                </c:pt>
                <c:pt idx="28">
                  <c:v>0.59666666666666668</c:v>
                </c:pt>
                <c:pt idx="29">
                  <c:v>0.526675</c:v>
                </c:pt>
                <c:pt idx="30">
                  <c:v>0.44</c:v>
                </c:pt>
                <c:pt idx="31">
                  <c:v>0.34</c:v>
                </c:pt>
                <c:pt idx="32">
                  <c:v>0.34666666666666668</c:v>
                </c:pt>
                <c:pt idx="33">
                  <c:v>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3-41A9-9F71-8656C5241D3E}"/>
            </c:ext>
          </c:extLst>
        </c:ser>
        <c:ser>
          <c:idx val="1"/>
          <c:order val="1"/>
          <c:tx>
            <c:v>tau vs gamma trial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'Hair Conditioner'!$B$4:$B$35</c:f>
              <c:numCache>
                <c:formatCode>General</c:formatCode>
                <c:ptCount val="32"/>
                <c:pt idx="0">
                  <c:v>5.0000000000000001E-3</c:v>
                </c:pt>
                <c:pt idx="1">
                  <c:v>8.3333333333333332E-3</c:v>
                </c:pt>
                <c:pt idx="2">
                  <c:v>0.01</c:v>
                </c:pt>
                <c:pt idx="3">
                  <c:v>1.6666666666666666E-2</c:v>
                </c:pt>
                <c:pt idx="4">
                  <c:v>2.5000000000000001E-2</c:v>
                </c:pt>
                <c:pt idx="5">
                  <c:v>3.3333333333333333E-2</c:v>
                </c:pt>
                <c:pt idx="6">
                  <c:v>4.1666666666666664E-2</c:v>
                </c:pt>
                <c:pt idx="7">
                  <c:v>0.05</c:v>
                </c:pt>
                <c:pt idx="8">
                  <c:v>6.6666666666666666E-2</c:v>
                </c:pt>
                <c:pt idx="9">
                  <c:v>8.3333333333333329E-2</c:v>
                </c:pt>
                <c:pt idx="10">
                  <c:v>0.1</c:v>
                </c:pt>
                <c:pt idx="11">
                  <c:v>0.16666666666666666</c:v>
                </c:pt>
                <c:pt idx="12">
                  <c:v>0.2</c:v>
                </c:pt>
                <c:pt idx="13">
                  <c:v>0.33333333333333331</c:v>
                </c:pt>
                <c:pt idx="14">
                  <c:v>0.5</c:v>
                </c:pt>
                <c:pt idx="15">
                  <c:v>0.83333333333333337</c:v>
                </c:pt>
                <c:pt idx="16">
                  <c:v>1</c:v>
                </c:pt>
                <c:pt idx="17">
                  <c:v>1</c:v>
                </c:pt>
                <c:pt idx="18">
                  <c:v>0.83333333333333337</c:v>
                </c:pt>
                <c:pt idx="19">
                  <c:v>0.5</c:v>
                </c:pt>
                <c:pt idx="20">
                  <c:v>0.33333333333333331</c:v>
                </c:pt>
                <c:pt idx="21">
                  <c:v>0.2</c:v>
                </c:pt>
                <c:pt idx="22">
                  <c:v>0.16666666666666666</c:v>
                </c:pt>
                <c:pt idx="23">
                  <c:v>0.1</c:v>
                </c:pt>
                <c:pt idx="24">
                  <c:v>8.3333333333333329E-2</c:v>
                </c:pt>
                <c:pt idx="25">
                  <c:v>6.6666666666666666E-2</c:v>
                </c:pt>
                <c:pt idx="26">
                  <c:v>0.05</c:v>
                </c:pt>
                <c:pt idx="27">
                  <c:v>4.1666666666666664E-2</c:v>
                </c:pt>
                <c:pt idx="28">
                  <c:v>3.3333333333333333E-2</c:v>
                </c:pt>
                <c:pt idx="29">
                  <c:v>2.5000000000000001E-2</c:v>
                </c:pt>
                <c:pt idx="30">
                  <c:v>1.6666666666666666E-2</c:v>
                </c:pt>
                <c:pt idx="31">
                  <c:v>0.01</c:v>
                </c:pt>
              </c:numCache>
            </c:numRef>
          </c:xVal>
          <c:yVal>
            <c:numRef>
              <c:f>'Hair Conditioner'!$L$4:$L$35</c:f>
              <c:numCache>
                <c:formatCode>General</c:formatCode>
                <c:ptCount val="32"/>
                <c:pt idx="0">
                  <c:v>0.505</c:v>
                </c:pt>
                <c:pt idx="1">
                  <c:v>0.37333333333333335</c:v>
                </c:pt>
                <c:pt idx="2">
                  <c:v>0.36667</c:v>
                </c:pt>
                <c:pt idx="3">
                  <c:v>0.52333333333333332</c:v>
                </c:pt>
                <c:pt idx="4">
                  <c:v>0.60000000000000009</c:v>
                </c:pt>
                <c:pt idx="5">
                  <c:v>0.68333333333333335</c:v>
                </c:pt>
                <c:pt idx="6">
                  <c:v>0.67666666666666675</c:v>
                </c:pt>
                <c:pt idx="7">
                  <c:v>0.56664999999999999</c:v>
                </c:pt>
                <c:pt idx="8">
                  <c:v>0.65</c:v>
                </c:pt>
                <c:pt idx="9">
                  <c:v>0.79999999999999993</c:v>
                </c:pt>
                <c:pt idx="10">
                  <c:v>0.79670000000000007</c:v>
                </c:pt>
                <c:pt idx="11">
                  <c:v>1.3266666666666667</c:v>
                </c:pt>
                <c:pt idx="12">
                  <c:v>1.2800000000000002</c:v>
                </c:pt>
                <c:pt idx="13">
                  <c:v>1.6666666666666665</c:v>
                </c:pt>
                <c:pt idx="14">
                  <c:v>1.9635</c:v>
                </c:pt>
                <c:pt idx="15">
                  <c:v>2.7100000000000004</c:v>
                </c:pt>
                <c:pt idx="16">
                  <c:v>2.927</c:v>
                </c:pt>
                <c:pt idx="17">
                  <c:v>2.883</c:v>
                </c:pt>
                <c:pt idx="18">
                  <c:v>2.6100000000000003</c:v>
                </c:pt>
                <c:pt idx="19">
                  <c:v>2.0535000000000001</c:v>
                </c:pt>
                <c:pt idx="20">
                  <c:v>1.7166666666666668</c:v>
                </c:pt>
                <c:pt idx="21">
                  <c:v>1.3234000000000001</c:v>
                </c:pt>
                <c:pt idx="22">
                  <c:v>1.2233333333333332</c:v>
                </c:pt>
                <c:pt idx="23">
                  <c:v>0.99330000000000007</c:v>
                </c:pt>
                <c:pt idx="24">
                  <c:v>0.84666666666666668</c:v>
                </c:pt>
                <c:pt idx="25">
                  <c:v>0.74</c:v>
                </c:pt>
                <c:pt idx="26">
                  <c:v>0.59335000000000004</c:v>
                </c:pt>
                <c:pt idx="27">
                  <c:v>0.62333333333333329</c:v>
                </c:pt>
                <c:pt idx="28">
                  <c:v>0.54333333333333333</c:v>
                </c:pt>
                <c:pt idx="29">
                  <c:v>0.47667500000000002</c:v>
                </c:pt>
                <c:pt idx="30">
                  <c:v>0.40333333333333332</c:v>
                </c:pt>
                <c:pt idx="31">
                  <c:v>0.34332999999999997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3-41A9-9F71-8656C5241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111360"/>
        <c:axId val="210206752"/>
      </c:scatterChart>
      <c:valAx>
        <c:axId val="45011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 (s^-1)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6752"/>
        <c:crosses val="autoZero"/>
        <c:crossBetween val="midCat"/>
      </c:valAx>
      <c:valAx>
        <c:axId val="210206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</a:t>
                </a:r>
                <a:r>
                  <a:rPr lang="en-US" baseline="0"/>
                  <a:t> (Pa)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1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mu vs gamma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'Fermentation with Cells'!$B$4:$B$38</c:f>
              <c:numCache>
                <c:formatCode>General</c:formatCode>
                <c:ptCount val="35"/>
                <c:pt idx="0">
                  <c:v>5.0000000000000001E-3</c:v>
                </c:pt>
                <c:pt idx="1">
                  <c:v>8.3333333333333332E-3</c:v>
                </c:pt>
                <c:pt idx="2">
                  <c:v>0.01</c:v>
                </c:pt>
                <c:pt idx="3">
                  <c:v>1.6666666666666666E-2</c:v>
                </c:pt>
                <c:pt idx="4">
                  <c:v>2.5000000000000001E-2</c:v>
                </c:pt>
                <c:pt idx="5">
                  <c:v>3.3333333333333333E-2</c:v>
                </c:pt>
                <c:pt idx="6">
                  <c:v>4.1666666666666664E-2</c:v>
                </c:pt>
                <c:pt idx="7">
                  <c:v>0.05</c:v>
                </c:pt>
                <c:pt idx="8">
                  <c:v>6.6666666666666666E-2</c:v>
                </c:pt>
                <c:pt idx="9">
                  <c:v>8.3333333333333329E-2</c:v>
                </c:pt>
                <c:pt idx="10">
                  <c:v>0.1</c:v>
                </c:pt>
                <c:pt idx="11">
                  <c:v>0.16666666666666666</c:v>
                </c:pt>
                <c:pt idx="12">
                  <c:v>0.2</c:v>
                </c:pt>
                <c:pt idx="13">
                  <c:v>0.33333333333333331</c:v>
                </c:pt>
                <c:pt idx="14">
                  <c:v>0.5</c:v>
                </c:pt>
                <c:pt idx="15">
                  <c:v>0.83333333333333337</c:v>
                </c:pt>
                <c:pt idx="16">
                  <c:v>1</c:v>
                </c:pt>
                <c:pt idx="17">
                  <c:v>1.6666666666666667</c:v>
                </c:pt>
                <c:pt idx="18">
                  <c:v>1</c:v>
                </c:pt>
                <c:pt idx="19">
                  <c:v>0.83333333333333337</c:v>
                </c:pt>
                <c:pt idx="20">
                  <c:v>0.5</c:v>
                </c:pt>
                <c:pt idx="21">
                  <c:v>0.33333333333333331</c:v>
                </c:pt>
                <c:pt idx="22">
                  <c:v>0.2</c:v>
                </c:pt>
                <c:pt idx="23">
                  <c:v>0.16666666666666666</c:v>
                </c:pt>
                <c:pt idx="24">
                  <c:v>0.1</c:v>
                </c:pt>
                <c:pt idx="25">
                  <c:v>8.3333333333333329E-2</c:v>
                </c:pt>
                <c:pt idx="26">
                  <c:v>6.6666666666666666E-2</c:v>
                </c:pt>
                <c:pt idx="27">
                  <c:v>0.05</c:v>
                </c:pt>
                <c:pt idx="28">
                  <c:v>4.1666666666666664E-2</c:v>
                </c:pt>
                <c:pt idx="29">
                  <c:v>3.3333333333333333E-2</c:v>
                </c:pt>
                <c:pt idx="30">
                  <c:v>2.5000000000000001E-2</c:v>
                </c:pt>
                <c:pt idx="31">
                  <c:v>1.6666666666666666E-2</c:v>
                </c:pt>
                <c:pt idx="32">
                  <c:v>0.01</c:v>
                </c:pt>
                <c:pt idx="33">
                  <c:v>8.3333333333333332E-3</c:v>
                </c:pt>
                <c:pt idx="34">
                  <c:v>5.0000000000000001E-3</c:v>
                </c:pt>
              </c:numCache>
            </c:numRef>
          </c:xVal>
          <c:yVal>
            <c:numRef>
              <c:f>'Fermentation with Cells'!$G$4:$G$38</c:f>
              <c:numCache>
                <c:formatCode>0.00</c:formatCode>
                <c:ptCount val="35"/>
                <c:pt idx="0">
                  <c:v>232</c:v>
                </c:pt>
                <c:pt idx="1">
                  <c:v>162</c:v>
                </c:pt>
                <c:pt idx="2">
                  <c:v>141</c:v>
                </c:pt>
                <c:pt idx="3">
                  <c:v>86.8</c:v>
                </c:pt>
                <c:pt idx="4">
                  <c:v>60</c:v>
                </c:pt>
                <c:pt idx="5">
                  <c:v>46.800000000000004</c:v>
                </c:pt>
                <c:pt idx="6">
                  <c:v>38.56</c:v>
                </c:pt>
                <c:pt idx="7">
                  <c:v>32.533000000000001</c:v>
                </c:pt>
                <c:pt idx="8">
                  <c:v>25.8</c:v>
                </c:pt>
                <c:pt idx="9">
                  <c:v>21.12</c:v>
                </c:pt>
                <c:pt idx="10">
                  <c:v>18.067</c:v>
                </c:pt>
                <c:pt idx="11">
                  <c:v>11.48</c:v>
                </c:pt>
                <c:pt idx="12">
                  <c:v>9.8000000000000007</c:v>
                </c:pt>
                <c:pt idx="13">
                  <c:v>6.32</c:v>
                </c:pt>
                <c:pt idx="14">
                  <c:v>4.5600000000000005</c:v>
                </c:pt>
                <c:pt idx="15">
                  <c:v>2.96</c:v>
                </c:pt>
                <c:pt idx="16">
                  <c:v>2.5529999999999999</c:v>
                </c:pt>
                <c:pt idx="17">
                  <c:v>1.6600000000000001</c:v>
                </c:pt>
                <c:pt idx="18">
                  <c:v>2.5470000000000002</c:v>
                </c:pt>
                <c:pt idx="19">
                  <c:v>2.944</c:v>
                </c:pt>
                <c:pt idx="20">
                  <c:v>4.4400000000000004</c:v>
                </c:pt>
                <c:pt idx="21">
                  <c:v>6.18</c:v>
                </c:pt>
                <c:pt idx="22">
                  <c:v>9.4670000000000005</c:v>
                </c:pt>
                <c:pt idx="23">
                  <c:v>11</c:v>
                </c:pt>
                <c:pt idx="24">
                  <c:v>16.600000000000001</c:v>
                </c:pt>
                <c:pt idx="25">
                  <c:v>19.600000000000001</c:v>
                </c:pt>
                <c:pt idx="26">
                  <c:v>23.6</c:v>
                </c:pt>
                <c:pt idx="27">
                  <c:v>30.132999999999999</c:v>
                </c:pt>
                <c:pt idx="28">
                  <c:v>35.200000000000003</c:v>
                </c:pt>
                <c:pt idx="29">
                  <c:v>42.6</c:v>
                </c:pt>
                <c:pt idx="30">
                  <c:v>53.332999999999998</c:v>
                </c:pt>
                <c:pt idx="31">
                  <c:v>74.400000000000006</c:v>
                </c:pt>
                <c:pt idx="32">
                  <c:v>111</c:v>
                </c:pt>
                <c:pt idx="33">
                  <c:v>128</c:v>
                </c:pt>
                <c:pt idx="34">
                  <c:v>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E-4BB8-8314-C92857B12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159440"/>
        <c:axId val="286413648"/>
      </c:scatterChart>
      <c:valAx>
        <c:axId val="21715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  <a:r>
                  <a:rPr lang="en-US" baseline="0"/>
                  <a:t> (s^-1)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13648"/>
        <c:crosses val="autoZero"/>
        <c:crossBetween val="midCat"/>
      </c:valAx>
      <c:valAx>
        <c:axId val="286413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 (Pa.s)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5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111125</xdr:colOff>
      <xdr:row>15</xdr:row>
      <xdr:rowOff>44450</xdr:rowOff>
    </xdr:from>
    <xdr:to>
      <xdr:col>4</xdr:col>
      <xdr:colOff>530225</xdr:colOff>
      <xdr:row>32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2F0EEA-598D-4A4D-A46B-1B5D29BF7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981075</xdr:colOff>
      <xdr:row>15</xdr:row>
      <xdr:rowOff>28575</xdr:rowOff>
    </xdr:from>
    <xdr:to>
      <xdr:col>9</xdr:col>
      <xdr:colOff>504825</xdr:colOff>
      <xdr:row>31</xdr:row>
      <xdr:rowOff>155575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A8028F-2D5E-4A36-8245-BE1A4F02C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32</xdr:row>
      <xdr:rowOff>85725</xdr:rowOff>
    </xdr:from>
    <xdr:to>
      <xdr:col>8</xdr:col>
      <xdr:colOff>346075</xdr:colOff>
      <xdr:row>49</xdr:row>
      <xdr:rowOff>130175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7EB8C5-0AD3-4114-881F-F22EB25EA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32</xdr:row>
      <xdr:rowOff>79375</xdr:rowOff>
    </xdr:from>
    <xdr:to>
      <xdr:col>16</xdr:col>
      <xdr:colOff>130175</xdr:colOff>
      <xdr:row>49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7DB2F8-D5ED-454A-BD67-997ED8EA5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193675</xdr:colOff>
      <xdr:row>17</xdr:row>
      <xdr:rowOff>142875</xdr:rowOff>
    </xdr:from>
    <xdr:to>
      <xdr:col>7</xdr:col>
      <xdr:colOff>498475</xdr:colOff>
      <xdr:row>35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6A353-B982-4F28-8F4C-B80DBCAE8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136525</xdr:colOff>
      <xdr:row>17</xdr:row>
      <xdr:rowOff>9525</xdr:rowOff>
    </xdr:from>
    <xdr:to>
      <xdr:col>15</xdr:col>
      <xdr:colOff>441325</xdr:colOff>
      <xdr:row>34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991CED-BA77-4E69-B6B4-8944AFA4E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3175</xdr:rowOff>
    </xdr:from>
    <xdr:to>
      <xdr:col>7</xdr:col>
      <xdr:colOff>304800</xdr:colOff>
      <xdr:row>55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119780-5959-44C0-9574-F31C874ED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409575</xdr:colOff>
      <xdr:row>38</xdr:row>
      <xdr:rowOff>3175</xdr:rowOff>
    </xdr:from>
    <xdr:to>
      <xdr:col>15</xdr:col>
      <xdr:colOff>104775</xdr:colOff>
      <xdr:row>55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27204C-A52F-4548-BCA8-DB8E8BF92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</xdr:colOff>
      <xdr:row>38</xdr:row>
      <xdr:rowOff>79375</xdr:rowOff>
    </xdr:from>
    <xdr:to>
      <xdr:col>7</xdr:col>
      <xdr:colOff>339725</xdr:colOff>
      <xdr:row>55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F07FCF-07DA-4EAF-ABFB-4E1E6B35E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403225</xdr:colOff>
      <xdr:row>38</xdr:row>
      <xdr:rowOff>85725</xdr:rowOff>
    </xdr:from>
    <xdr:to>
      <xdr:col>15</xdr:col>
      <xdr:colOff>98425</xdr:colOff>
      <xdr:row>55</xdr:row>
      <xdr:rowOff>130175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0D9781-7356-4E1C-BB83-5A9B0DECF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</xdr:row>
      <xdr:rowOff>34925</xdr:rowOff>
    </xdr:from>
    <xdr:to>
      <xdr:col>16</xdr:col>
      <xdr:colOff>542925</xdr:colOff>
      <xdr:row>18</xdr:row>
      <xdr:rowOff>79375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777A02-FA43-4F9B-A306-A939B620F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231775</xdr:colOff>
      <xdr:row>18</xdr:row>
      <xdr:rowOff>142875</xdr:rowOff>
    </xdr:from>
    <xdr:to>
      <xdr:col>16</xdr:col>
      <xdr:colOff>536575</xdr:colOff>
      <xdr:row>36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8661F5-FCA9-453B-B19E-785D03906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topLeftCell="A14" workbookViewId="0">
      <selection activeCell="C43" sqref="C43"/>
    </sheetView>
  </sheetViews>
  <sheetFormatPr defaultColWidth="14.453125" defaultRowHeight="15.75" customHeight="1" x14ac:dyDescent="0.25"/>
  <cols>
    <col min="1" max="2" width="15.26953125" style="3" customWidth="1"/>
    <col min="3" max="16384" width="14.453125" style="3"/>
  </cols>
  <sheetData>
    <row r="1" spans="1:16" ht="15.75" customHeight="1" x14ac:dyDescent="0.25">
      <c r="C1" s="1"/>
      <c r="D1" s="1" t="s">
        <v>0</v>
      </c>
      <c r="E1" s="2"/>
      <c r="F1" s="2"/>
      <c r="G1" s="2"/>
      <c r="H1" s="2"/>
      <c r="I1" s="2"/>
    </row>
    <row r="2" spans="1:16" ht="15.75" customHeight="1" x14ac:dyDescent="0.25">
      <c r="C2" s="6" t="s">
        <v>3</v>
      </c>
      <c r="D2" s="7"/>
      <c r="E2" s="7"/>
      <c r="G2" s="6" t="s">
        <v>4</v>
      </c>
      <c r="H2" s="6"/>
      <c r="I2" s="6"/>
      <c r="J2" s="3" t="s">
        <v>11</v>
      </c>
      <c r="N2" s="11" t="s">
        <v>14</v>
      </c>
      <c r="O2" s="11"/>
      <c r="P2" s="11"/>
    </row>
    <row r="3" spans="1:16" ht="15.75" customHeight="1" x14ac:dyDescent="0.25">
      <c r="A3" s="1" t="s">
        <v>5</v>
      </c>
      <c r="B3" s="1" t="s">
        <v>10</v>
      </c>
      <c r="C3" s="1" t="s">
        <v>6</v>
      </c>
      <c r="D3" s="1" t="s">
        <v>7</v>
      </c>
      <c r="E3" s="1" t="s">
        <v>8</v>
      </c>
      <c r="F3" s="1"/>
      <c r="G3" s="1" t="s">
        <v>6</v>
      </c>
      <c r="H3" s="1" t="s">
        <v>7</v>
      </c>
      <c r="I3" s="1" t="s">
        <v>8</v>
      </c>
      <c r="J3" s="1">
        <v>1</v>
      </c>
      <c r="K3" s="1">
        <v>2</v>
      </c>
      <c r="L3" s="1">
        <v>3</v>
      </c>
      <c r="M3" s="1"/>
      <c r="N3" s="1">
        <v>1</v>
      </c>
      <c r="O3" s="1">
        <v>2</v>
      </c>
      <c r="P3" s="1">
        <v>3</v>
      </c>
    </row>
    <row r="4" spans="1:16" ht="15.75" customHeight="1" x14ac:dyDescent="0.25">
      <c r="A4" s="1">
        <v>12</v>
      </c>
      <c r="B4" s="1">
        <f>A4/60</f>
        <v>0.2</v>
      </c>
      <c r="C4" s="1">
        <v>10.8</v>
      </c>
      <c r="D4" s="1">
        <v>10.8</v>
      </c>
      <c r="E4" s="1">
        <v>10.9</v>
      </c>
      <c r="F4" s="1"/>
      <c r="G4" s="1">
        <v>54.6</v>
      </c>
      <c r="H4" s="1">
        <v>54</v>
      </c>
      <c r="I4" s="1">
        <v>54</v>
      </c>
      <c r="J4" s="3">
        <f>G4*0.001</f>
        <v>5.4600000000000003E-2</v>
      </c>
      <c r="K4" s="3">
        <f t="shared" ref="K4:L4" si="0">H4*0.001</f>
        <v>5.3999999999999999E-2</v>
      </c>
      <c r="L4" s="3">
        <f t="shared" si="0"/>
        <v>5.3999999999999999E-2</v>
      </c>
      <c r="N4" s="3">
        <f>J4*$B4</f>
        <v>1.0920000000000001E-2</v>
      </c>
      <c r="O4" s="3">
        <f t="shared" ref="O4:P14" si="1">K4*$B4</f>
        <v>1.0800000000000001E-2</v>
      </c>
      <c r="P4" s="3">
        <f t="shared" si="1"/>
        <v>1.0800000000000001E-2</v>
      </c>
    </row>
    <row r="5" spans="1:16" ht="15.75" customHeight="1" x14ac:dyDescent="0.25">
      <c r="A5" s="1">
        <v>20</v>
      </c>
      <c r="B5" s="1">
        <f t="shared" ref="B5:B14" si="2">A5/60</f>
        <v>0.33333333333333331</v>
      </c>
      <c r="C5" s="1">
        <v>18.100000000000001</v>
      </c>
      <c r="D5" s="1">
        <v>18</v>
      </c>
      <c r="E5" s="1">
        <v>18.100000000000001</v>
      </c>
      <c r="F5" s="1"/>
      <c r="G5" s="1">
        <v>54</v>
      </c>
      <c r="H5" s="1">
        <v>54</v>
      </c>
      <c r="I5" s="1">
        <v>54.5</v>
      </c>
      <c r="J5" s="3">
        <f t="shared" ref="J5:J14" si="3">G5*0.001</f>
        <v>5.3999999999999999E-2</v>
      </c>
      <c r="K5" s="3">
        <f t="shared" ref="K5:K14" si="4">H5*0.001</f>
        <v>5.3999999999999999E-2</v>
      </c>
      <c r="L5" s="3">
        <f t="shared" ref="L5:L14" si="5">I5*0.001</f>
        <v>5.45E-2</v>
      </c>
      <c r="N5" s="3">
        <f t="shared" ref="N5:N14" si="6">J5*$B5</f>
        <v>1.7999999999999999E-2</v>
      </c>
      <c r="O5" s="3">
        <f t="shared" si="1"/>
        <v>1.7999999999999999E-2</v>
      </c>
      <c r="P5" s="3">
        <f t="shared" si="1"/>
        <v>1.8166666666666664E-2</v>
      </c>
    </row>
    <row r="6" spans="1:16" ht="15.75" customHeight="1" x14ac:dyDescent="0.25">
      <c r="A6" s="1">
        <v>30</v>
      </c>
      <c r="B6" s="1">
        <f t="shared" si="2"/>
        <v>0.5</v>
      </c>
      <c r="C6" s="1">
        <v>27.5</v>
      </c>
      <c r="D6" s="1">
        <v>27.3</v>
      </c>
      <c r="E6" s="1">
        <v>27.2</v>
      </c>
      <c r="F6" s="1"/>
      <c r="G6" s="1">
        <v>54.3</v>
      </c>
      <c r="H6" s="1">
        <v>54</v>
      </c>
      <c r="I6" s="1">
        <v>54.6</v>
      </c>
      <c r="J6" s="3">
        <f t="shared" si="3"/>
        <v>5.4300000000000001E-2</v>
      </c>
      <c r="K6" s="3">
        <f t="shared" si="4"/>
        <v>5.3999999999999999E-2</v>
      </c>
      <c r="L6" s="3">
        <f t="shared" si="5"/>
        <v>5.4600000000000003E-2</v>
      </c>
      <c r="N6" s="3">
        <f t="shared" si="6"/>
        <v>2.7150000000000001E-2</v>
      </c>
      <c r="O6" s="3">
        <f t="shared" si="1"/>
        <v>2.7E-2</v>
      </c>
      <c r="P6" s="3">
        <f t="shared" si="1"/>
        <v>2.7300000000000001E-2</v>
      </c>
    </row>
    <row r="7" spans="1:16" ht="15.75" customHeight="1" x14ac:dyDescent="0.25">
      <c r="A7" s="1">
        <v>50</v>
      </c>
      <c r="B7" s="1">
        <f t="shared" si="2"/>
        <v>0.83333333333333337</v>
      </c>
      <c r="C7" s="1">
        <v>45.9</v>
      </c>
      <c r="D7" s="1">
        <v>45.7</v>
      </c>
      <c r="E7" s="1">
        <v>45.5</v>
      </c>
      <c r="F7" s="1"/>
      <c r="G7" s="1">
        <v>54.8</v>
      </c>
      <c r="H7" s="1">
        <v>54.6</v>
      </c>
      <c r="I7" s="1">
        <v>54.6</v>
      </c>
      <c r="J7" s="3">
        <f t="shared" si="3"/>
        <v>5.4800000000000001E-2</v>
      </c>
      <c r="K7" s="3">
        <f t="shared" si="4"/>
        <v>5.4600000000000003E-2</v>
      </c>
      <c r="L7" s="3">
        <f t="shared" si="5"/>
        <v>5.4600000000000003E-2</v>
      </c>
      <c r="N7" s="3">
        <f t="shared" si="6"/>
        <v>4.5666666666666668E-2</v>
      </c>
      <c r="O7" s="3">
        <f t="shared" si="1"/>
        <v>4.5500000000000006E-2</v>
      </c>
      <c r="P7" s="3">
        <f t="shared" si="1"/>
        <v>4.5500000000000006E-2</v>
      </c>
    </row>
    <row r="8" spans="1:16" ht="15.75" customHeight="1" x14ac:dyDescent="0.25">
      <c r="A8" s="1">
        <v>60</v>
      </c>
      <c r="B8" s="1">
        <f t="shared" si="2"/>
        <v>1</v>
      </c>
      <c r="C8" s="1">
        <v>55.1</v>
      </c>
      <c r="D8" s="1">
        <v>54.9</v>
      </c>
      <c r="E8" s="1">
        <v>54.6</v>
      </c>
      <c r="F8" s="1"/>
      <c r="G8" s="1">
        <v>55.08</v>
      </c>
      <c r="H8" s="1">
        <v>54.84</v>
      </c>
      <c r="I8" s="1">
        <v>54.6</v>
      </c>
      <c r="J8" s="3">
        <f t="shared" si="3"/>
        <v>5.5079999999999997E-2</v>
      </c>
      <c r="K8" s="3">
        <f t="shared" si="4"/>
        <v>5.4840000000000007E-2</v>
      </c>
      <c r="L8" s="3">
        <f t="shared" si="5"/>
        <v>5.4600000000000003E-2</v>
      </c>
      <c r="N8" s="3">
        <f t="shared" si="6"/>
        <v>5.5079999999999997E-2</v>
      </c>
      <c r="O8" s="3">
        <f t="shared" si="1"/>
        <v>5.4840000000000007E-2</v>
      </c>
      <c r="P8" s="3">
        <f t="shared" si="1"/>
        <v>5.4600000000000003E-2</v>
      </c>
    </row>
    <row r="9" spans="1:16" s="14" customFormat="1" ht="15.75" customHeight="1" x14ac:dyDescent="0.25">
      <c r="A9" s="13">
        <v>100</v>
      </c>
      <c r="B9" s="13">
        <f t="shared" si="2"/>
        <v>1.6666666666666667</v>
      </c>
      <c r="C9" s="13">
        <v>92.9</v>
      </c>
      <c r="D9" s="13">
        <v>92.3</v>
      </c>
      <c r="E9" s="13">
        <v>91.8</v>
      </c>
      <c r="F9" s="13"/>
      <c r="G9" s="13">
        <v>55.68</v>
      </c>
      <c r="H9" s="13">
        <v>55.38</v>
      </c>
      <c r="I9" s="13">
        <v>55.08</v>
      </c>
      <c r="J9" s="14">
        <f t="shared" si="3"/>
        <v>5.568E-2</v>
      </c>
      <c r="K9" s="14">
        <f t="shared" si="4"/>
        <v>5.5380000000000006E-2</v>
      </c>
      <c r="L9" s="14">
        <f t="shared" si="5"/>
        <v>5.5079999999999997E-2</v>
      </c>
      <c r="N9" s="14">
        <f t="shared" si="6"/>
        <v>9.2800000000000007E-2</v>
      </c>
      <c r="O9" s="14">
        <f t="shared" si="1"/>
        <v>9.2300000000000007E-2</v>
      </c>
      <c r="P9" s="14">
        <f t="shared" si="1"/>
        <v>9.1799999999999993E-2</v>
      </c>
    </row>
    <row r="10" spans="1:16" ht="12.5" x14ac:dyDescent="0.25">
      <c r="A10" s="1">
        <v>60</v>
      </c>
      <c r="B10" s="1">
        <f t="shared" si="2"/>
        <v>1</v>
      </c>
      <c r="C10" s="1">
        <v>55</v>
      </c>
      <c r="D10" s="1">
        <v>54.7</v>
      </c>
      <c r="E10" s="1">
        <v>54.4</v>
      </c>
      <c r="F10" s="1"/>
      <c r="G10" s="1">
        <v>55</v>
      </c>
      <c r="H10" s="1">
        <v>54.7</v>
      </c>
      <c r="I10" s="1">
        <v>54.4</v>
      </c>
      <c r="J10" s="3">
        <f t="shared" si="3"/>
        <v>5.5E-2</v>
      </c>
      <c r="K10" s="3">
        <f t="shared" si="4"/>
        <v>5.4700000000000006E-2</v>
      </c>
      <c r="L10" s="3">
        <f t="shared" si="5"/>
        <v>5.4399999999999997E-2</v>
      </c>
      <c r="N10" s="3">
        <f t="shared" si="6"/>
        <v>5.5E-2</v>
      </c>
      <c r="O10" s="3">
        <f t="shared" si="1"/>
        <v>5.4700000000000006E-2</v>
      </c>
      <c r="P10" s="3">
        <f t="shared" si="1"/>
        <v>5.4399999999999997E-2</v>
      </c>
    </row>
    <row r="11" spans="1:16" ht="12.5" x14ac:dyDescent="0.25">
      <c r="A11" s="1">
        <v>50</v>
      </c>
      <c r="B11" s="1">
        <f t="shared" si="2"/>
        <v>0.83333333333333337</v>
      </c>
      <c r="C11" s="1">
        <v>45.7</v>
      </c>
      <c r="D11" s="1">
        <v>45.5</v>
      </c>
      <c r="E11" s="1">
        <v>45.3</v>
      </c>
      <c r="F11" s="1"/>
      <c r="G11" s="1">
        <v>54.84</v>
      </c>
      <c r="H11" s="1">
        <v>54.6</v>
      </c>
      <c r="I11" s="1">
        <v>54.36</v>
      </c>
      <c r="J11" s="3">
        <f t="shared" si="3"/>
        <v>5.4840000000000007E-2</v>
      </c>
      <c r="K11" s="3">
        <f t="shared" si="4"/>
        <v>5.4600000000000003E-2</v>
      </c>
      <c r="L11" s="3">
        <f t="shared" si="5"/>
        <v>5.4359999999999999E-2</v>
      </c>
      <c r="N11" s="3">
        <f t="shared" si="6"/>
        <v>4.5700000000000005E-2</v>
      </c>
      <c r="O11" s="3">
        <f t="shared" si="1"/>
        <v>4.5500000000000006E-2</v>
      </c>
      <c r="P11" s="3">
        <f t="shared" si="1"/>
        <v>4.53E-2</v>
      </c>
    </row>
    <row r="12" spans="1:16" ht="12.5" x14ac:dyDescent="0.25">
      <c r="A12" s="1">
        <v>30</v>
      </c>
      <c r="B12" s="1">
        <f t="shared" si="2"/>
        <v>0.5</v>
      </c>
      <c r="C12" s="1">
        <v>27.3</v>
      </c>
      <c r="D12" s="1">
        <v>27.2</v>
      </c>
      <c r="E12" s="1">
        <v>27</v>
      </c>
      <c r="F12" s="1"/>
      <c r="G12" s="1">
        <v>54.6</v>
      </c>
      <c r="H12" s="1">
        <v>54.4</v>
      </c>
      <c r="I12" s="1">
        <v>54</v>
      </c>
      <c r="J12" s="3">
        <f t="shared" si="3"/>
        <v>5.4600000000000003E-2</v>
      </c>
      <c r="K12" s="3">
        <f t="shared" si="4"/>
        <v>5.4399999999999997E-2</v>
      </c>
      <c r="L12" s="3">
        <f t="shared" si="5"/>
        <v>5.3999999999999999E-2</v>
      </c>
      <c r="N12" s="3">
        <f t="shared" si="6"/>
        <v>2.7300000000000001E-2</v>
      </c>
      <c r="O12" s="3">
        <f t="shared" si="1"/>
        <v>2.7199999999999998E-2</v>
      </c>
      <c r="P12" s="3">
        <f t="shared" si="1"/>
        <v>2.7E-2</v>
      </c>
    </row>
    <row r="13" spans="1:16" ht="12.5" x14ac:dyDescent="0.25">
      <c r="A13" s="1">
        <v>20</v>
      </c>
      <c r="B13" s="1">
        <f t="shared" si="2"/>
        <v>0.33333333333333331</v>
      </c>
      <c r="C13" s="1">
        <v>18</v>
      </c>
      <c r="D13" s="1">
        <v>18.100000000000001</v>
      </c>
      <c r="E13" s="1">
        <v>18</v>
      </c>
      <c r="F13" s="1"/>
      <c r="G13" s="1">
        <v>54</v>
      </c>
      <c r="H13" s="1">
        <v>53.1</v>
      </c>
      <c r="I13" s="1">
        <v>54</v>
      </c>
      <c r="J13" s="3">
        <f t="shared" si="3"/>
        <v>5.3999999999999999E-2</v>
      </c>
      <c r="K13" s="3">
        <f t="shared" si="4"/>
        <v>5.3100000000000001E-2</v>
      </c>
      <c r="L13" s="3">
        <f t="shared" si="5"/>
        <v>5.3999999999999999E-2</v>
      </c>
      <c r="N13" s="3">
        <f t="shared" si="6"/>
        <v>1.7999999999999999E-2</v>
      </c>
      <c r="O13" s="3">
        <f t="shared" si="1"/>
        <v>1.77E-2</v>
      </c>
      <c r="P13" s="3">
        <f t="shared" si="1"/>
        <v>1.7999999999999999E-2</v>
      </c>
    </row>
    <row r="14" spans="1:16" ht="12.5" x14ac:dyDescent="0.25">
      <c r="A14" s="1">
        <v>12</v>
      </c>
      <c r="B14" s="1">
        <f t="shared" si="2"/>
        <v>0.2</v>
      </c>
      <c r="C14" s="1">
        <v>10.8</v>
      </c>
      <c r="D14" s="1">
        <v>10.8</v>
      </c>
      <c r="E14" s="1">
        <v>10.8</v>
      </c>
      <c r="F14" s="1"/>
      <c r="G14" s="1">
        <v>54</v>
      </c>
      <c r="H14" s="1">
        <v>54</v>
      </c>
      <c r="I14" s="1">
        <v>54</v>
      </c>
      <c r="J14" s="3">
        <f t="shared" si="3"/>
        <v>5.3999999999999999E-2</v>
      </c>
      <c r="K14" s="3">
        <f t="shared" si="4"/>
        <v>5.3999999999999999E-2</v>
      </c>
      <c r="L14" s="3">
        <f t="shared" si="5"/>
        <v>5.3999999999999999E-2</v>
      </c>
      <c r="N14" s="3">
        <f t="shared" si="6"/>
        <v>1.0800000000000001E-2</v>
      </c>
      <c r="O14" s="3">
        <f t="shared" si="1"/>
        <v>1.0800000000000001E-2</v>
      </c>
      <c r="P14" s="3">
        <f t="shared" si="1"/>
        <v>1.0800000000000001E-2</v>
      </c>
    </row>
    <row r="18" spans="10:15" ht="12.5" x14ac:dyDescent="0.25">
      <c r="J18" s="1"/>
      <c r="K18" s="2"/>
      <c r="L18" s="2"/>
      <c r="M18" s="2"/>
      <c r="N18" s="2"/>
      <c r="O18" s="2"/>
    </row>
    <row r="19" spans="10:15" ht="12.5" x14ac:dyDescent="0.25">
      <c r="J19" s="1"/>
      <c r="M19" s="6"/>
      <c r="N19" s="7"/>
      <c r="O19" s="7"/>
    </row>
    <row r="20" spans="10:15" ht="12.5" x14ac:dyDescent="0.25">
      <c r="J20" s="1"/>
      <c r="K20" s="1"/>
      <c r="L20" s="1"/>
      <c r="M20" s="1"/>
      <c r="N20" s="1"/>
      <c r="O20" s="1"/>
    </row>
    <row r="21" spans="10:15" ht="12.5" x14ac:dyDescent="0.25">
      <c r="J21" s="1"/>
      <c r="K21" s="2"/>
      <c r="L21" s="2"/>
      <c r="M21" s="5"/>
      <c r="N21" s="2"/>
      <c r="O21" s="2"/>
    </row>
    <row r="22" spans="10:15" ht="12.5" x14ac:dyDescent="0.25">
      <c r="J22" s="1"/>
      <c r="K22" s="2"/>
      <c r="L22" s="2"/>
      <c r="M22" s="5"/>
      <c r="N22" s="2"/>
      <c r="O22" s="2"/>
    </row>
    <row r="23" spans="10:15" ht="12.5" x14ac:dyDescent="0.25">
      <c r="J23" s="1"/>
      <c r="K23" s="2"/>
      <c r="L23" s="2"/>
      <c r="M23" s="5"/>
      <c r="N23" s="2"/>
      <c r="O23" s="2"/>
    </row>
    <row r="24" spans="10:15" ht="12.5" x14ac:dyDescent="0.25">
      <c r="J24" s="1"/>
      <c r="K24" s="2"/>
      <c r="L24" s="2"/>
      <c r="M24" s="1"/>
      <c r="N24" s="2"/>
      <c r="O24" s="2"/>
    </row>
    <row r="25" spans="10:15" ht="12.5" x14ac:dyDescent="0.25">
      <c r="J25" s="1"/>
      <c r="K25" s="2"/>
      <c r="L25" s="2"/>
      <c r="M25" s="1"/>
      <c r="N25" s="2"/>
      <c r="O25" s="2"/>
    </row>
    <row r="26" spans="10:15" ht="12.5" x14ac:dyDescent="0.25">
      <c r="J26" s="1"/>
      <c r="K26" s="2"/>
      <c r="L26" s="2"/>
      <c r="M26" s="1"/>
      <c r="N26" s="2"/>
      <c r="O26" s="2"/>
    </row>
    <row r="27" spans="10:15" ht="12.5" x14ac:dyDescent="0.25">
      <c r="J27" s="1"/>
      <c r="K27" s="2"/>
      <c r="L27" s="2"/>
      <c r="M27" s="1"/>
      <c r="N27" s="2"/>
      <c r="O27" s="2"/>
    </row>
    <row r="28" spans="10:15" ht="12.5" x14ac:dyDescent="0.25">
      <c r="J28" s="1"/>
      <c r="K28" s="2"/>
      <c r="L28" s="2"/>
      <c r="M28" s="1"/>
      <c r="N28" s="2"/>
      <c r="O28" s="2"/>
    </row>
    <row r="29" spans="10:15" ht="12.5" x14ac:dyDescent="0.25">
      <c r="J29" s="1"/>
      <c r="K29" s="2"/>
      <c r="L29" s="2"/>
      <c r="M29" s="1"/>
      <c r="N29" s="2"/>
      <c r="O29" s="2"/>
    </row>
    <row r="30" spans="10:15" ht="12.5" x14ac:dyDescent="0.25">
      <c r="J30" s="1"/>
      <c r="K30" s="2"/>
      <c r="L30" s="2"/>
      <c r="M30" s="1"/>
      <c r="N30" s="2"/>
      <c r="O30" s="2"/>
    </row>
    <row r="31" spans="10:15" ht="12.5" x14ac:dyDescent="0.25">
      <c r="J31" s="1"/>
      <c r="K31" s="2"/>
      <c r="L31" s="2"/>
      <c r="M31" s="1"/>
      <c r="N31" s="2"/>
      <c r="O31" s="2"/>
    </row>
    <row r="32" spans="10:15" ht="12.5" x14ac:dyDescent="0.25">
      <c r="J32" s="1"/>
      <c r="K32" s="2"/>
      <c r="L32" s="2"/>
      <c r="M32" s="1"/>
      <c r="N32" s="2"/>
      <c r="O32" s="2"/>
    </row>
    <row r="33" spans="1:15" ht="12.5" x14ac:dyDescent="0.25">
      <c r="J33" s="1"/>
      <c r="K33" s="2"/>
      <c r="L33" s="2"/>
      <c r="M33" s="1"/>
      <c r="N33" s="2"/>
      <c r="O33" s="2"/>
    </row>
    <row r="34" spans="1:15" ht="12.5" x14ac:dyDescent="0.25">
      <c r="J34" s="1"/>
      <c r="K34" s="2"/>
      <c r="L34" s="2"/>
      <c r="M34" s="1"/>
      <c r="N34" s="2"/>
      <c r="O34" s="2"/>
    </row>
    <row r="35" spans="1:15" ht="12.5" x14ac:dyDescent="0.25">
      <c r="J35" s="1"/>
      <c r="K35" s="2"/>
      <c r="L35" s="2"/>
      <c r="M35" s="1"/>
      <c r="N35" s="2"/>
      <c r="O35" s="2"/>
    </row>
    <row r="36" spans="1:15" ht="12.5" x14ac:dyDescent="0.25">
      <c r="A36" s="3" t="s">
        <v>16</v>
      </c>
      <c r="B36" s="3" t="s">
        <v>17</v>
      </c>
      <c r="J36" s="1"/>
      <c r="K36" s="2"/>
      <c r="L36" s="2"/>
      <c r="M36" s="1"/>
      <c r="N36" s="2"/>
      <c r="O36" s="2"/>
    </row>
    <row r="37" spans="1:15" ht="12.5" x14ac:dyDescent="0.25">
      <c r="A37" s="3">
        <v>5.4600000000000003E-2</v>
      </c>
      <c r="B37" s="3">
        <v>1.0073000000000001</v>
      </c>
      <c r="J37" s="1"/>
      <c r="K37" s="2"/>
      <c r="L37" s="2"/>
      <c r="M37" s="1"/>
      <c r="N37" s="2"/>
      <c r="O37" s="2"/>
    </row>
    <row r="38" spans="1:15" ht="12.5" x14ac:dyDescent="0.25">
      <c r="A38" s="3">
        <v>5.4699999999999999E-2</v>
      </c>
      <c r="B38" s="3">
        <v>1.0127999999999999</v>
      </c>
      <c r="J38" s="1"/>
      <c r="K38" s="2"/>
      <c r="L38" s="2"/>
      <c r="M38" s="1"/>
      <c r="N38" s="2"/>
      <c r="O38" s="2"/>
    </row>
    <row r="39" spans="1:15" ht="12.5" x14ac:dyDescent="0.25">
      <c r="A39" s="3">
        <v>5.5E-2</v>
      </c>
      <c r="B39" s="3">
        <v>1.0118</v>
      </c>
      <c r="J39" s="1"/>
      <c r="K39" s="2"/>
      <c r="L39" s="2"/>
      <c r="M39" s="1"/>
      <c r="N39" s="2"/>
      <c r="O39" s="2"/>
    </row>
    <row r="40" spans="1:15" ht="12.5" x14ac:dyDescent="0.25">
      <c r="A40" s="3">
        <f>AVERAGE(A37:A39)</f>
        <v>5.4766666666666665E-2</v>
      </c>
      <c r="B40" s="3">
        <f>AVERAGE(B37:B39)</f>
        <v>1.0106333333333335</v>
      </c>
      <c r="J40" s="1"/>
      <c r="K40" s="2"/>
      <c r="L40" s="2"/>
      <c r="M40" s="1"/>
      <c r="N40" s="2"/>
      <c r="O40" s="2"/>
    </row>
    <row r="41" spans="1:15" ht="12.5" x14ac:dyDescent="0.25">
      <c r="A41" s="3">
        <f>STDEV(A37:A39)</f>
        <v>2.0816659994661257E-4</v>
      </c>
      <c r="B41" s="3">
        <f>STDEV(B37:B39)</f>
        <v>2.9297326385410876E-3</v>
      </c>
      <c r="J41" s="1"/>
      <c r="K41" s="2"/>
      <c r="L41" s="2"/>
      <c r="M41" s="1"/>
      <c r="N41" s="2"/>
      <c r="O41" s="2"/>
    </row>
    <row r="42" spans="1:15" ht="12.5" x14ac:dyDescent="0.25">
      <c r="J42" s="1"/>
      <c r="K42" s="2"/>
      <c r="L42" s="2"/>
      <c r="M42" s="1"/>
      <c r="N42" s="2"/>
      <c r="O42" s="2"/>
    </row>
    <row r="43" spans="1:15" ht="12.5" x14ac:dyDescent="0.25">
      <c r="J43" s="1"/>
      <c r="K43" s="2"/>
      <c r="L43" s="2"/>
      <c r="M43" s="1"/>
      <c r="N43" s="2"/>
      <c r="O43" s="2"/>
    </row>
    <row r="44" spans="1:15" ht="12.5" x14ac:dyDescent="0.25">
      <c r="J44" s="1"/>
      <c r="K44" s="2"/>
      <c r="L44" s="2"/>
      <c r="M44" s="1"/>
      <c r="N44" s="2"/>
      <c r="O44" s="2"/>
    </row>
    <row r="45" spans="1:15" ht="12.5" x14ac:dyDescent="0.25">
      <c r="J45" s="1"/>
      <c r="K45" s="2"/>
      <c r="L45" s="2"/>
      <c r="M45" s="1"/>
      <c r="N45" s="2"/>
      <c r="O45" s="2"/>
    </row>
    <row r="46" spans="1:15" ht="12.5" x14ac:dyDescent="0.25">
      <c r="J46" s="1"/>
      <c r="K46" s="2"/>
      <c r="L46" s="2"/>
      <c r="M46" s="1"/>
      <c r="N46" s="2"/>
      <c r="O46" s="2"/>
    </row>
    <row r="47" spans="1:15" ht="12.5" x14ac:dyDescent="0.25">
      <c r="J47" s="1"/>
      <c r="K47" s="2"/>
      <c r="L47" s="2"/>
      <c r="M47" s="1"/>
      <c r="N47" s="2"/>
      <c r="O47" s="2"/>
    </row>
    <row r="48" spans="1:15" ht="12.5" x14ac:dyDescent="0.25">
      <c r="J48" s="1"/>
      <c r="K48" s="2"/>
      <c r="L48" s="2"/>
      <c r="M48" s="1"/>
      <c r="N48" s="2"/>
      <c r="O48" s="2"/>
    </row>
    <row r="49" spans="10:15" ht="12.5" x14ac:dyDescent="0.25">
      <c r="J49" s="1"/>
      <c r="K49" s="2"/>
      <c r="L49" s="2"/>
      <c r="M49" s="1"/>
      <c r="N49" s="2"/>
      <c r="O49" s="2"/>
    </row>
    <row r="50" spans="10:15" ht="12.5" x14ac:dyDescent="0.25">
      <c r="J50" s="1"/>
      <c r="K50" s="2"/>
      <c r="L50" s="2"/>
      <c r="M50" s="1"/>
      <c r="N50" s="2"/>
      <c r="O50" s="2"/>
    </row>
    <row r="51" spans="10:15" ht="12.5" x14ac:dyDescent="0.25">
      <c r="J51" s="1"/>
      <c r="K51" s="2"/>
      <c r="L51" s="2"/>
      <c r="M51" s="1"/>
      <c r="N51" s="2"/>
      <c r="O51" s="2"/>
    </row>
    <row r="52" spans="10:15" ht="12.5" x14ac:dyDescent="0.25">
      <c r="J52" s="1"/>
      <c r="K52" s="2"/>
      <c r="L52" s="2"/>
      <c r="M52" s="1"/>
      <c r="N52" s="2"/>
      <c r="O52" s="2"/>
    </row>
    <row r="53" spans="10:15" ht="12.5" x14ac:dyDescent="0.25">
      <c r="J53" s="1"/>
      <c r="K53" s="2"/>
      <c r="L53" s="2"/>
      <c r="M53" s="5"/>
      <c r="N53" s="2"/>
      <c r="O53" s="2"/>
    </row>
    <row r="54" spans="10:15" ht="12.5" x14ac:dyDescent="0.25">
      <c r="J54" s="1"/>
      <c r="K54" s="2"/>
      <c r="L54" s="2"/>
      <c r="M54" s="5"/>
      <c r="N54" s="2"/>
      <c r="O54" s="2"/>
    </row>
    <row r="55" spans="10:15" ht="12.5" x14ac:dyDescent="0.25">
      <c r="J55" s="1"/>
      <c r="K55" s="2"/>
      <c r="L55" s="2"/>
      <c r="M55" s="5"/>
      <c r="N55" s="2"/>
      <c r="O55" s="2"/>
    </row>
  </sheetData>
  <mergeCells count="4">
    <mergeCell ref="M19:O19"/>
    <mergeCell ref="C2:E2"/>
    <mergeCell ref="G2:I2"/>
    <mergeCell ref="N2:P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opLeftCell="B36" workbookViewId="0">
      <selection activeCell="D59" sqref="D59"/>
    </sheetView>
  </sheetViews>
  <sheetFormatPr defaultRowHeight="12.5" x14ac:dyDescent="0.25"/>
  <cols>
    <col min="3" max="3" width="5.81640625" bestFit="1" customWidth="1"/>
  </cols>
  <sheetData>
    <row r="1" spans="1:11" x14ac:dyDescent="0.25">
      <c r="A1" s="3"/>
      <c r="B1" s="3"/>
      <c r="C1" s="1"/>
      <c r="D1" s="1" t="s">
        <v>1</v>
      </c>
      <c r="E1" s="2"/>
      <c r="F1" s="2"/>
      <c r="G1" s="2"/>
      <c r="H1" s="2"/>
    </row>
    <row r="2" spans="1:11" x14ac:dyDescent="0.25">
      <c r="A2" s="3"/>
      <c r="B2" s="3"/>
      <c r="C2" s="6" t="s">
        <v>3</v>
      </c>
      <c r="D2" s="7"/>
      <c r="E2" s="7"/>
      <c r="F2" s="6" t="s">
        <v>4</v>
      </c>
      <c r="G2" s="6"/>
      <c r="H2" s="3" t="s">
        <v>12</v>
      </c>
      <c r="J2" s="12" t="s">
        <v>14</v>
      </c>
      <c r="K2" s="12"/>
    </row>
    <row r="3" spans="1:11" x14ac:dyDescent="0.25">
      <c r="A3" s="1" t="s">
        <v>5</v>
      </c>
      <c r="B3" s="1" t="s">
        <v>10</v>
      </c>
      <c r="C3" s="1" t="s">
        <v>6</v>
      </c>
      <c r="D3" s="1" t="s">
        <v>7</v>
      </c>
      <c r="E3" s="1"/>
      <c r="F3" s="1" t="s">
        <v>6</v>
      </c>
      <c r="G3" s="1" t="s">
        <v>7</v>
      </c>
      <c r="H3" s="1">
        <v>1</v>
      </c>
      <c r="I3">
        <v>2</v>
      </c>
      <c r="J3">
        <v>1</v>
      </c>
      <c r="K3" s="1">
        <v>2</v>
      </c>
    </row>
    <row r="4" spans="1:11" x14ac:dyDescent="0.25">
      <c r="A4" s="1">
        <v>0.3</v>
      </c>
      <c r="B4" s="1">
        <f>A4/60</f>
        <v>5.0000000000000001E-3</v>
      </c>
      <c r="C4" s="1">
        <v>19</v>
      </c>
      <c r="D4" s="1">
        <v>17.5</v>
      </c>
      <c r="E4" s="2"/>
      <c r="F4" s="1">
        <v>380000</v>
      </c>
      <c r="G4" s="1">
        <v>350000</v>
      </c>
      <c r="H4" s="2">
        <f>F4*0.001</f>
        <v>380</v>
      </c>
      <c r="I4" s="2">
        <f>G4*0.001</f>
        <v>350</v>
      </c>
      <c r="J4">
        <f>H4*$B4</f>
        <v>1.9000000000000001</v>
      </c>
      <c r="K4">
        <f>I4*$B4</f>
        <v>1.75</v>
      </c>
    </row>
    <row r="5" spans="1:11" x14ac:dyDescent="0.25">
      <c r="A5" s="1">
        <v>0.5</v>
      </c>
      <c r="B5" s="1">
        <f t="shared" ref="B5:B31" si="0">A5/60</f>
        <v>8.3333333333333332E-3</v>
      </c>
      <c r="C5" s="1">
        <v>19.2</v>
      </c>
      <c r="D5" s="1">
        <v>18.399999999999999</v>
      </c>
      <c r="E5" s="2"/>
      <c r="F5" s="1">
        <v>230400</v>
      </c>
      <c r="G5" s="1">
        <v>220800</v>
      </c>
      <c r="H5" s="2">
        <f t="shared" ref="H5:H31" si="1">F5*0.001</f>
        <v>230.4</v>
      </c>
      <c r="I5" s="2">
        <f t="shared" ref="I5:I30" si="2">G5*0.001</f>
        <v>220.8</v>
      </c>
      <c r="J5">
        <f t="shared" ref="J5:J31" si="3">H5*$B5</f>
        <v>1.92</v>
      </c>
      <c r="K5">
        <f t="shared" ref="K5:K31" si="4">I5*$B5</f>
        <v>1.84</v>
      </c>
    </row>
    <row r="6" spans="1:11" x14ac:dyDescent="0.25">
      <c r="A6" s="1">
        <v>0.6</v>
      </c>
      <c r="B6" s="1">
        <f t="shared" si="0"/>
        <v>0.01</v>
      </c>
      <c r="C6" s="1">
        <v>17.5</v>
      </c>
      <c r="D6" s="1">
        <v>17.399999999999999</v>
      </c>
      <c r="E6" s="2"/>
      <c r="F6" s="1">
        <v>175000</v>
      </c>
      <c r="G6" s="1">
        <v>174000</v>
      </c>
      <c r="H6" s="2">
        <f t="shared" si="1"/>
        <v>175</v>
      </c>
      <c r="I6" s="2">
        <f t="shared" si="2"/>
        <v>174</v>
      </c>
      <c r="J6">
        <f t="shared" si="3"/>
        <v>1.75</v>
      </c>
      <c r="K6">
        <f t="shared" si="4"/>
        <v>1.74</v>
      </c>
    </row>
    <row r="7" spans="1:11" x14ac:dyDescent="0.25">
      <c r="A7" s="1">
        <v>1</v>
      </c>
      <c r="B7" s="1">
        <f t="shared" si="0"/>
        <v>1.6666666666666666E-2</v>
      </c>
      <c r="C7" s="1">
        <v>19</v>
      </c>
      <c r="D7" s="1">
        <v>18.100000000000001</v>
      </c>
      <c r="E7" s="2"/>
      <c r="F7" s="1">
        <v>114000</v>
      </c>
      <c r="G7" s="1">
        <v>108600</v>
      </c>
      <c r="H7" s="2">
        <f t="shared" si="1"/>
        <v>114</v>
      </c>
      <c r="I7" s="2">
        <f t="shared" si="2"/>
        <v>108.60000000000001</v>
      </c>
      <c r="J7">
        <f t="shared" si="3"/>
        <v>1.9</v>
      </c>
      <c r="K7">
        <f t="shared" si="4"/>
        <v>1.81</v>
      </c>
    </row>
    <row r="8" spans="1:11" x14ac:dyDescent="0.25">
      <c r="A8" s="1">
        <v>1.5</v>
      </c>
      <c r="B8" s="1">
        <f t="shared" si="0"/>
        <v>2.5000000000000001E-2</v>
      </c>
      <c r="C8" s="1">
        <v>19.2</v>
      </c>
      <c r="D8" s="1">
        <v>18.7</v>
      </c>
      <c r="E8" s="2"/>
      <c r="F8" s="1">
        <v>76000</v>
      </c>
      <c r="G8" s="1">
        <v>74900</v>
      </c>
      <c r="H8" s="2">
        <f t="shared" si="1"/>
        <v>76</v>
      </c>
      <c r="I8" s="2">
        <f t="shared" si="2"/>
        <v>74.900000000000006</v>
      </c>
      <c r="J8">
        <f t="shared" si="3"/>
        <v>1.9000000000000001</v>
      </c>
      <c r="K8">
        <f t="shared" si="4"/>
        <v>1.8725000000000003</v>
      </c>
    </row>
    <row r="9" spans="1:11" x14ac:dyDescent="0.25">
      <c r="A9" s="1">
        <v>2</v>
      </c>
      <c r="B9" s="1">
        <f t="shared" si="0"/>
        <v>3.3333333333333333E-2</v>
      </c>
      <c r="C9" s="1">
        <v>19.600000000000001</v>
      </c>
      <c r="D9" s="1">
        <v>18.399999999999999</v>
      </c>
      <c r="E9" s="2"/>
      <c r="F9" s="1">
        <v>58500</v>
      </c>
      <c r="G9" s="1">
        <v>55200</v>
      </c>
      <c r="H9" s="2">
        <f t="shared" si="1"/>
        <v>58.5</v>
      </c>
      <c r="I9" s="2">
        <f t="shared" si="2"/>
        <v>55.2</v>
      </c>
      <c r="J9">
        <f t="shared" si="3"/>
        <v>1.95</v>
      </c>
      <c r="K9">
        <f t="shared" si="4"/>
        <v>1.84</v>
      </c>
    </row>
    <row r="10" spans="1:11" x14ac:dyDescent="0.25">
      <c r="A10" s="1">
        <v>2.5</v>
      </c>
      <c r="B10" s="1">
        <f t="shared" si="0"/>
        <v>4.1666666666666664E-2</v>
      </c>
      <c r="C10" s="1">
        <v>19.7</v>
      </c>
      <c r="D10" s="1">
        <v>18.600000000000001</v>
      </c>
      <c r="E10" s="2"/>
      <c r="F10" s="1">
        <v>47040</v>
      </c>
      <c r="G10" s="1">
        <v>44640</v>
      </c>
      <c r="H10" s="2">
        <f t="shared" si="1"/>
        <v>47.04</v>
      </c>
      <c r="I10" s="2">
        <f t="shared" si="2"/>
        <v>44.64</v>
      </c>
      <c r="J10">
        <f t="shared" si="3"/>
        <v>1.96</v>
      </c>
      <c r="K10">
        <f t="shared" si="4"/>
        <v>1.8599999999999999</v>
      </c>
    </row>
    <row r="11" spans="1:11" x14ac:dyDescent="0.25">
      <c r="A11" s="1">
        <v>3</v>
      </c>
      <c r="B11" s="1">
        <f t="shared" si="0"/>
        <v>0.05</v>
      </c>
      <c r="C11" s="1">
        <v>19.8</v>
      </c>
      <c r="D11" s="1">
        <v>19.3</v>
      </c>
      <c r="E11" s="2"/>
      <c r="F11" s="1">
        <v>39600</v>
      </c>
      <c r="G11" s="1">
        <v>38200</v>
      </c>
      <c r="H11" s="2">
        <f t="shared" si="1"/>
        <v>39.6</v>
      </c>
      <c r="I11" s="2">
        <f t="shared" si="2"/>
        <v>38.200000000000003</v>
      </c>
      <c r="J11">
        <f t="shared" si="3"/>
        <v>1.9800000000000002</v>
      </c>
      <c r="K11">
        <f t="shared" si="4"/>
        <v>1.9100000000000001</v>
      </c>
    </row>
    <row r="12" spans="1:11" x14ac:dyDescent="0.25">
      <c r="A12" s="1">
        <v>4</v>
      </c>
      <c r="B12" s="1">
        <f t="shared" si="0"/>
        <v>6.6666666666666666E-2</v>
      </c>
      <c r="C12" s="1">
        <v>21.6</v>
      </c>
      <c r="D12" s="1">
        <v>20.7</v>
      </c>
      <c r="E12" s="2"/>
      <c r="F12" s="1">
        <v>32250</v>
      </c>
      <c r="G12" s="1">
        <v>31500</v>
      </c>
      <c r="H12" s="2">
        <f t="shared" si="1"/>
        <v>32.25</v>
      </c>
      <c r="I12" s="2">
        <f t="shared" si="2"/>
        <v>31.5</v>
      </c>
      <c r="J12">
        <f t="shared" si="3"/>
        <v>2.15</v>
      </c>
      <c r="K12">
        <f t="shared" si="4"/>
        <v>2.1</v>
      </c>
    </row>
    <row r="13" spans="1:11" x14ac:dyDescent="0.25">
      <c r="A13" s="1">
        <v>5</v>
      </c>
      <c r="B13" s="1">
        <f t="shared" si="0"/>
        <v>8.3333333333333329E-2</v>
      </c>
      <c r="C13" s="1">
        <v>27.4</v>
      </c>
      <c r="D13" s="1">
        <v>25.1</v>
      </c>
      <c r="E13" s="2"/>
      <c r="F13" s="1">
        <v>32280</v>
      </c>
      <c r="G13" s="1">
        <v>30000</v>
      </c>
      <c r="H13" s="2">
        <f t="shared" si="1"/>
        <v>32.28</v>
      </c>
      <c r="I13" s="2">
        <f t="shared" si="2"/>
        <v>30</v>
      </c>
      <c r="J13">
        <f t="shared" si="3"/>
        <v>2.69</v>
      </c>
      <c r="K13">
        <f t="shared" si="4"/>
        <v>2.5</v>
      </c>
    </row>
    <row r="14" spans="1:11" x14ac:dyDescent="0.25">
      <c r="A14" s="1">
        <v>6</v>
      </c>
      <c r="B14" s="1">
        <f t="shared" si="0"/>
        <v>0.1</v>
      </c>
      <c r="C14" s="1">
        <v>27.2</v>
      </c>
      <c r="D14" s="1">
        <v>20.9</v>
      </c>
      <c r="E14" s="2"/>
      <c r="F14" s="1">
        <v>28000</v>
      </c>
      <c r="G14" s="1">
        <v>20700</v>
      </c>
      <c r="H14" s="2">
        <f t="shared" si="1"/>
        <v>28</v>
      </c>
      <c r="I14" s="2">
        <f t="shared" si="2"/>
        <v>20.7</v>
      </c>
      <c r="J14">
        <f t="shared" si="3"/>
        <v>2.8000000000000003</v>
      </c>
      <c r="K14">
        <f t="shared" si="4"/>
        <v>2.0699999999999998</v>
      </c>
    </row>
    <row r="15" spans="1:11" x14ac:dyDescent="0.25">
      <c r="A15" s="1">
        <v>10</v>
      </c>
      <c r="B15" s="1">
        <f t="shared" si="0"/>
        <v>0.16666666666666666</v>
      </c>
      <c r="C15" s="1">
        <v>28</v>
      </c>
      <c r="D15" s="1">
        <v>21.6</v>
      </c>
      <c r="E15" s="2"/>
      <c r="F15" s="1">
        <v>16620</v>
      </c>
      <c r="G15" s="1">
        <v>12780</v>
      </c>
      <c r="H15" s="2">
        <f t="shared" si="1"/>
        <v>16.62</v>
      </c>
      <c r="I15" s="2">
        <f t="shared" si="2"/>
        <v>12.780000000000001</v>
      </c>
      <c r="J15">
        <f t="shared" si="3"/>
        <v>2.77</v>
      </c>
      <c r="K15">
        <f t="shared" si="4"/>
        <v>2.13</v>
      </c>
    </row>
    <row r="16" spans="1:11" x14ac:dyDescent="0.25">
      <c r="A16" s="1">
        <v>12</v>
      </c>
      <c r="B16" s="1">
        <f t="shared" si="0"/>
        <v>0.2</v>
      </c>
      <c r="C16" s="1">
        <v>27.9</v>
      </c>
      <c r="D16" s="1">
        <v>22.4</v>
      </c>
      <c r="E16" s="2"/>
      <c r="F16" s="1">
        <v>13750</v>
      </c>
      <c r="G16" s="1">
        <v>11150</v>
      </c>
      <c r="H16" s="2">
        <f t="shared" si="1"/>
        <v>13.75</v>
      </c>
      <c r="I16" s="2">
        <f t="shared" si="2"/>
        <v>11.15</v>
      </c>
      <c r="J16">
        <f t="shared" si="3"/>
        <v>2.75</v>
      </c>
      <c r="K16">
        <f t="shared" si="4"/>
        <v>2.23</v>
      </c>
    </row>
    <row r="17" spans="1:11" x14ac:dyDescent="0.25">
      <c r="A17" s="1">
        <v>20</v>
      </c>
      <c r="B17" s="1">
        <f t="shared" si="0"/>
        <v>0.33333333333333331</v>
      </c>
      <c r="C17" s="1">
        <v>36.299999999999997</v>
      </c>
      <c r="D17" s="1">
        <v>31.6</v>
      </c>
      <c r="E17" s="2"/>
      <c r="F17" s="1">
        <v>10830</v>
      </c>
      <c r="G17" s="1">
        <v>9450</v>
      </c>
      <c r="H17" s="2">
        <f t="shared" si="1"/>
        <v>10.83</v>
      </c>
      <c r="I17" s="2">
        <f t="shared" si="2"/>
        <v>9.4500000000000011</v>
      </c>
      <c r="J17">
        <f t="shared" si="3"/>
        <v>3.61</v>
      </c>
      <c r="K17">
        <f t="shared" si="4"/>
        <v>3.1500000000000004</v>
      </c>
    </row>
    <row r="18" spans="1:11" x14ac:dyDescent="0.25">
      <c r="A18" s="1">
        <v>30</v>
      </c>
      <c r="B18" s="1">
        <f t="shared" si="0"/>
        <v>0.5</v>
      </c>
      <c r="C18" s="1">
        <v>42.9</v>
      </c>
      <c r="D18" s="1">
        <v>39.1</v>
      </c>
      <c r="E18" s="2"/>
      <c r="F18" s="1">
        <v>8520</v>
      </c>
      <c r="G18" s="1">
        <v>7880</v>
      </c>
      <c r="H18" s="2">
        <f t="shared" si="1"/>
        <v>8.52</v>
      </c>
      <c r="I18" s="2">
        <f t="shared" si="2"/>
        <v>7.88</v>
      </c>
      <c r="J18">
        <f t="shared" si="3"/>
        <v>4.26</v>
      </c>
      <c r="K18">
        <f t="shared" si="4"/>
        <v>3.94</v>
      </c>
    </row>
    <row r="19" spans="1:11" x14ac:dyDescent="0.25">
      <c r="A19" s="1">
        <v>50</v>
      </c>
      <c r="B19" s="1">
        <f t="shared" si="0"/>
        <v>0.83333333333333337</v>
      </c>
      <c r="C19" s="1">
        <v>55.5</v>
      </c>
      <c r="D19" s="1">
        <v>52.2</v>
      </c>
      <c r="E19" s="2"/>
      <c r="F19" s="1">
        <v>6660</v>
      </c>
      <c r="G19" s="1">
        <v>6312</v>
      </c>
      <c r="H19" s="2">
        <f t="shared" si="1"/>
        <v>6.66</v>
      </c>
      <c r="I19" s="2">
        <f t="shared" si="2"/>
        <v>6.3120000000000003</v>
      </c>
      <c r="J19">
        <f t="shared" si="3"/>
        <v>5.5500000000000007</v>
      </c>
      <c r="K19">
        <f t="shared" si="4"/>
        <v>5.2600000000000007</v>
      </c>
    </row>
    <row r="20" spans="1:11" x14ac:dyDescent="0.25">
      <c r="A20" s="1">
        <v>60</v>
      </c>
      <c r="B20" s="1">
        <f t="shared" si="0"/>
        <v>1</v>
      </c>
      <c r="C20" s="1">
        <v>60</v>
      </c>
      <c r="D20" s="1">
        <v>56.9</v>
      </c>
      <c r="E20" s="2"/>
      <c r="F20" s="1">
        <v>6000</v>
      </c>
      <c r="G20" s="1">
        <v>5680</v>
      </c>
      <c r="H20" s="2">
        <f t="shared" si="1"/>
        <v>6</v>
      </c>
      <c r="I20" s="2">
        <f t="shared" si="2"/>
        <v>5.68</v>
      </c>
      <c r="J20">
        <f t="shared" si="3"/>
        <v>6</v>
      </c>
      <c r="K20">
        <f t="shared" si="4"/>
        <v>5.68</v>
      </c>
    </row>
    <row r="21" spans="1:11" s="14" customFormat="1" x14ac:dyDescent="0.25">
      <c r="A21" s="13">
        <v>100</v>
      </c>
      <c r="B21" s="13">
        <f t="shared" si="0"/>
        <v>1.6666666666666667</v>
      </c>
      <c r="C21" s="13">
        <v>72.8</v>
      </c>
      <c r="D21" s="13">
        <v>69.2</v>
      </c>
      <c r="E21" s="15"/>
      <c r="F21" s="13">
        <v>4350</v>
      </c>
      <c r="G21" s="13">
        <v>4152</v>
      </c>
      <c r="H21" s="15">
        <f t="shared" si="1"/>
        <v>4.3500000000000005</v>
      </c>
      <c r="I21" s="15">
        <f t="shared" si="2"/>
        <v>4.1520000000000001</v>
      </c>
      <c r="J21" s="14">
        <f t="shared" si="3"/>
        <v>7.2500000000000009</v>
      </c>
      <c r="K21" s="14">
        <f t="shared" si="4"/>
        <v>6.9200000000000008</v>
      </c>
    </row>
    <row r="22" spans="1:11" x14ac:dyDescent="0.25">
      <c r="A22" s="1">
        <v>60</v>
      </c>
      <c r="B22" s="1">
        <f t="shared" si="0"/>
        <v>1</v>
      </c>
      <c r="C22" s="1">
        <v>62.2</v>
      </c>
      <c r="D22" s="1">
        <v>59.3</v>
      </c>
      <c r="E22" s="2"/>
      <c r="F22" s="1">
        <v>6250</v>
      </c>
      <c r="G22" s="1">
        <v>5930</v>
      </c>
      <c r="H22" s="2">
        <f t="shared" si="1"/>
        <v>6.25</v>
      </c>
      <c r="I22" s="2">
        <f t="shared" si="2"/>
        <v>5.93</v>
      </c>
      <c r="J22">
        <f t="shared" si="3"/>
        <v>6.25</v>
      </c>
      <c r="K22">
        <f t="shared" si="4"/>
        <v>5.93</v>
      </c>
    </row>
    <row r="23" spans="1:11" x14ac:dyDescent="0.25">
      <c r="A23" s="1">
        <v>50</v>
      </c>
      <c r="B23" s="1">
        <f t="shared" si="0"/>
        <v>0.83333333333333337</v>
      </c>
      <c r="C23" s="1">
        <v>57.6</v>
      </c>
      <c r="D23" s="1">
        <v>55.8</v>
      </c>
      <c r="E23" s="2"/>
      <c r="F23" s="1">
        <v>6924</v>
      </c>
      <c r="G23" s="1">
        <v>6672</v>
      </c>
      <c r="H23" s="2">
        <f t="shared" si="1"/>
        <v>6.9240000000000004</v>
      </c>
      <c r="I23" s="2">
        <f t="shared" si="2"/>
        <v>6.6719999999999997</v>
      </c>
      <c r="J23">
        <f t="shared" si="3"/>
        <v>5.7700000000000005</v>
      </c>
      <c r="K23">
        <f t="shared" si="4"/>
        <v>5.56</v>
      </c>
    </row>
    <row r="24" spans="1:11" x14ac:dyDescent="0.25">
      <c r="A24" s="1">
        <v>30</v>
      </c>
      <c r="B24" s="1">
        <f t="shared" si="0"/>
        <v>0.5</v>
      </c>
      <c r="C24" s="1">
        <v>44</v>
      </c>
      <c r="D24" s="1">
        <v>42.9</v>
      </c>
      <c r="E24" s="2"/>
      <c r="F24" s="1">
        <v>8760</v>
      </c>
      <c r="G24" s="1">
        <v>8580</v>
      </c>
      <c r="H24" s="2">
        <f t="shared" si="1"/>
        <v>8.76</v>
      </c>
      <c r="I24" s="2">
        <f t="shared" si="2"/>
        <v>8.58</v>
      </c>
      <c r="J24">
        <f t="shared" si="3"/>
        <v>4.38</v>
      </c>
      <c r="K24">
        <f t="shared" si="4"/>
        <v>4.29</v>
      </c>
    </row>
    <row r="25" spans="1:11" x14ac:dyDescent="0.25">
      <c r="A25" s="1">
        <v>20</v>
      </c>
      <c r="B25" s="1">
        <f t="shared" si="0"/>
        <v>0.33333333333333331</v>
      </c>
      <c r="C25" s="1">
        <v>33.1</v>
      </c>
      <c r="D25" s="1">
        <v>28.1</v>
      </c>
      <c r="E25" s="2"/>
      <c r="F25" s="1">
        <v>9930</v>
      </c>
      <c r="G25" s="1">
        <v>8370</v>
      </c>
      <c r="H25" s="2">
        <f t="shared" si="1"/>
        <v>9.93</v>
      </c>
      <c r="I25" s="2">
        <f t="shared" si="2"/>
        <v>8.370000000000001</v>
      </c>
      <c r="J25">
        <f t="shared" si="3"/>
        <v>3.3099999999999996</v>
      </c>
      <c r="K25">
        <f t="shared" si="4"/>
        <v>2.79</v>
      </c>
    </row>
    <row r="26" spans="1:11" x14ac:dyDescent="0.25">
      <c r="A26" s="1">
        <v>12</v>
      </c>
      <c r="B26" s="1">
        <f t="shared" si="0"/>
        <v>0.2</v>
      </c>
      <c r="C26" s="1">
        <v>22</v>
      </c>
      <c r="D26" s="1">
        <v>22</v>
      </c>
      <c r="E26" s="2"/>
      <c r="F26" s="1">
        <v>11200</v>
      </c>
      <c r="G26" s="1">
        <v>10750</v>
      </c>
      <c r="H26" s="2">
        <f t="shared" si="1"/>
        <v>11.200000000000001</v>
      </c>
      <c r="I26" s="2">
        <f t="shared" si="2"/>
        <v>10.75</v>
      </c>
      <c r="J26">
        <f t="shared" si="3"/>
        <v>2.2400000000000002</v>
      </c>
      <c r="K26">
        <f t="shared" si="4"/>
        <v>2.15</v>
      </c>
    </row>
    <row r="27" spans="1:11" x14ac:dyDescent="0.25">
      <c r="A27" s="1">
        <v>10</v>
      </c>
      <c r="B27" s="1">
        <f t="shared" si="0"/>
        <v>0.16666666666666666</v>
      </c>
      <c r="C27" s="1">
        <v>18.3</v>
      </c>
      <c r="D27" s="1">
        <v>16</v>
      </c>
      <c r="E27" s="2"/>
      <c r="F27" s="1">
        <v>10860</v>
      </c>
      <c r="G27" s="1">
        <v>9540</v>
      </c>
      <c r="H27" s="2">
        <f t="shared" si="1"/>
        <v>10.86</v>
      </c>
      <c r="I27" s="2">
        <f t="shared" si="2"/>
        <v>9.5400000000000009</v>
      </c>
      <c r="J27">
        <f t="shared" si="3"/>
        <v>1.8099999999999998</v>
      </c>
      <c r="K27">
        <f t="shared" si="4"/>
        <v>1.59</v>
      </c>
    </row>
    <row r="28" spans="1:11" x14ac:dyDescent="0.25">
      <c r="A28" s="1">
        <v>6</v>
      </c>
      <c r="B28" s="1">
        <f t="shared" si="0"/>
        <v>0.1</v>
      </c>
      <c r="C28" s="1">
        <v>14.3</v>
      </c>
      <c r="D28" s="1">
        <v>13.3</v>
      </c>
      <c r="E28" s="2"/>
      <c r="F28" s="1">
        <v>14300</v>
      </c>
      <c r="G28" s="1">
        <v>13300</v>
      </c>
      <c r="H28" s="2">
        <f t="shared" si="1"/>
        <v>14.3</v>
      </c>
      <c r="I28" s="2">
        <f t="shared" si="2"/>
        <v>13.3</v>
      </c>
      <c r="J28">
        <f t="shared" si="3"/>
        <v>1.4300000000000002</v>
      </c>
      <c r="K28">
        <f t="shared" si="4"/>
        <v>1.33</v>
      </c>
    </row>
    <row r="29" spans="1:11" x14ac:dyDescent="0.25">
      <c r="A29" s="1">
        <v>5</v>
      </c>
      <c r="B29" s="1">
        <f t="shared" si="0"/>
        <v>8.3333333333333329E-2</v>
      </c>
      <c r="C29" s="1">
        <v>13.3</v>
      </c>
      <c r="D29" s="1">
        <v>12.5</v>
      </c>
      <c r="E29" s="2"/>
      <c r="F29" s="1">
        <v>15840</v>
      </c>
      <c r="G29" s="1">
        <v>15000</v>
      </c>
      <c r="H29" s="2">
        <f t="shared" si="1"/>
        <v>15.84</v>
      </c>
      <c r="I29" s="2">
        <f t="shared" si="2"/>
        <v>15</v>
      </c>
      <c r="J29">
        <f t="shared" si="3"/>
        <v>1.3199999999999998</v>
      </c>
      <c r="K29">
        <f t="shared" si="4"/>
        <v>1.25</v>
      </c>
    </row>
    <row r="30" spans="1:11" x14ac:dyDescent="0.25">
      <c r="A30" s="1">
        <v>4</v>
      </c>
      <c r="B30" s="1">
        <f t="shared" si="0"/>
        <v>6.6666666666666666E-2</v>
      </c>
      <c r="C30" s="1">
        <v>11.7</v>
      </c>
      <c r="D30" s="1">
        <v>11.5</v>
      </c>
      <c r="E30" s="2"/>
      <c r="F30" s="1">
        <v>17400</v>
      </c>
      <c r="G30" s="1">
        <v>17250</v>
      </c>
      <c r="H30" s="2">
        <f t="shared" si="1"/>
        <v>17.400000000000002</v>
      </c>
      <c r="I30" s="2">
        <f t="shared" si="2"/>
        <v>17.25</v>
      </c>
      <c r="J30">
        <f t="shared" si="3"/>
        <v>1.1600000000000001</v>
      </c>
      <c r="K30">
        <f t="shared" si="4"/>
        <v>1.1499999999999999</v>
      </c>
    </row>
    <row r="31" spans="1:11" x14ac:dyDescent="0.25">
      <c r="A31" s="1">
        <v>3</v>
      </c>
      <c r="B31" s="1">
        <f t="shared" si="0"/>
        <v>0.05</v>
      </c>
      <c r="C31" s="1">
        <v>10.5</v>
      </c>
      <c r="D31" s="1"/>
      <c r="E31" s="2"/>
      <c r="F31" s="1">
        <v>21000</v>
      </c>
      <c r="G31" s="2"/>
      <c r="H31" s="2">
        <f t="shared" si="1"/>
        <v>21</v>
      </c>
      <c r="I31" s="2"/>
      <c r="J31">
        <f t="shared" si="3"/>
        <v>1.05</v>
      </c>
    </row>
    <row r="54" spans="3:4" x14ac:dyDescent="0.25">
      <c r="C54" t="s">
        <v>16</v>
      </c>
      <c r="D54" t="s">
        <v>17</v>
      </c>
    </row>
    <row r="55" spans="3:4" x14ac:dyDescent="0.25">
      <c r="C55">
        <v>4.6534000000000004</v>
      </c>
      <c r="D55">
        <v>0.27150000000000002</v>
      </c>
    </row>
    <row r="56" spans="3:4" x14ac:dyDescent="0.25">
      <c r="C56">
        <v>4.2569999999999997</v>
      </c>
      <c r="D56">
        <v>0.25559999999999999</v>
      </c>
    </row>
    <row r="57" spans="3:4" x14ac:dyDescent="0.25">
      <c r="C57">
        <f>AVERAGE(C55:C56)</f>
        <v>4.4551999999999996</v>
      </c>
      <c r="D57">
        <f>AVERAGE(D55:D56)</f>
        <v>0.26355000000000001</v>
      </c>
    </row>
  </sheetData>
  <mergeCells count="3">
    <mergeCell ref="C2:E2"/>
    <mergeCell ref="F2:G2"/>
    <mergeCell ref="J2:K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opLeftCell="D1" workbookViewId="0">
      <selection activeCell="L15" sqref="L15"/>
    </sheetView>
  </sheetViews>
  <sheetFormatPr defaultRowHeight="12.5" x14ac:dyDescent="0.25"/>
  <sheetData>
    <row r="1" spans="1:9" x14ac:dyDescent="0.25">
      <c r="A1" s="3"/>
      <c r="B1" s="3"/>
      <c r="C1" s="1"/>
      <c r="D1" s="2"/>
      <c r="E1" s="1" t="s">
        <v>2</v>
      </c>
      <c r="F1" s="2"/>
      <c r="G1" s="2"/>
      <c r="H1" s="2"/>
    </row>
    <row r="2" spans="1:9" x14ac:dyDescent="0.25">
      <c r="A2" s="3"/>
      <c r="B2" s="3"/>
      <c r="C2" s="6" t="s">
        <v>3</v>
      </c>
      <c r="D2" s="7"/>
      <c r="E2" s="7"/>
      <c r="F2" s="1" t="s">
        <v>4</v>
      </c>
      <c r="G2" s="3" t="s">
        <v>13</v>
      </c>
      <c r="H2" s="3"/>
      <c r="I2" t="s">
        <v>14</v>
      </c>
    </row>
    <row r="3" spans="1:9" x14ac:dyDescent="0.25">
      <c r="A3" s="1" t="s">
        <v>5</v>
      </c>
      <c r="B3" s="1" t="s">
        <v>10</v>
      </c>
      <c r="C3" s="1" t="s">
        <v>6</v>
      </c>
      <c r="D3" s="1"/>
      <c r="E3" s="1"/>
      <c r="F3" s="1" t="s">
        <v>6</v>
      </c>
      <c r="G3" s="1"/>
      <c r="H3" s="1"/>
      <c r="I3">
        <v>1</v>
      </c>
    </row>
    <row r="4" spans="1:9" x14ac:dyDescent="0.25">
      <c r="A4" s="1">
        <v>4</v>
      </c>
      <c r="B4" s="1">
        <f>A4/60</f>
        <v>6.6666666666666666E-2</v>
      </c>
      <c r="C4" s="1">
        <v>10.6</v>
      </c>
      <c r="D4" s="2"/>
      <c r="E4" s="2"/>
      <c r="F4" s="1">
        <v>795</v>
      </c>
      <c r="G4" s="2">
        <f>F4*0.001</f>
        <v>0.79500000000000004</v>
      </c>
      <c r="H4" s="2"/>
      <c r="I4">
        <f>G4*B4</f>
        <v>5.2999999999999999E-2</v>
      </c>
    </row>
    <row r="5" spans="1:9" x14ac:dyDescent="0.25">
      <c r="A5" s="1">
        <v>5</v>
      </c>
      <c r="B5" s="1">
        <f t="shared" ref="B5:B16" si="0">A5/60</f>
        <v>8.3333333333333329E-2</v>
      </c>
      <c r="C5" s="1">
        <v>13.1</v>
      </c>
      <c r="D5" s="2"/>
      <c r="E5" s="2"/>
      <c r="F5" s="1">
        <v>786</v>
      </c>
      <c r="G5" s="2">
        <f t="shared" ref="G5:G10" si="1">F5*0.001</f>
        <v>0.78600000000000003</v>
      </c>
      <c r="H5" s="2"/>
      <c r="I5">
        <f t="shared" ref="I5:I16" si="2">G5*B5</f>
        <v>6.5500000000000003E-2</v>
      </c>
    </row>
    <row r="6" spans="1:9" x14ac:dyDescent="0.25">
      <c r="A6" s="1">
        <v>6</v>
      </c>
      <c r="B6" s="1">
        <f t="shared" si="0"/>
        <v>0.1</v>
      </c>
      <c r="C6" s="1">
        <v>15.3</v>
      </c>
      <c r="D6" s="2"/>
      <c r="E6" s="2"/>
      <c r="F6" s="1">
        <v>765</v>
      </c>
      <c r="G6" s="2">
        <f t="shared" si="1"/>
        <v>0.76500000000000001</v>
      </c>
      <c r="H6" s="2"/>
      <c r="I6">
        <f t="shared" si="2"/>
        <v>7.6500000000000012E-2</v>
      </c>
    </row>
    <row r="7" spans="1:9" x14ac:dyDescent="0.25">
      <c r="A7" s="1">
        <v>10</v>
      </c>
      <c r="B7" s="1">
        <f t="shared" si="0"/>
        <v>0.16666666666666666</v>
      </c>
      <c r="C7" s="1">
        <v>25.4</v>
      </c>
      <c r="D7" s="2"/>
      <c r="E7" s="2"/>
      <c r="F7" s="1">
        <v>762</v>
      </c>
      <c r="G7" s="2">
        <f t="shared" si="1"/>
        <v>0.76200000000000001</v>
      </c>
      <c r="H7" s="2"/>
      <c r="I7">
        <f t="shared" si="2"/>
        <v>0.127</v>
      </c>
    </row>
    <row r="8" spans="1:9" x14ac:dyDescent="0.25">
      <c r="A8" s="1">
        <v>12</v>
      </c>
      <c r="B8" s="1">
        <f t="shared" si="0"/>
        <v>0.2</v>
      </c>
      <c r="C8" s="1">
        <v>30.1</v>
      </c>
      <c r="D8" s="2"/>
      <c r="E8" s="2"/>
      <c r="F8" s="1">
        <v>752.5</v>
      </c>
      <c r="G8" s="2">
        <f t="shared" si="1"/>
        <v>0.75250000000000006</v>
      </c>
      <c r="H8" s="2"/>
      <c r="I8">
        <f t="shared" si="2"/>
        <v>0.15050000000000002</v>
      </c>
    </row>
    <row r="9" spans="1:9" x14ac:dyDescent="0.25">
      <c r="A9" s="1">
        <v>20</v>
      </c>
      <c r="B9" s="1">
        <f t="shared" si="0"/>
        <v>0.33333333333333331</v>
      </c>
      <c r="C9" s="1">
        <v>51.3</v>
      </c>
      <c r="D9" s="2"/>
      <c r="E9" s="2"/>
      <c r="F9" s="1">
        <v>769.5</v>
      </c>
      <c r="G9" s="2">
        <f t="shared" si="1"/>
        <v>0.76949999999999996</v>
      </c>
      <c r="H9" s="2"/>
      <c r="I9">
        <f t="shared" si="2"/>
        <v>0.25649999999999995</v>
      </c>
    </row>
    <row r="10" spans="1:9" s="14" customFormat="1" x14ac:dyDescent="0.25">
      <c r="A10" s="13">
        <v>30</v>
      </c>
      <c r="B10" s="13">
        <f t="shared" si="0"/>
        <v>0.5</v>
      </c>
      <c r="C10" s="13">
        <v>75.099999999999994</v>
      </c>
      <c r="D10" s="15"/>
      <c r="E10" s="15"/>
      <c r="F10" s="13">
        <v>751</v>
      </c>
      <c r="G10" s="15">
        <f t="shared" si="1"/>
        <v>0.751</v>
      </c>
      <c r="H10" s="15"/>
      <c r="I10" s="14">
        <f t="shared" si="2"/>
        <v>0.3755</v>
      </c>
    </row>
    <row r="11" spans="1:9" s="14" customFormat="1" x14ac:dyDescent="0.25">
      <c r="A11" s="13">
        <v>30</v>
      </c>
      <c r="B11" s="13">
        <f t="shared" si="0"/>
        <v>0.5</v>
      </c>
      <c r="C11" s="13">
        <v>72.900000000000006</v>
      </c>
      <c r="D11" s="15"/>
      <c r="E11" s="15"/>
      <c r="F11" s="13">
        <v>729</v>
      </c>
      <c r="G11" s="15">
        <f>F11*0.001</f>
        <v>0.72899999999999998</v>
      </c>
      <c r="H11" s="15"/>
      <c r="I11" s="14">
        <f t="shared" si="2"/>
        <v>0.36449999999999999</v>
      </c>
    </row>
    <row r="12" spans="1:9" x14ac:dyDescent="0.25">
      <c r="A12" s="1">
        <v>20</v>
      </c>
      <c r="B12" s="1">
        <f t="shared" si="0"/>
        <v>0.33333333333333331</v>
      </c>
      <c r="C12" s="1">
        <v>46</v>
      </c>
      <c r="D12" s="2"/>
      <c r="E12" s="2"/>
      <c r="F12" s="1">
        <v>690</v>
      </c>
      <c r="G12" s="2">
        <f t="shared" ref="G12:G16" si="3">F12*0.001</f>
        <v>0.69000000000000006</v>
      </c>
      <c r="H12" s="2"/>
      <c r="I12">
        <f t="shared" si="2"/>
        <v>0.23</v>
      </c>
    </row>
    <row r="13" spans="1:9" x14ac:dyDescent="0.25">
      <c r="A13" s="1">
        <v>12</v>
      </c>
      <c r="B13" s="1">
        <f t="shared" si="0"/>
        <v>0.2</v>
      </c>
      <c r="C13" s="1">
        <v>26.2</v>
      </c>
      <c r="D13" s="2"/>
      <c r="E13" s="2"/>
      <c r="F13" s="1">
        <v>655</v>
      </c>
      <c r="G13" s="2">
        <f t="shared" si="3"/>
        <v>0.65500000000000003</v>
      </c>
      <c r="H13" s="2"/>
      <c r="I13">
        <f t="shared" si="2"/>
        <v>0.13100000000000001</v>
      </c>
    </row>
    <row r="14" spans="1:9" x14ac:dyDescent="0.25">
      <c r="A14" s="1">
        <v>10</v>
      </c>
      <c r="B14" s="1">
        <f t="shared" si="0"/>
        <v>0.16666666666666666</v>
      </c>
      <c r="C14" s="1">
        <v>21.3</v>
      </c>
      <c r="D14" s="2"/>
      <c r="E14" s="2"/>
      <c r="F14" s="1">
        <v>639</v>
      </c>
      <c r="G14" s="2">
        <f t="shared" si="3"/>
        <v>0.63900000000000001</v>
      </c>
      <c r="H14" s="2"/>
      <c r="I14">
        <f t="shared" si="2"/>
        <v>0.1065</v>
      </c>
    </row>
    <row r="15" spans="1:9" x14ac:dyDescent="0.25">
      <c r="A15" s="1">
        <v>6</v>
      </c>
      <c r="B15" s="1">
        <f t="shared" si="0"/>
        <v>0.1</v>
      </c>
      <c r="C15" s="1">
        <v>12.6</v>
      </c>
      <c r="D15" s="2"/>
      <c r="E15" s="2"/>
      <c r="F15" s="1">
        <v>630</v>
      </c>
      <c r="G15" s="2">
        <f t="shared" si="3"/>
        <v>0.63</v>
      </c>
      <c r="H15" s="2"/>
      <c r="I15">
        <f t="shared" si="2"/>
        <v>6.3E-2</v>
      </c>
    </row>
    <row r="16" spans="1:9" x14ac:dyDescent="0.25">
      <c r="A16" s="1">
        <v>5</v>
      </c>
      <c r="B16" s="1">
        <f t="shared" si="0"/>
        <v>8.3333333333333329E-2</v>
      </c>
      <c r="C16" s="1">
        <v>10.7</v>
      </c>
      <c r="D16" s="2"/>
      <c r="E16" s="2"/>
      <c r="F16" s="1">
        <v>642</v>
      </c>
      <c r="G16" s="2">
        <f t="shared" si="3"/>
        <v>0.64200000000000002</v>
      </c>
      <c r="H16" s="2"/>
      <c r="I16">
        <f t="shared" si="2"/>
        <v>5.3499999999999999E-2</v>
      </c>
    </row>
  </sheetData>
  <mergeCells count="1">
    <mergeCell ref="C2:E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opLeftCell="A35" workbookViewId="0">
      <selection activeCell="F59" sqref="F59"/>
    </sheetView>
  </sheetViews>
  <sheetFormatPr defaultRowHeight="12.5" x14ac:dyDescent="0.25"/>
  <sheetData>
    <row r="1" spans="1:12" x14ac:dyDescent="0.25">
      <c r="A1" s="3"/>
      <c r="B1" s="3"/>
      <c r="C1" s="1"/>
      <c r="D1" s="2"/>
      <c r="E1" s="2"/>
      <c r="F1" s="2"/>
      <c r="G1" s="2"/>
      <c r="H1" s="2"/>
    </row>
    <row r="2" spans="1:12" x14ac:dyDescent="0.25">
      <c r="A2" s="3"/>
      <c r="B2" s="3"/>
      <c r="C2" s="6" t="s">
        <v>3</v>
      </c>
      <c r="D2" s="7"/>
      <c r="E2" s="7"/>
      <c r="F2" s="6" t="s">
        <v>4</v>
      </c>
      <c r="G2" s="6"/>
      <c r="H2" s="3" t="s">
        <v>12</v>
      </c>
      <c r="K2" t="s">
        <v>14</v>
      </c>
    </row>
    <row r="3" spans="1:12" x14ac:dyDescent="0.25">
      <c r="A3" s="1" t="s">
        <v>5</v>
      </c>
      <c r="B3" s="1" t="s">
        <v>10</v>
      </c>
      <c r="C3" s="1" t="s">
        <v>6</v>
      </c>
      <c r="D3" s="1" t="s">
        <v>7</v>
      </c>
      <c r="E3" s="1"/>
      <c r="F3" s="1" t="s">
        <v>6</v>
      </c>
      <c r="G3" s="1" t="s">
        <v>7</v>
      </c>
      <c r="H3" s="1">
        <v>1</v>
      </c>
      <c r="I3">
        <v>2</v>
      </c>
      <c r="K3">
        <v>1</v>
      </c>
      <c r="L3">
        <v>2</v>
      </c>
    </row>
    <row r="4" spans="1:12" x14ac:dyDescent="0.25">
      <c r="A4" s="1">
        <v>0.3</v>
      </c>
      <c r="B4" s="1">
        <f>A4/60</f>
        <v>5.0000000000000001E-3</v>
      </c>
      <c r="C4" s="4">
        <v>15.2</v>
      </c>
      <c r="D4" s="1">
        <v>15.2</v>
      </c>
      <c r="E4" s="2"/>
      <c r="F4" s="5">
        <v>102000</v>
      </c>
      <c r="G4" s="5">
        <v>101000</v>
      </c>
      <c r="H4" s="8">
        <f>F4*0.001</f>
        <v>102</v>
      </c>
      <c r="I4" s="8">
        <f>G4*0.001</f>
        <v>101</v>
      </c>
      <c r="K4">
        <f>H4*$B4</f>
        <v>0.51</v>
      </c>
      <c r="L4">
        <f>I4*$B4</f>
        <v>0.505</v>
      </c>
    </row>
    <row r="5" spans="1:12" x14ac:dyDescent="0.25">
      <c r="A5" s="1">
        <v>0.5</v>
      </c>
      <c r="B5" s="1">
        <f t="shared" ref="B5:B37" si="0">A5/60</f>
        <v>8.3333333333333332E-3</v>
      </c>
      <c r="C5" s="4">
        <v>14.1</v>
      </c>
      <c r="D5" s="1">
        <v>11.2</v>
      </c>
      <c r="E5" s="2"/>
      <c r="F5" s="1">
        <v>56400</v>
      </c>
      <c r="G5" s="1">
        <v>44800</v>
      </c>
      <c r="H5" s="8">
        <f t="shared" ref="H5:H37" si="1">F5*0.001</f>
        <v>56.4</v>
      </c>
      <c r="I5" s="8">
        <f t="shared" ref="I5:I35" si="2">G5*0.001</f>
        <v>44.800000000000004</v>
      </c>
      <c r="K5">
        <f t="shared" ref="K5:K37" si="3">H5*$B5</f>
        <v>0.47</v>
      </c>
      <c r="L5">
        <f t="shared" ref="L5:L37" si="4">I5*$B5</f>
        <v>0.37333333333333335</v>
      </c>
    </row>
    <row r="6" spans="1:12" x14ac:dyDescent="0.25">
      <c r="A6" s="1">
        <v>0.6</v>
      </c>
      <c r="B6" s="1">
        <f t="shared" si="0"/>
        <v>0.01</v>
      </c>
      <c r="C6" s="4">
        <v>14.9</v>
      </c>
      <c r="D6" s="1">
        <v>11</v>
      </c>
      <c r="E6" s="2"/>
      <c r="F6" s="1">
        <v>49667</v>
      </c>
      <c r="G6" s="1">
        <v>36667</v>
      </c>
      <c r="H6" s="8">
        <f t="shared" si="1"/>
        <v>49.667000000000002</v>
      </c>
      <c r="I6" s="8">
        <f t="shared" si="2"/>
        <v>36.667000000000002</v>
      </c>
      <c r="K6">
        <f t="shared" si="3"/>
        <v>0.49667</v>
      </c>
      <c r="L6">
        <f t="shared" si="4"/>
        <v>0.36667</v>
      </c>
    </row>
    <row r="7" spans="1:12" x14ac:dyDescent="0.25">
      <c r="A7" s="1">
        <v>1</v>
      </c>
      <c r="B7" s="1">
        <f t="shared" si="0"/>
        <v>1.6666666666666666E-2</v>
      </c>
      <c r="C7" s="4">
        <v>17.600000000000001</v>
      </c>
      <c r="D7" s="1">
        <v>15.7</v>
      </c>
      <c r="E7" s="2"/>
      <c r="F7" s="1">
        <v>36000</v>
      </c>
      <c r="G7" s="1">
        <v>31400</v>
      </c>
      <c r="H7" s="8">
        <f t="shared" si="1"/>
        <v>36</v>
      </c>
      <c r="I7" s="8">
        <f t="shared" si="2"/>
        <v>31.400000000000002</v>
      </c>
      <c r="K7">
        <f t="shared" si="3"/>
        <v>0.6</v>
      </c>
      <c r="L7">
        <f t="shared" si="4"/>
        <v>0.52333333333333332</v>
      </c>
    </row>
    <row r="8" spans="1:12" x14ac:dyDescent="0.25">
      <c r="A8" s="1">
        <v>1.5</v>
      </c>
      <c r="B8" s="1">
        <f t="shared" si="0"/>
        <v>2.5000000000000001E-2</v>
      </c>
      <c r="C8" s="4">
        <v>19.8</v>
      </c>
      <c r="D8" s="1">
        <v>18</v>
      </c>
      <c r="E8" s="2"/>
      <c r="F8" s="1">
        <v>26400</v>
      </c>
      <c r="G8" s="1">
        <v>24000</v>
      </c>
      <c r="H8" s="8">
        <f t="shared" si="1"/>
        <v>26.400000000000002</v>
      </c>
      <c r="I8" s="8">
        <f t="shared" si="2"/>
        <v>24</v>
      </c>
      <c r="K8">
        <f t="shared" si="3"/>
        <v>0.66000000000000014</v>
      </c>
      <c r="L8">
        <f t="shared" si="4"/>
        <v>0.60000000000000009</v>
      </c>
    </row>
    <row r="9" spans="1:12" x14ac:dyDescent="0.25">
      <c r="A9" s="1">
        <v>2</v>
      </c>
      <c r="B9" s="1">
        <f t="shared" si="0"/>
        <v>3.3333333333333333E-2</v>
      </c>
      <c r="C9" s="4">
        <v>28.8</v>
      </c>
      <c r="D9" s="1">
        <v>20.5</v>
      </c>
      <c r="E9" s="2"/>
      <c r="F9" s="1">
        <v>23100</v>
      </c>
      <c r="G9" s="1">
        <v>20500</v>
      </c>
      <c r="H9" s="8">
        <f t="shared" si="1"/>
        <v>23.1</v>
      </c>
      <c r="I9" s="8">
        <f t="shared" si="2"/>
        <v>20.5</v>
      </c>
      <c r="K9">
        <f t="shared" si="3"/>
        <v>0.77</v>
      </c>
      <c r="L9">
        <f t="shared" si="4"/>
        <v>0.68333333333333335</v>
      </c>
    </row>
    <row r="10" spans="1:12" x14ac:dyDescent="0.25">
      <c r="A10" s="1">
        <v>2.5</v>
      </c>
      <c r="B10" s="1">
        <f t="shared" si="0"/>
        <v>4.1666666666666664E-2</v>
      </c>
      <c r="C10" s="4">
        <v>24.7</v>
      </c>
      <c r="D10" s="1">
        <v>20.6</v>
      </c>
      <c r="E10" s="2"/>
      <c r="F10" s="1">
        <v>19760</v>
      </c>
      <c r="G10" s="1">
        <v>16240</v>
      </c>
      <c r="H10" s="8">
        <f t="shared" si="1"/>
        <v>19.760000000000002</v>
      </c>
      <c r="I10" s="8">
        <f t="shared" si="2"/>
        <v>16.240000000000002</v>
      </c>
      <c r="K10">
        <f t="shared" si="3"/>
        <v>0.82333333333333336</v>
      </c>
      <c r="L10">
        <f t="shared" si="4"/>
        <v>0.67666666666666675</v>
      </c>
    </row>
    <row r="11" spans="1:12" x14ac:dyDescent="0.25">
      <c r="A11" s="1">
        <v>3</v>
      </c>
      <c r="B11" s="1">
        <f t="shared" si="0"/>
        <v>0.05</v>
      </c>
      <c r="C11" s="4">
        <v>25.4</v>
      </c>
      <c r="D11" s="1">
        <v>17.100000000000001</v>
      </c>
      <c r="E11" s="2"/>
      <c r="F11" s="1">
        <v>16933</v>
      </c>
      <c r="G11" s="1">
        <v>11333</v>
      </c>
      <c r="H11" s="8">
        <f t="shared" si="1"/>
        <v>16.933</v>
      </c>
      <c r="I11" s="8">
        <f t="shared" si="2"/>
        <v>11.333</v>
      </c>
      <c r="K11">
        <f t="shared" si="3"/>
        <v>0.84665000000000001</v>
      </c>
      <c r="L11">
        <f t="shared" si="4"/>
        <v>0.56664999999999999</v>
      </c>
    </row>
    <row r="12" spans="1:12" x14ac:dyDescent="0.25">
      <c r="A12" s="1">
        <v>4</v>
      </c>
      <c r="B12" s="1">
        <f t="shared" si="0"/>
        <v>6.6666666666666666E-2</v>
      </c>
      <c r="C12" s="4">
        <v>25</v>
      </c>
      <c r="D12" s="1">
        <v>19.7</v>
      </c>
      <c r="E12" s="2"/>
      <c r="F12" s="1">
        <v>12550</v>
      </c>
      <c r="G12" s="1">
        <v>9750</v>
      </c>
      <c r="H12" s="8">
        <f t="shared" si="1"/>
        <v>12.55</v>
      </c>
      <c r="I12" s="8">
        <f t="shared" si="2"/>
        <v>9.75</v>
      </c>
      <c r="K12">
        <f t="shared" si="3"/>
        <v>0.83666666666666667</v>
      </c>
      <c r="L12">
        <f t="shared" si="4"/>
        <v>0.65</v>
      </c>
    </row>
    <row r="13" spans="1:12" x14ac:dyDescent="0.25">
      <c r="A13" s="1">
        <v>5</v>
      </c>
      <c r="B13" s="1">
        <f t="shared" si="0"/>
        <v>8.3333333333333329E-2</v>
      </c>
      <c r="C13" s="4">
        <v>26.7</v>
      </c>
      <c r="D13" s="1">
        <v>23.7</v>
      </c>
      <c r="E13" s="2"/>
      <c r="F13" s="1">
        <v>10680</v>
      </c>
      <c r="G13" s="1">
        <v>9600</v>
      </c>
      <c r="H13" s="8">
        <f t="shared" si="1"/>
        <v>10.68</v>
      </c>
      <c r="I13" s="8">
        <f t="shared" si="2"/>
        <v>9.6</v>
      </c>
      <c r="K13">
        <f t="shared" si="3"/>
        <v>0.8899999999999999</v>
      </c>
      <c r="L13">
        <f t="shared" si="4"/>
        <v>0.79999999999999993</v>
      </c>
    </row>
    <row r="14" spans="1:12" x14ac:dyDescent="0.25">
      <c r="A14" s="1">
        <v>6</v>
      </c>
      <c r="B14" s="1">
        <f t="shared" si="0"/>
        <v>0.1</v>
      </c>
      <c r="C14" s="4">
        <v>35</v>
      </c>
      <c r="D14" s="1">
        <v>23.8</v>
      </c>
      <c r="E14" s="2"/>
      <c r="F14" s="1">
        <v>7000</v>
      </c>
      <c r="G14" s="1">
        <v>7967</v>
      </c>
      <c r="H14" s="8">
        <f t="shared" si="1"/>
        <v>7</v>
      </c>
      <c r="I14" s="8">
        <f t="shared" si="2"/>
        <v>7.9670000000000005</v>
      </c>
      <c r="K14">
        <f t="shared" si="3"/>
        <v>0.70000000000000007</v>
      </c>
      <c r="L14">
        <f t="shared" si="4"/>
        <v>0.79670000000000007</v>
      </c>
    </row>
    <row r="15" spans="1:12" x14ac:dyDescent="0.25">
      <c r="A15" s="1">
        <v>10</v>
      </c>
      <c r="B15" s="1">
        <f t="shared" si="0"/>
        <v>0.16666666666666666</v>
      </c>
      <c r="C15" s="4">
        <v>36.700000000000003</v>
      </c>
      <c r="D15" s="1">
        <v>38.4</v>
      </c>
      <c r="E15" s="2"/>
      <c r="F15" s="1">
        <v>6150</v>
      </c>
      <c r="G15" s="1">
        <v>7960</v>
      </c>
      <c r="H15" s="8">
        <f t="shared" si="1"/>
        <v>6.15</v>
      </c>
      <c r="I15" s="8">
        <f t="shared" si="2"/>
        <v>7.96</v>
      </c>
      <c r="K15">
        <f t="shared" si="3"/>
        <v>1.0249999999999999</v>
      </c>
      <c r="L15">
        <f t="shared" si="4"/>
        <v>1.3266666666666667</v>
      </c>
    </row>
    <row r="16" spans="1:12" x14ac:dyDescent="0.25">
      <c r="A16" s="1">
        <v>12</v>
      </c>
      <c r="B16" s="1">
        <f t="shared" si="0"/>
        <v>0.2</v>
      </c>
      <c r="C16" s="4">
        <v>34.799999999999997</v>
      </c>
      <c r="D16" s="1">
        <v>38.200000000000003</v>
      </c>
      <c r="E16" s="2"/>
      <c r="F16" s="1">
        <v>5800</v>
      </c>
      <c r="G16" s="1">
        <v>6400</v>
      </c>
      <c r="H16" s="8">
        <f t="shared" si="1"/>
        <v>5.8</v>
      </c>
      <c r="I16" s="8">
        <f t="shared" si="2"/>
        <v>6.4</v>
      </c>
      <c r="K16">
        <f t="shared" si="3"/>
        <v>1.1599999999999999</v>
      </c>
      <c r="L16">
        <f t="shared" si="4"/>
        <v>1.2800000000000002</v>
      </c>
    </row>
    <row r="17" spans="1:12" x14ac:dyDescent="0.25">
      <c r="A17" s="1">
        <v>20</v>
      </c>
      <c r="B17" s="1">
        <f t="shared" si="0"/>
        <v>0.33333333333333331</v>
      </c>
      <c r="C17" s="4">
        <v>44.1</v>
      </c>
      <c r="D17" s="1">
        <v>49.7</v>
      </c>
      <c r="E17" s="2"/>
      <c r="F17" s="1">
        <v>4410</v>
      </c>
      <c r="G17" s="1">
        <v>5000</v>
      </c>
      <c r="H17" s="8">
        <f t="shared" si="1"/>
        <v>4.41</v>
      </c>
      <c r="I17" s="8">
        <f t="shared" si="2"/>
        <v>5</v>
      </c>
      <c r="K17">
        <f t="shared" si="3"/>
        <v>1.47</v>
      </c>
      <c r="L17">
        <f t="shared" si="4"/>
        <v>1.6666666666666665</v>
      </c>
    </row>
    <row r="18" spans="1:12" x14ac:dyDescent="0.25">
      <c r="A18" s="1">
        <v>30</v>
      </c>
      <c r="B18" s="1">
        <f t="shared" si="0"/>
        <v>0.5</v>
      </c>
      <c r="C18" s="4">
        <v>55.1</v>
      </c>
      <c r="D18" s="1">
        <v>59</v>
      </c>
      <c r="E18" s="2"/>
      <c r="F18" s="1">
        <v>3673</v>
      </c>
      <c r="G18" s="1">
        <v>3927</v>
      </c>
      <c r="H18" s="8">
        <f t="shared" si="1"/>
        <v>3.673</v>
      </c>
      <c r="I18" s="8">
        <f t="shared" si="2"/>
        <v>3.927</v>
      </c>
      <c r="K18">
        <f t="shared" si="3"/>
        <v>1.8365</v>
      </c>
      <c r="L18">
        <f t="shared" si="4"/>
        <v>1.9635</v>
      </c>
    </row>
    <row r="19" spans="1:12" x14ac:dyDescent="0.25">
      <c r="A19" s="1">
        <v>50</v>
      </c>
      <c r="B19" s="1">
        <f t="shared" si="0"/>
        <v>0.83333333333333337</v>
      </c>
      <c r="C19" s="4">
        <v>71.7</v>
      </c>
      <c r="D19" s="1">
        <v>81.400000000000006</v>
      </c>
      <c r="E19" s="2"/>
      <c r="F19" s="1">
        <v>2872</v>
      </c>
      <c r="G19" s="1">
        <v>3252</v>
      </c>
      <c r="H19" s="8">
        <f t="shared" si="1"/>
        <v>2.8719999999999999</v>
      </c>
      <c r="I19" s="8">
        <f t="shared" si="2"/>
        <v>3.2520000000000002</v>
      </c>
      <c r="K19">
        <f t="shared" si="3"/>
        <v>2.3933333333333335</v>
      </c>
      <c r="L19">
        <f t="shared" si="4"/>
        <v>2.7100000000000004</v>
      </c>
    </row>
    <row r="20" spans="1:12" s="14" customFormat="1" x14ac:dyDescent="0.25">
      <c r="A20" s="13">
        <v>60</v>
      </c>
      <c r="B20" s="13">
        <f t="shared" si="0"/>
        <v>1</v>
      </c>
      <c r="C20" s="16">
        <v>80.5</v>
      </c>
      <c r="D20" s="13">
        <v>87.4</v>
      </c>
      <c r="E20" s="15"/>
      <c r="F20" s="13">
        <v>2673</v>
      </c>
      <c r="G20" s="13">
        <v>2927</v>
      </c>
      <c r="H20" s="17">
        <f t="shared" si="1"/>
        <v>2.673</v>
      </c>
      <c r="I20" s="17">
        <f t="shared" si="2"/>
        <v>2.927</v>
      </c>
      <c r="K20" s="14">
        <f t="shared" si="3"/>
        <v>2.673</v>
      </c>
      <c r="L20" s="14">
        <f t="shared" si="4"/>
        <v>2.927</v>
      </c>
    </row>
    <row r="21" spans="1:12" s="14" customFormat="1" x14ac:dyDescent="0.25">
      <c r="A21" s="13">
        <v>60</v>
      </c>
      <c r="B21" s="13">
        <f t="shared" si="0"/>
        <v>1</v>
      </c>
      <c r="C21" s="16">
        <v>85.4</v>
      </c>
      <c r="D21" s="13">
        <v>86.3</v>
      </c>
      <c r="E21" s="15"/>
      <c r="F21" s="13">
        <v>2860</v>
      </c>
      <c r="G21" s="13">
        <v>2883</v>
      </c>
      <c r="H21" s="17">
        <f t="shared" si="1"/>
        <v>2.86</v>
      </c>
      <c r="I21" s="17">
        <f t="shared" si="2"/>
        <v>2.883</v>
      </c>
      <c r="K21" s="14">
        <f t="shared" si="3"/>
        <v>2.86</v>
      </c>
      <c r="L21" s="14">
        <f t="shared" si="4"/>
        <v>2.883</v>
      </c>
    </row>
    <row r="22" spans="1:12" x14ac:dyDescent="0.25">
      <c r="A22" s="1">
        <v>50</v>
      </c>
      <c r="B22" s="1">
        <f t="shared" si="0"/>
        <v>0.83333333333333337</v>
      </c>
      <c r="C22" s="4">
        <v>77.599999999999994</v>
      </c>
      <c r="D22" s="1">
        <v>77.8</v>
      </c>
      <c r="E22" s="2"/>
      <c r="F22" s="1">
        <v>3116</v>
      </c>
      <c r="G22" s="1">
        <v>3132</v>
      </c>
      <c r="H22" s="8">
        <f t="shared" si="1"/>
        <v>3.1160000000000001</v>
      </c>
      <c r="I22" s="8">
        <f t="shared" si="2"/>
        <v>3.1320000000000001</v>
      </c>
      <c r="K22">
        <f t="shared" si="3"/>
        <v>2.5966666666666667</v>
      </c>
      <c r="L22">
        <f t="shared" si="4"/>
        <v>2.6100000000000003</v>
      </c>
    </row>
    <row r="23" spans="1:12" x14ac:dyDescent="0.25">
      <c r="A23" s="1">
        <v>30</v>
      </c>
      <c r="B23" s="1">
        <f t="shared" si="0"/>
        <v>0.5</v>
      </c>
      <c r="C23" s="4">
        <v>61.1</v>
      </c>
      <c r="D23" s="1">
        <v>61.5</v>
      </c>
      <c r="E23" s="2"/>
      <c r="F23" s="1">
        <v>4060</v>
      </c>
      <c r="G23" s="1">
        <v>4107</v>
      </c>
      <c r="H23" s="8">
        <f t="shared" si="1"/>
        <v>4.0600000000000005</v>
      </c>
      <c r="I23" s="8">
        <f t="shared" si="2"/>
        <v>4.1070000000000002</v>
      </c>
      <c r="K23">
        <f t="shared" si="3"/>
        <v>2.0300000000000002</v>
      </c>
      <c r="L23">
        <f t="shared" si="4"/>
        <v>2.0535000000000001</v>
      </c>
    </row>
    <row r="24" spans="1:12" x14ac:dyDescent="0.25">
      <c r="A24" s="1">
        <v>20</v>
      </c>
      <c r="B24" s="1">
        <f t="shared" si="0"/>
        <v>0.33333333333333331</v>
      </c>
      <c r="C24" s="4">
        <v>51.7</v>
      </c>
      <c r="D24" s="1">
        <v>50.6</v>
      </c>
      <c r="E24" s="2"/>
      <c r="F24" s="1">
        <v>5150</v>
      </c>
      <c r="G24" s="1">
        <v>5150</v>
      </c>
      <c r="H24" s="8">
        <f t="shared" si="1"/>
        <v>5.15</v>
      </c>
      <c r="I24" s="8">
        <f t="shared" si="2"/>
        <v>5.15</v>
      </c>
      <c r="K24">
        <f t="shared" si="3"/>
        <v>1.7166666666666668</v>
      </c>
      <c r="L24">
        <f t="shared" si="4"/>
        <v>1.7166666666666668</v>
      </c>
    </row>
    <row r="25" spans="1:12" x14ac:dyDescent="0.25">
      <c r="A25" s="1">
        <v>12</v>
      </c>
      <c r="B25" s="1">
        <f t="shared" si="0"/>
        <v>0.2</v>
      </c>
      <c r="C25" s="4">
        <v>40.299999999999997</v>
      </c>
      <c r="D25" s="1">
        <v>39.700000000000003</v>
      </c>
      <c r="E25" s="2"/>
      <c r="F25" s="1">
        <v>6717</v>
      </c>
      <c r="G25" s="1">
        <v>6617</v>
      </c>
      <c r="H25" s="8">
        <f t="shared" si="1"/>
        <v>6.7170000000000005</v>
      </c>
      <c r="I25" s="8">
        <f t="shared" si="2"/>
        <v>6.617</v>
      </c>
      <c r="K25">
        <f t="shared" si="3"/>
        <v>1.3434000000000001</v>
      </c>
      <c r="L25">
        <f t="shared" si="4"/>
        <v>1.3234000000000001</v>
      </c>
    </row>
    <row r="26" spans="1:12" x14ac:dyDescent="0.25">
      <c r="A26" s="1">
        <v>10</v>
      </c>
      <c r="B26" s="1">
        <f t="shared" si="0"/>
        <v>0.16666666666666666</v>
      </c>
      <c r="C26" s="4">
        <v>36.700000000000003</v>
      </c>
      <c r="D26" s="1">
        <v>36.9</v>
      </c>
      <c r="E26" s="2"/>
      <c r="F26" s="1">
        <v>7340</v>
      </c>
      <c r="G26" s="1">
        <v>7340</v>
      </c>
      <c r="H26" s="8">
        <f t="shared" si="1"/>
        <v>7.34</v>
      </c>
      <c r="I26" s="8">
        <f t="shared" si="2"/>
        <v>7.34</v>
      </c>
      <c r="K26">
        <f t="shared" si="3"/>
        <v>1.2233333333333332</v>
      </c>
      <c r="L26">
        <f t="shared" si="4"/>
        <v>1.2233333333333332</v>
      </c>
    </row>
    <row r="27" spans="1:12" x14ac:dyDescent="0.25">
      <c r="A27" s="1">
        <v>6</v>
      </c>
      <c r="B27" s="1">
        <f t="shared" si="0"/>
        <v>0.1</v>
      </c>
      <c r="C27" s="4">
        <v>31.5</v>
      </c>
      <c r="D27" s="1">
        <v>31.2</v>
      </c>
      <c r="E27" s="2"/>
      <c r="F27" s="1">
        <v>10167</v>
      </c>
      <c r="G27" s="1">
        <v>9933</v>
      </c>
      <c r="H27" s="8">
        <f t="shared" si="1"/>
        <v>10.167</v>
      </c>
      <c r="I27" s="8">
        <f t="shared" si="2"/>
        <v>9.9329999999999998</v>
      </c>
      <c r="K27">
        <f t="shared" si="3"/>
        <v>1.0166999999999999</v>
      </c>
      <c r="L27">
        <f t="shared" si="4"/>
        <v>0.99330000000000007</v>
      </c>
    </row>
    <row r="28" spans="1:12" x14ac:dyDescent="0.25">
      <c r="A28" s="1">
        <v>5</v>
      </c>
      <c r="B28" s="1">
        <f t="shared" si="0"/>
        <v>8.3333333333333329E-2</v>
      </c>
      <c r="C28" s="4">
        <v>21.5</v>
      </c>
      <c r="D28" s="1">
        <v>25.4</v>
      </c>
      <c r="E28" s="2"/>
      <c r="F28" s="1">
        <v>10160</v>
      </c>
      <c r="G28" s="1">
        <v>10160</v>
      </c>
      <c r="H28" s="8">
        <f t="shared" si="1"/>
        <v>10.16</v>
      </c>
      <c r="I28" s="8">
        <f t="shared" si="2"/>
        <v>10.16</v>
      </c>
      <c r="K28">
        <f t="shared" si="3"/>
        <v>0.84666666666666668</v>
      </c>
      <c r="L28">
        <f t="shared" si="4"/>
        <v>0.84666666666666668</v>
      </c>
    </row>
    <row r="29" spans="1:12" x14ac:dyDescent="0.25">
      <c r="A29" s="1">
        <v>4</v>
      </c>
      <c r="B29" s="1">
        <f t="shared" si="0"/>
        <v>6.6666666666666666E-2</v>
      </c>
      <c r="C29" s="4">
        <v>24.7</v>
      </c>
      <c r="D29" s="1">
        <v>21.7</v>
      </c>
      <c r="E29" s="2"/>
      <c r="F29" s="1">
        <v>12300</v>
      </c>
      <c r="G29" s="1">
        <v>11100</v>
      </c>
      <c r="H29" s="8">
        <f t="shared" si="1"/>
        <v>12.3</v>
      </c>
      <c r="I29" s="8">
        <f t="shared" si="2"/>
        <v>11.1</v>
      </c>
      <c r="K29">
        <f t="shared" si="3"/>
        <v>0.82000000000000006</v>
      </c>
      <c r="L29">
        <f t="shared" si="4"/>
        <v>0.74</v>
      </c>
    </row>
    <row r="30" spans="1:12" x14ac:dyDescent="0.25">
      <c r="A30" s="1">
        <v>3</v>
      </c>
      <c r="B30" s="1">
        <f t="shared" si="0"/>
        <v>0.05</v>
      </c>
      <c r="C30" s="4">
        <v>21.4</v>
      </c>
      <c r="D30" s="1">
        <v>17.8</v>
      </c>
      <c r="E30" s="2"/>
      <c r="F30" s="1">
        <v>14267</v>
      </c>
      <c r="G30" s="1">
        <v>11867</v>
      </c>
      <c r="H30" s="8">
        <f t="shared" si="1"/>
        <v>14.266999999999999</v>
      </c>
      <c r="I30" s="8">
        <f t="shared" si="2"/>
        <v>11.867000000000001</v>
      </c>
      <c r="K30">
        <f t="shared" si="3"/>
        <v>0.71335000000000004</v>
      </c>
      <c r="L30">
        <f t="shared" si="4"/>
        <v>0.59335000000000004</v>
      </c>
    </row>
    <row r="31" spans="1:12" x14ac:dyDescent="0.25">
      <c r="A31" s="1">
        <v>2.5</v>
      </c>
      <c r="B31" s="1">
        <f t="shared" si="0"/>
        <v>4.1666666666666664E-2</v>
      </c>
      <c r="C31" s="4">
        <v>19.2</v>
      </c>
      <c r="D31" s="1">
        <v>18.7</v>
      </c>
      <c r="E31" s="2"/>
      <c r="F31" s="1">
        <v>15520</v>
      </c>
      <c r="G31" s="1">
        <v>14960</v>
      </c>
      <c r="H31" s="8">
        <f t="shared" si="1"/>
        <v>15.52</v>
      </c>
      <c r="I31" s="8">
        <f t="shared" si="2"/>
        <v>14.96</v>
      </c>
      <c r="K31">
        <f t="shared" si="3"/>
        <v>0.64666666666666661</v>
      </c>
      <c r="L31">
        <f t="shared" si="4"/>
        <v>0.62333333333333329</v>
      </c>
    </row>
    <row r="32" spans="1:12" x14ac:dyDescent="0.25">
      <c r="A32" s="1">
        <v>2</v>
      </c>
      <c r="B32" s="1">
        <f t="shared" si="0"/>
        <v>3.3333333333333333E-2</v>
      </c>
      <c r="C32" s="4">
        <v>17.899999999999999</v>
      </c>
      <c r="D32" s="1">
        <v>16.3</v>
      </c>
      <c r="E32" s="2"/>
      <c r="F32" s="1">
        <v>17900</v>
      </c>
      <c r="G32" s="1">
        <v>16300</v>
      </c>
      <c r="H32" s="8">
        <f t="shared" si="1"/>
        <v>17.900000000000002</v>
      </c>
      <c r="I32" s="8">
        <f t="shared" si="2"/>
        <v>16.3</v>
      </c>
      <c r="K32">
        <f t="shared" si="3"/>
        <v>0.59666666666666668</v>
      </c>
      <c r="L32">
        <f t="shared" si="4"/>
        <v>0.54333333333333333</v>
      </c>
    </row>
    <row r="33" spans="1:12" x14ac:dyDescent="0.25">
      <c r="A33" s="1">
        <v>1.5</v>
      </c>
      <c r="B33" s="1">
        <f t="shared" si="0"/>
        <v>2.5000000000000001E-2</v>
      </c>
      <c r="C33" s="4">
        <v>15.7</v>
      </c>
      <c r="D33" s="1">
        <v>14.3</v>
      </c>
      <c r="E33" s="2"/>
      <c r="F33" s="1">
        <v>21067</v>
      </c>
      <c r="G33" s="1">
        <v>19067</v>
      </c>
      <c r="H33" s="8">
        <f t="shared" si="1"/>
        <v>21.067</v>
      </c>
      <c r="I33" s="8">
        <f t="shared" si="2"/>
        <v>19.067</v>
      </c>
      <c r="K33">
        <f t="shared" si="3"/>
        <v>0.526675</v>
      </c>
      <c r="L33">
        <f t="shared" si="4"/>
        <v>0.47667500000000002</v>
      </c>
    </row>
    <row r="34" spans="1:12" x14ac:dyDescent="0.25">
      <c r="A34" s="1">
        <v>1</v>
      </c>
      <c r="B34" s="1">
        <f t="shared" si="0"/>
        <v>1.6666666666666666E-2</v>
      </c>
      <c r="C34" s="4">
        <v>13.2</v>
      </c>
      <c r="D34" s="1">
        <v>12.1</v>
      </c>
      <c r="E34" s="2"/>
      <c r="F34" s="1">
        <v>26400</v>
      </c>
      <c r="G34" s="1">
        <v>24200</v>
      </c>
      <c r="H34" s="8">
        <f t="shared" si="1"/>
        <v>26.400000000000002</v>
      </c>
      <c r="I34" s="8">
        <f t="shared" si="2"/>
        <v>24.2</v>
      </c>
      <c r="K34">
        <f t="shared" si="3"/>
        <v>0.44</v>
      </c>
      <c r="L34">
        <f t="shared" si="4"/>
        <v>0.40333333333333332</v>
      </c>
    </row>
    <row r="35" spans="1:12" x14ac:dyDescent="0.25">
      <c r="A35" s="1">
        <v>0.6</v>
      </c>
      <c r="B35" s="1">
        <f t="shared" si="0"/>
        <v>0.01</v>
      </c>
      <c r="C35" s="4">
        <v>10.199999999999999</v>
      </c>
      <c r="D35" s="1">
        <v>10.3</v>
      </c>
      <c r="E35" s="2"/>
      <c r="F35" s="1">
        <v>34000</v>
      </c>
      <c r="G35" s="1">
        <v>34333</v>
      </c>
      <c r="H35" s="8">
        <f t="shared" si="1"/>
        <v>34</v>
      </c>
      <c r="I35" s="8">
        <f t="shared" si="2"/>
        <v>34.332999999999998</v>
      </c>
      <c r="K35">
        <f t="shared" si="3"/>
        <v>0.34</v>
      </c>
      <c r="L35">
        <f t="shared" si="4"/>
        <v>0.34332999999999997</v>
      </c>
    </row>
    <row r="36" spans="1:12" x14ac:dyDescent="0.25">
      <c r="A36" s="1">
        <v>0.5</v>
      </c>
      <c r="B36" s="1">
        <f t="shared" si="0"/>
        <v>8.3333333333333332E-3</v>
      </c>
      <c r="C36" s="4">
        <v>10.4</v>
      </c>
      <c r="D36" s="1"/>
      <c r="E36" s="2"/>
      <c r="F36" s="1">
        <v>41600</v>
      </c>
      <c r="G36" s="1"/>
      <c r="H36" s="8">
        <f t="shared" si="1"/>
        <v>41.6</v>
      </c>
      <c r="I36" s="8"/>
      <c r="K36">
        <f t="shared" si="3"/>
        <v>0.34666666666666668</v>
      </c>
    </row>
    <row r="37" spans="1:12" x14ac:dyDescent="0.25">
      <c r="A37" s="1">
        <v>0.3</v>
      </c>
      <c r="B37" s="1">
        <f t="shared" si="0"/>
        <v>5.0000000000000001E-3</v>
      </c>
      <c r="C37" s="4">
        <v>10.199999999999999</v>
      </c>
      <c r="D37" s="1"/>
      <c r="E37" s="2"/>
      <c r="F37" s="1">
        <v>68000</v>
      </c>
      <c r="G37" s="1"/>
      <c r="H37" s="8">
        <f t="shared" si="1"/>
        <v>68</v>
      </c>
      <c r="I37" s="8"/>
      <c r="K37">
        <f t="shared" si="3"/>
        <v>0.34</v>
      </c>
    </row>
    <row r="57" spans="2:3" x14ac:dyDescent="0.25">
      <c r="B57" t="s">
        <v>16</v>
      </c>
      <c r="C57" t="s">
        <v>17</v>
      </c>
    </row>
    <row r="58" spans="2:3" x14ac:dyDescent="0.25">
      <c r="B58">
        <v>2.3976000000000002</v>
      </c>
      <c r="C58">
        <v>0.37409999999999999</v>
      </c>
    </row>
    <row r="59" spans="2:3" x14ac:dyDescent="0.25">
      <c r="B59">
        <v>2.5872000000000002</v>
      </c>
      <c r="C59">
        <v>0.42280000000000001</v>
      </c>
    </row>
    <row r="60" spans="2:3" x14ac:dyDescent="0.25">
      <c r="B60">
        <f>AVERAGE(B58:B59)</f>
        <v>2.4923999999999999</v>
      </c>
      <c r="C60">
        <f>AVERAGE(C58:C59)</f>
        <v>0.39844999999999997</v>
      </c>
    </row>
  </sheetData>
  <mergeCells count="2">
    <mergeCell ref="C2:E2"/>
    <mergeCell ref="F2:G2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32" workbookViewId="0">
      <selection activeCell="L35" sqref="L35"/>
    </sheetView>
  </sheetViews>
  <sheetFormatPr defaultRowHeight="12.5" x14ac:dyDescent="0.25"/>
  <sheetData>
    <row r="1" spans="1:9" x14ac:dyDescent="0.25">
      <c r="A1" s="3"/>
      <c r="B1" s="3"/>
      <c r="C1" s="1"/>
      <c r="D1" s="2"/>
      <c r="E1" s="2"/>
      <c r="F1" s="2"/>
      <c r="G1" s="2"/>
      <c r="H1" s="2"/>
    </row>
    <row r="2" spans="1:9" x14ac:dyDescent="0.25">
      <c r="A2" s="3"/>
      <c r="B2" s="3"/>
      <c r="C2" s="6" t="s">
        <v>3</v>
      </c>
      <c r="D2" s="7"/>
      <c r="E2" s="7"/>
      <c r="F2" s="1" t="s">
        <v>4</v>
      </c>
      <c r="G2" s="9" t="s">
        <v>13</v>
      </c>
      <c r="H2" s="3"/>
      <c r="I2" t="s">
        <v>15</v>
      </c>
    </row>
    <row r="3" spans="1:9" x14ac:dyDescent="0.25">
      <c r="A3" s="1" t="s">
        <v>5</v>
      </c>
      <c r="B3" s="1" t="s">
        <v>10</v>
      </c>
      <c r="C3" s="1" t="s">
        <v>6</v>
      </c>
      <c r="D3" s="1"/>
      <c r="E3" s="1"/>
      <c r="F3" s="1" t="s">
        <v>6</v>
      </c>
      <c r="G3" s="1">
        <v>1</v>
      </c>
      <c r="H3" s="1"/>
      <c r="I3">
        <v>1</v>
      </c>
    </row>
    <row r="4" spans="1:9" x14ac:dyDescent="0.25">
      <c r="A4" s="1">
        <v>0.3</v>
      </c>
      <c r="B4" s="1">
        <f>A4/60</f>
        <v>5.0000000000000001E-3</v>
      </c>
      <c r="C4" s="1">
        <v>17.399999999999999</v>
      </c>
      <c r="D4" s="2"/>
      <c r="E4" s="2"/>
      <c r="F4" s="5">
        <v>232000</v>
      </c>
      <c r="G4" s="10">
        <f>F4*0.001</f>
        <v>232</v>
      </c>
      <c r="H4" s="2"/>
      <c r="I4">
        <f>G4*B4</f>
        <v>1.1599999999999999</v>
      </c>
    </row>
    <row r="5" spans="1:9" x14ac:dyDescent="0.25">
      <c r="A5" s="1">
        <v>0.5</v>
      </c>
      <c r="B5" s="1">
        <f t="shared" ref="B5:B38" si="0">A5/60</f>
        <v>8.3333333333333332E-3</v>
      </c>
      <c r="C5" s="1">
        <v>20.2</v>
      </c>
      <c r="D5" s="2"/>
      <c r="E5" s="2"/>
      <c r="F5" s="5">
        <v>162000</v>
      </c>
      <c r="G5" s="10">
        <f t="shared" ref="G5:G38" si="1">F5*0.001</f>
        <v>162</v>
      </c>
      <c r="H5" s="2"/>
      <c r="I5">
        <f t="shared" ref="I5:I38" si="2">G5*B5</f>
        <v>1.35</v>
      </c>
    </row>
    <row r="6" spans="1:9" x14ac:dyDescent="0.25">
      <c r="A6" s="1">
        <v>0.6</v>
      </c>
      <c r="B6" s="1">
        <f t="shared" si="0"/>
        <v>0.01</v>
      </c>
      <c r="C6" s="1">
        <v>21.2</v>
      </c>
      <c r="D6" s="2"/>
      <c r="E6" s="2"/>
      <c r="F6" s="5">
        <v>141000</v>
      </c>
      <c r="G6" s="10">
        <f t="shared" si="1"/>
        <v>141</v>
      </c>
      <c r="H6" s="2"/>
      <c r="I6">
        <f t="shared" si="2"/>
        <v>1.41</v>
      </c>
    </row>
    <row r="7" spans="1:9" x14ac:dyDescent="0.25">
      <c r="A7" s="1">
        <v>1</v>
      </c>
      <c r="B7" s="1">
        <f t="shared" si="0"/>
        <v>1.6666666666666666E-2</v>
      </c>
      <c r="C7" s="1">
        <v>21.6</v>
      </c>
      <c r="D7" s="2"/>
      <c r="E7" s="2"/>
      <c r="F7" s="1">
        <v>86800</v>
      </c>
      <c r="G7" s="10">
        <f t="shared" si="1"/>
        <v>86.8</v>
      </c>
      <c r="H7" s="2"/>
      <c r="I7">
        <f t="shared" si="2"/>
        <v>1.4466666666666665</v>
      </c>
    </row>
    <row r="8" spans="1:9" x14ac:dyDescent="0.25">
      <c r="A8" s="1">
        <v>1.5</v>
      </c>
      <c r="B8" s="1">
        <f t="shared" si="0"/>
        <v>2.5000000000000001E-2</v>
      </c>
      <c r="C8" s="1">
        <v>22.5</v>
      </c>
      <c r="D8" s="2"/>
      <c r="E8" s="2"/>
      <c r="F8" s="1">
        <v>60000</v>
      </c>
      <c r="G8" s="10">
        <f t="shared" si="1"/>
        <v>60</v>
      </c>
      <c r="H8" s="2"/>
      <c r="I8">
        <f t="shared" si="2"/>
        <v>1.5</v>
      </c>
    </row>
    <row r="9" spans="1:9" x14ac:dyDescent="0.25">
      <c r="A9" s="1">
        <v>2</v>
      </c>
      <c r="B9" s="1">
        <f t="shared" si="0"/>
        <v>3.3333333333333333E-2</v>
      </c>
      <c r="C9" s="1">
        <v>23.4</v>
      </c>
      <c r="D9" s="2"/>
      <c r="E9" s="2"/>
      <c r="F9" s="1">
        <v>46800</v>
      </c>
      <c r="G9" s="10">
        <f t="shared" si="1"/>
        <v>46.800000000000004</v>
      </c>
      <c r="H9" s="2"/>
      <c r="I9">
        <f t="shared" si="2"/>
        <v>1.56</v>
      </c>
    </row>
    <row r="10" spans="1:9" x14ac:dyDescent="0.25">
      <c r="A10" s="1">
        <v>2.5</v>
      </c>
      <c r="B10" s="1">
        <f t="shared" si="0"/>
        <v>4.1666666666666664E-2</v>
      </c>
      <c r="C10" s="1">
        <v>23.9</v>
      </c>
      <c r="D10" s="2"/>
      <c r="E10" s="2"/>
      <c r="F10" s="1">
        <v>38560</v>
      </c>
      <c r="G10" s="10">
        <f t="shared" si="1"/>
        <v>38.56</v>
      </c>
      <c r="H10" s="2"/>
      <c r="I10">
        <f t="shared" si="2"/>
        <v>1.6066666666666667</v>
      </c>
    </row>
    <row r="11" spans="1:9" x14ac:dyDescent="0.25">
      <c r="A11" s="1">
        <v>3</v>
      </c>
      <c r="B11" s="1">
        <f t="shared" si="0"/>
        <v>0.05</v>
      </c>
      <c r="C11" s="1">
        <v>24.3</v>
      </c>
      <c r="D11" s="2"/>
      <c r="E11" s="2"/>
      <c r="F11" s="1">
        <v>32533</v>
      </c>
      <c r="G11" s="10">
        <f t="shared" si="1"/>
        <v>32.533000000000001</v>
      </c>
      <c r="H11" s="2"/>
      <c r="I11">
        <f t="shared" si="2"/>
        <v>1.6266500000000002</v>
      </c>
    </row>
    <row r="12" spans="1:9" x14ac:dyDescent="0.25">
      <c r="A12" s="1">
        <v>4</v>
      </c>
      <c r="B12" s="1">
        <f t="shared" si="0"/>
        <v>6.6666666666666666E-2</v>
      </c>
      <c r="C12" s="1">
        <v>25.5</v>
      </c>
      <c r="D12" s="2"/>
      <c r="E12" s="2"/>
      <c r="F12" s="1">
        <v>25800</v>
      </c>
      <c r="G12" s="10">
        <f t="shared" si="1"/>
        <v>25.8</v>
      </c>
      <c r="H12" s="2"/>
      <c r="I12">
        <f t="shared" si="2"/>
        <v>1.72</v>
      </c>
    </row>
    <row r="13" spans="1:9" x14ac:dyDescent="0.25">
      <c r="A13" s="1">
        <v>5</v>
      </c>
      <c r="B13" s="1">
        <f t="shared" si="0"/>
        <v>8.3333333333333329E-2</v>
      </c>
      <c r="C13" s="1">
        <v>26.4</v>
      </c>
      <c r="D13" s="2"/>
      <c r="E13" s="2"/>
      <c r="F13" s="1">
        <v>21120</v>
      </c>
      <c r="G13" s="10">
        <f t="shared" si="1"/>
        <v>21.12</v>
      </c>
      <c r="H13" s="2"/>
      <c r="I13">
        <f t="shared" si="2"/>
        <v>1.76</v>
      </c>
    </row>
    <row r="14" spans="1:9" x14ac:dyDescent="0.25">
      <c r="A14" s="1">
        <v>6</v>
      </c>
      <c r="B14" s="1">
        <f t="shared" si="0"/>
        <v>0.1</v>
      </c>
      <c r="C14" s="1">
        <v>27.2</v>
      </c>
      <c r="D14" s="2"/>
      <c r="E14" s="2"/>
      <c r="F14" s="1">
        <v>18067</v>
      </c>
      <c r="G14" s="10">
        <f t="shared" si="1"/>
        <v>18.067</v>
      </c>
      <c r="H14" s="2"/>
      <c r="I14">
        <f t="shared" si="2"/>
        <v>1.8067000000000002</v>
      </c>
    </row>
    <row r="15" spans="1:9" x14ac:dyDescent="0.25">
      <c r="A15" s="1">
        <v>10</v>
      </c>
      <c r="B15" s="1">
        <f t="shared" si="0"/>
        <v>0.16666666666666666</v>
      </c>
      <c r="C15" s="1">
        <v>28.8</v>
      </c>
      <c r="D15" s="2"/>
      <c r="E15" s="2"/>
      <c r="F15" s="1">
        <v>11480</v>
      </c>
      <c r="G15" s="10">
        <f t="shared" si="1"/>
        <v>11.48</v>
      </c>
      <c r="H15" s="2"/>
      <c r="I15">
        <f t="shared" si="2"/>
        <v>1.9133333333333333</v>
      </c>
    </row>
    <row r="16" spans="1:9" x14ac:dyDescent="0.25">
      <c r="A16" s="1">
        <v>12</v>
      </c>
      <c r="B16" s="1">
        <f t="shared" si="0"/>
        <v>0.2</v>
      </c>
      <c r="C16" s="1">
        <v>29.4</v>
      </c>
      <c r="D16" s="2"/>
      <c r="E16" s="2"/>
      <c r="F16" s="1">
        <v>9800</v>
      </c>
      <c r="G16" s="10">
        <f t="shared" si="1"/>
        <v>9.8000000000000007</v>
      </c>
      <c r="H16" s="2"/>
      <c r="I16">
        <f t="shared" si="2"/>
        <v>1.9600000000000002</v>
      </c>
    </row>
    <row r="17" spans="1:9" x14ac:dyDescent="0.25">
      <c r="A17" s="1">
        <v>20</v>
      </c>
      <c r="B17" s="1">
        <f t="shared" si="0"/>
        <v>0.33333333333333331</v>
      </c>
      <c r="C17" s="1">
        <v>31.6</v>
      </c>
      <c r="D17" s="2"/>
      <c r="E17" s="2"/>
      <c r="F17" s="1">
        <v>6320</v>
      </c>
      <c r="G17" s="10">
        <f t="shared" si="1"/>
        <v>6.32</v>
      </c>
      <c r="H17" s="2"/>
      <c r="I17">
        <f t="shared" si="2"/>
        <v>2.1066666666666665</v>
      </c>
    </row>
    <row r="18" spans="1:9" x14ac:dyDescent="0.25">
      <c r="A18" s="1">
        <v>30</v>
      </c>
      <c r="B18" s="1">
        <f t="shared" si="0"/>
        <v>0.5</v>
      </c>
      <c r="C18" s="1">
        <v>34.299999999999997</v>
      </c>
      <c r="D18" s="2"/>
      <c r="E18" s="2"/>
      <c r="F18" s="1">
        <v>4560</v>
      </c>
      <c r="G18" s="10">
        <f t="shared" si="1"/>
        <v>4.5600000000000005</v>
      </c>
      <c r="H18" s="2"/>
      <c r="I18">
        <f t="shared" si="2"/>
        <v>2.2800000000000002</v>
      </c>
    </row>
    <row r="19" spans="1:9" x14ac:dyDescent="0.25">
      <c r="A19" s="1">
        <v>50</v>
      </c>
      <c r="B19" s="1">
        <f t="shared" si="0"/>
        <v>0.83333333333333337</v>
      </c>
      <c r="C19" s="1">
        <v>37</v>
      </c>
      <c r="D19" s="2"/>
      <c r="E19" s="2"/>
      <c r="F19" s="1">
        <v>2960</v>
      </c>
      <c r="G19" s="10">
        <f t="shared" si="1"/>
        <v>2.96</v>
      </c>
      <c r="H19" s="2"/>
      <c r="I19">
        <f t="shared" si="2"/>
        <v>2.4666666666666668</v>
      </c>
    </row>
    <row r="20" spans="1:9" x14ac:dyDescent="0.25">
      <c r="A20" s="1">
        <v>60</v>
      </c>
      <c r="B20" s="1">
        <f t="shared" si="0"/>
        <v>1</v>
      </c>
      <c r="C20" s="1">
        <v>38.299999999999997</v>
      </c>
      <c r="D20" s="2"/>
      <c r="E20" s="2"/>
      <c r="F20" s="1">
        <v>2553</v>
      </c>
      <c r="G20" s="10">
        <f t="shared" si="1"/>
        <v>2.5529999999999999</v>
      </c>
      <c r="H20" s="2"/>
      <c r="I20">
        <f t="shared" si="2"/>
        <v>2.5529999999999999</v>
      </c>
    </row>
    <row r="21" spans="1:9" s="14" customFormat="1" x14ac:dyDescent="0.25">
      <c r="A21" s="13">
        <v>100</v>
      </c>
      <c r="B21" s="13">
        <f t="shared" si="0"/>
        <v>1.6666666666666667</v>
      </c>
      <c r="C21" s="13">
        <v>41.6</v>
      </c>
      <c r="D21" s="15"/>
      <c r="E21" s="15"/>
      <c r="F21" s="13">
        <v>1660</v>
      </c>
      <c r="G21" s="18">
        <f t="shared" si="1"/>
        <v>1.6600000000000001</v>
      </c>
      <c r="H21" s="15"/>
      <c r="I21" s="14">
        <f t="shared" si="2"/>
        <v>2.7666666666666671</v>
      </c>
    </row>
    <row r="22" spans="1:9" x14ac:dyDescent="0.25">
      <c r="A22" s="1">
        <v>60</v>
      </c>
      <c r="B22" s="1">
        <f t="shared" si="0"/>
        <v>1</v>
      </c>
      <c r="C22" s="1">
        <v>38.200000000000003</v>
      </c>
      <c r="D22" s="2"/>
      <c r="E22" s="2"/>
      <c r="F22" s="1">
        <v>2547</v>
      </c>
      <c r="G22" s="10">
        <f t="shared" si="1"/>
        <v>2.5470000000000002</v>
      </c>
      <c r="H22" s="2"/>
      <c r="I22">
        <f t="shared" si="2"/>
        <v>2.5470000000000002</v>
      </c>
    </row>
    <row r="23" spans="1:9" x14ac:dyDescent="0.25">
      <c r="A23" s="1">
        <v>50</v>
      </c>
      <c r="B23" s="1">
        <f t="shared" si="0"/>
        <v>0.83333333333333337</v>
      </c>
      <c r="C23" s="1">
        <v>36.700000000000003</v>
      </c>
      <c r="D23" s="2"/>
      <c r="E23" s="2"/>
      <c r="F23" s="1">
        <v>2944</v>
      </c>
      <c r="G23" s="10">
        <f t="shared" si="1"/>
        <v>2.944</v>
      </c>
      <c r="H23" s="2"/>
      <c r="I23">
        <f t="shared" si="2"/>
        <v>2.4533333333333336</v>
      </c>
    </row>
    <row r="24" spans="1:9" x14ac:dyDescent="0.25">
      <c r="A24" s="1">
        <v>30</v>
      </c>
      <c r="B24" s="1">
        <f t="shared" si="0"/>
        <v>0.5</v>
      </c>
      <c r="C24" s="1">
        <v>33.200000000000003</v>
      </c>
      <c r="D24" s="2"/>
      <c r="E24" s="2"/>
      <c r="F24" s="1">
        <v>4440</v>
      </c>
      <c r="G24" s="10">
        <f t="shared" si="1"/>
        <v>4.4400000000000004</v>
      </c>
      <c r="H24" s="2"/>
      <c r="I24">
        <f t="shared" si="2"/>
        <v>2.2200000000000002</v>
      </c>
    </row>
    <row r="25" spans="1:9" x14ac:dyDescent="0.25">
      <c r="A25" s="1">
        <v>20</v>
      </c>
      <c r="B25" s="1">
        <f t="shared" si="0"/>
        <v>0.33333333333333331</v>
      </c>
      <c r="C25" s="1">
        <v>30.9</v>
      </c>
      <c r="D25" s="2"/>
      <c r="E25" s="2"/>
      <c r="F25" s="1">
        <v>6180</v>
      </c>
      <c r="G25" s="10">
        <f t="shared" si="1"/>
        <v>6.18</v>
      </c>
      <c r="H25" s="2"/>
      <c r="I25">
        <f t="shared" si="2"/>
        <v>2.0599999999999996</v>
      </c>
    </row>
    <row r="26" spans="1:9" x14ac:dyDescent="0.25">
      <c r="A26" s="1">
        <v>12</v>
      </c>
      <c r="B26" s="1">
        <f t="shared" si="0"/>
        <v>0.2</v>
      </c>
      <c r="C26" s="1">
        <v>28.4</v>
      </c>
      <c r="D26" s="2"/>
      <c r="E26" s="2"/>
      <c r="F26" s="1">
        <v>9467</v>
      </c>
      <c r="G26" s="10">
        <f t="shared" si="1"/>
        <v>9.4670000000000005</v>
      </c>
      <c r="H26" s="2"/>
      <c r="I26">
        <f t="shared" si="2"/>
        <v>1.8934000000000002</v>
      </c>
    </row>
    <row r="27" spans="1:9" x14ac:dyDescent="0.25">
      <c r="A27" s="1">
        <v>10</v>
      </c>
      <c r="B27" s="1">
        <f t="shared" si="0"/>
        <v>0.16666666666666666</v>
      </c>
      <c r="C27" s="1">
        <v>27.3</v>
      </c>
      <c r="D27" s="2"/>
      <c r="E27" s="2"/>
      <c r="F27" s="1">
        <v>11000</v>
      </c>
      <c r="G27" s="10">
        <f t="shared" si="1"/>
        <v>11</v>
      </c>
      <c r="H27" s="2"/>
      <c r="I27">
        <f t="shared" si="2"/>
        <v>1.8333333333333333</v>
      </c>
    </row>
    <row r="28" spans="1:9" x14ac:dyDescent="0.25">
      <c r="A28" s="1">
        <v>6</v>
      </c>
      <c r="B28" s="1">
        <f t="shared" si="0"/>
        <v>0.1</v>
      </c>
      <c r="C28" s="1">
        <v>24.9</v>
      </c>
      <c r="D28" s="2"/>
      <c r="E28" s="2"/>
      <c r="F28" s="1">
        <v>16600</v>
      </c>
      <c r="G28" s="10">
        <f t="shared" si="1"/>
        <v>16.600000000000001</v>
      </c>
      <c r="H28" s="2"/>
      <c r="I28">
        <f t="shared" si="2"/>
        <v>1.6600000000000001</v>
      </c>
    </row>
    <row r="29" spans="1:9" x14ac:dyDescent="0.25">
      <c r="A29" s="1">
        <v>5</v>
      </c>
      <c r="B29" s="1">
        <f t="shared" si="0"/>
        <v>8.3333333333333329E-2</v>
      </c>
      <c r="C29" s="1">
        <v>24.6</v>
      </c>
      <c r="D29" s="2"/>
      <c r="E29" s="2"/>
      <c r="F29" s="1">
        <v>19600</v>
      </c>
      <c r="G29" s="10">
        <f t="shared" si="1"/>
        <v>19.600000000000001</v>
      </c>
      <c r="H29" s="2"/>
      <c r="I29">
        <f t="shared" si="2"/>
        <v>1.6333333333333333</v>
      </c>
    </row>
    <row r="30" spans="1:9" x14ac:dyDescent="0.25">
      <c r="A30" s="1">
        <v>4</v>
      </c>
      <c r="B30" s="1">
        <f t="shared" si="0"/>
        <v>6.6666666666666666E-2</v>
      </c>
      <c r="C30" s="1">
        <v>23.7</v>
      </c>
      <c r="D30" s="2"/>
      <c r="E30" s="2"/>
      <c r="F30" s="1">
        <v>23600</v>
      </c>
      <c r="G30" s="10">
        <f t="shared" si="1"/>
        <v>23.6</v>
      </c>
      <c r="H30" s="2"/>
      <c r="I30">
        <f t="shared" si="2"/>
        <v>1.5733333333333335</v>
      </c>
    </row>
    <row r="31" spans="1:9" x14ac:dyDescent="0.25">
      <c r="A31" s="1">
        <v>3</v>
      </c>
      <c r="B31" s="1">
        <f t="shared" si="0"/>
        <v>0.05</v>
      </c>
      <c r="C31" s="1">
        <v>22.6</v>
      </c>
      <c r="D31" s="2"/>
      <c r="E31" s="2"/>
      <c r="F31" s="1">
        <v>30133</v>
      </c>
      <c r="G31" s="10">
        <f t="shared" si="1"/>
        <v>30.132999999999999</v>
      </c>
      <c r="H31" s="2"/>
      <c r="I31">
        <f t="shared" si="2"/>
        <v>1.50665</v>
      </c>
    </row>
    <row r="32" spans="1:9" x14ac:dyDescent="0.25">
      <c r="A32" s="1">
        <v>2.5</v>
      </c>
      <c r="B32" s="1">
        <f t="shared" si="0"/>
        <v>4.1666666666666664E-2</v>
      </c>
      <c r="C32" s="1">
        <v>22</v>
      </c>
      <c r="D32" s="2"/>
      <c r="E32" s="2"/>
      <c r="F32" s="1">
        <v>35200</v>
      </c>
      <c r="G32" s="10">
        <f t="shared" si="1"/>
        <v>35.200000000000003</v>
      </c>
      <c r="H32" s="2"/>
      <c r="I32">
        <f t="shared" si="2"/>
        <v>1.4666666666666668</v>
      </c>
    </row>
    <row r="33" spans="1:9" x14ac:dyDescent="0.25">
      <c r="A33" s="1">
        <v>2</v>
      </c>
      <c r="B33" s="1">
        <f t="shared" si="0"/>
        <v>3.3333333333333333E-2</v>
      </c>
      <c r="C33" s="1">
        <v>21.3</v>
      </c>
      <c r="D33" s="2"/>
      <c r="E33" s="2"/>
      <c r="F33" s="1">
        <v>42600</v>
      </c>
      <c r="G33" s="10">
        <f t="shared" si="1"/>
        <v>42.6</v>
      </c>
      <c r="H33" s="2"/>
      <c r="I33">
        <f t="shared" si="2"/>
        <v>1.42</v>
      </c>
    </row>
    <row r="34" spans="1:9" x14ac:dyDescent="0.25">
      <c r="A34" s="1">
        <v>1.5</v>
      </c>
      <c r="B34" s="1">
        <f t="shared" si="0"/>
        <v>2.5000000000000001E-2</v>
      </c>
      <c r="C34" s="1">
        <v>20</v>
      </c>
      <c r="D34" s="2"/>
      <c r="E34" s="2"/>
      <c r="F34" s="1">
        <v>53333</v>
      </c>
      <c r="G34" s="10">
        <f t="shared" si="1"/>
        <v>53.332999999999998</v>
      </c>
      <c r="H34" s="2"/>
      <c r="I34">
        <f t="shared" si="2"/>
        <v>1.3333250000000001</v>
      </c>
    </row>
    <row r="35" spans="1:9" x14ac:dyDescent="0.25">
      <c r="A35" s="1">
        <v>1</v>
      </c>
      <c r="B35" s="1">
        <f t="shared" si="0"/>
        <v>1.6666666666666666E-2</v>
      </c>
      <c r="C35" s="1">
        <v>18.600000000000001</v>
      </c>
      <c r="D35" s="2"/>
      <c r="E35" s="2"/>
      <c r="F35" s="1">
        <v>74400</v>
      </c>
      <c r="G35" s="10">
        <f t="shared" si="1"/>
        <v>74.400000000000006</v>
      </c>
      <c r="H35" s="2"/>
      <c r="I35">
        <f t="shared" si="2"/>
        <v>1.24</v>
      </c>
    </row>
    <row r="36" spans="1:9" x14ac:dyDescent="0.25">
      <c r="A36" s="1">
        <v>0.6</v>
      </c>
      <c r="B36" s="1">
        <f t="shared" si="0"/>
        <v>0.01</v>
      </c>
      <c r="C36" s="1">
        <v>16.7</v>
      </c>
      <c r="D36" s="2"/>
      <c r="E36" s="2"/>
      <c r="F36" s="5">
        <v>111000</v>
      </c>
      <c r="G36" s="10">
        <f t="shared" si="1"/>
        <v>111</v>
      </c>
      <c r="H36" s="2"/>
      <c r="I36">
        <f t="shared" si="2"/>
        <v>1.1100000000000001</v>
      </c>
    </row>
    <row r="37" spans="1:9" x14ac:dyDescent="0.25">
      <c r="A37" s="1">
        <v>0.5</v>
      </c>
      <c r="B37" s="1">
        <f t="shared" si="0"/>
        <v>8.3333333333333332E-3</v>
      </c>
      <c r="C37" s="1">
        <v>16</v>
      </c>
      <c r="D37" s="2"/>
      <c r="E37" s="2"/>
      <c r="F37" s="5">
        <v>128000</v>
      </c>
      <c r="G37" s="10">
        <f t="shared" si="1"/>
        <v>128</v>
      </c>
      <c r="H37" s="2"/>
      <c r="I37">
        <f t="shared" si="2"/>
        <v>1.0666666666666667</v>
      </c>
    </row>
    <row r="38" spans="1:9" x14ac:dyDescent="0.25">
      <c r="A38" s="1">
        <v>0.3</v>
      </c>
      <c r="B38" s="1">
        <f t="shared" si="0"/>
        <v>5.0000000000000001E-3</v>
      </c>
      <c r="C38" s="1">
        <v>14.2</v>
      </c>
      <c r="D38" s="2"/>
      <c r="E38" s="2"/>
      <c r="F38" s="5">
        <v>189000</v>
      </c>
      <c r="G38" s="10">
        <f t="shared" si="1"/>
        <v>189</v>
      </c>
      <c r="H38" s="2"/>
      <c r="I38">
        <f t="shared" si="2"/>
        <v>0.94500000000000006</v>
      </c>
    </row>
  </sheetData>
  <mergeCells count="1">
    <mergeCell ref="C2:E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4" workbookViewId="0">
      <selection activeCell="S15" sqref="S15"/>
    </sheetView>
  </sheetViews>
  <sheetFormatPr defaultRowHeight="12.5" x14ac:dyDescent="0.25"/>
  <sheetData>
    <row r="1" spans="1:9" x14ac:dyDescent="0.25">
      <c r="A1" s="3"/>
      <c r="B1" s="3"/>
      <c r="C1" s="1" t="s">
        <v>9</v>
      </c>
      <c r="D1" s="2"/>
      <c r="E1" s="2"/>
      <c r="F1" s="2"/>
      <c r="G1" s="2"/>
      <c r="H1" s="2"/>
    </row>
    <row r="2" spans="1:9" x14ac:dyDescent="0.25">
      <c r="A2" s="3"/>
      <c r="B2" s="3"/>
      <c r="C2" s="6" t="s">
        <v>3</v>
      </c>
      <c r="D2" s="7"/>
      <c r="E2" s="7"/>
      <c r="F2" s="1" t="s">
        <v>4</v>
      </c>
      <c r="G2" s="9" t="s">
        <v>13</v>
      </c>
      <c r="H2" s="3"/>
      <c r="I2" t="s">
        <v>14</v>
      </c>
    </row>
    <row r="3" spans="1:9" x14ac:dyDescent="0.25">
      <c r="A3" s="1" t="s">
        <v>5</v>
      </c>
      <c r="B3" s="1" t="s">
        <v>10</v>
      </c>
      <c r="C3" s="1" t="s">
        <v>6</v>
      </c>
      <c r="D3" s="1"/>
      <c r="E3" s="1"/>
      <c r="F3" s="1" t="s">
        <v>6</v>
      </c>
      <c r="G3" s="1">
        <v>1</v>
      </c>
      <c r="H3" s="1"/>
      <c r="I3">
        <v>1</v>
      </c>
    </row>
    <row r="4" spans="1:9" x14ac:dyDescent="0.25">
      <c r="A4" s="1">
        <v>0.3</v>
      </c>
      <c r="B4" s="1">
        <f>A4/60</f>
        <v>5.0000000000000001E-3</v>
      </c>
      <c r="C4" s="1">
        <v>17.2</v>
      </c>
      <c r="D4" s="2"/>
      <c r="E4" s="2"/>
      <c r="F4" s="5">
        <v>228000</v>
      </c>
      <c r="G4" s="10">
        <f>F4*0.001</f>
        <v>228</v>
      </c>
      <c r="H4" s="2"/>
      <c r="I4">
        <f>G4*B4</f>
        <v>1.1400000000000001</v>
      </c>
    </row>
    <row r="5" spans="1:9" x14ac:dyDescent="0.25">
      <c r="A5" s="1">
        <v>0.5</v>
      </c>
      <c r="B5" s="1">
        <f t="shared" ref="B5:B38" si="0">A5/60</f>
        <v>8.3333333333333332E-3</v>
      </c>
      <c r="C5" s="1">
        <v>19.100000000000001</v>
      </c>
      <c r="D5" s="2"/>
      <c r="E5" s="2"/>
      <c r="F5" s="5">
        <v>156000</v>
      </c>
      <c r="G5" s="10">
        <f t="shared" ref="G5:G38" si="1">F5*0.001</f>
        <v>156</v>
      </c>
      <c r="H5" s="2"/>
      <c r="I5">
        <f t="shared" ref="I5:I38" si="2">G5*B5</f>
        <v>1.3</v>
      </c>
    </row>
    <row r="6" spans="1:9" x14ac:dyDescent="0.25">
      <c r="A6" s="1">
        <v>0.6</v>
      </c>
      <c r="B6" s="1">
        <f t="shared" si="0"/>
        <v>0.01</v>
      </c>
      <c r="C6" s="1">
        <v>20.3</v>
      </c>
      <c r="D6" s="2"/>
      <c r="E6" s="2"/>
      <c r="F6" s="5">
        <v>135000</v>
      </c>
      <c r="G6" s="10">
        <f t="shared" si="1"/>
        <v>135</v>
      </c>
      <c r="H6" s="2"/>
      <c r="I6">
        <f t="shared" si="2"/>
        <v>1.35</v>
      </c>
    </row>
    <row r="7" spans="1:9" x14ac:dyDescent="0.25">
      <c r="A7" s="1">
        <v>1</v>
      </c>
      <c r="B7" s="1">
        <f t="shared" si="0"/>
        <v>1.6666666666666666E-2</v>
      </c>
      <c r="C7" s="1">
        <v>22.3</v>
      </c>
      <c r="D7" s="2"/>
      <c r="E7" s="2"/>
      <c r="F7" s="1">
        <v>90400</v>
      </c>
      <c r="G7" s="10">
        <f t="shared" si="1"/>
        <v>90.4</v>
      </c>
      <c r="H7" s="2"/>
      <c r="I7">
        <f t="shared" si="2"/>
        <v>1.5066666666666668</v>
      </c>
    </row>
    <row r="8" spans="1:9" x14ac:dyDescent="0.25">
      <c r="A8" s="1">
        <v>1.5</v>
      </c>
      <c r="B8" s="1">
        <f t="shared" si="0"/>
        <v>2.5000000000000001E-2</v>
      </c>
      <c r="C8" s="1">
        <v>23.2</v>
      </c>
      <c r="D8" s="2"/>
      <c r="E8" s="2"/>
      <c r="F8" s="1">
        <v>61067</v>
      </c>
      <c r="G8" s="10">
        <f t="shared" si="1"/>
        <v>61.067</v>
      </c>
      <c r="H8" s="2"/>
      <c r="I8">
        <f t="shared" si="2"/>
        <v>1.526675</v>
      </c>
    </row>
    <row r="9" spans="1:9" x14ac:dyDescent="0.25">
      <c r="A9" s="1">
        <v>2</v>
      </c>
      <c r="B9" s="1">
        <f t="shared" si="0"/>
        <v>3.3333333333333333E-2</v>
      </c>
      <c r="C9" s="1">
        <v>23.9</v>
      </c>
      <c r="D9" s="2"/>
      <c r="E9" s="2"/>
      <c r="F9" s="1">
        <v>47600</v>
      </c>
      <c r="G9" s="10">
        <f t="shared" si="1"/>
        <v>47.6</v>
      </c>
      <c r="H9" s="2"/>
      <c r="I9">
        <f t="shared" si="2"/>
        <v>1.5866666666666667</v>
      </c>
    </row>
    <row r="10" spans="1:9" x14ac:dyDescent="0.25">
      <c r="A10" s="1">
        <v>2.5</v>
      </c>
      <c r="B10" s="1">
        <f t="shared" si="0"/>
        <v>4.1666666666666664E-2</v>
      </c>
      <c r="C10" s="1">
        <v>24.5</v>
      </c>
      <c r="D10" s="2"/>
      <c r="E10" s="2"/>
      <c r="F10" s="1">
        <v>39200</v>
      </c>
      <c r="G10" s="10">
        <f t="shared" si="1"/>
        <v>39.200000000000003</v>
      </c>
      <c r="H10" s="2"/>
      <c r="I10">
        <f t="shared" si="2"/>
        <v>1.6333333333333333</v>
      </c>
    </row>
    <row r="11" spans="1:9" x14ac:dyDescent="0.25">
      <c r="A11" s="1">
        <v>3</v>
      </c>
      <c r="B11" s="1">
        <f t="shared" si="0"/>
        <v>0.05</v>
      </c>
      <c r="C11" s="1">
        <v>25.1</v>
      </c>
      <c r="D11" s="2"/>
      <c r="E11" s="2"/>
      <c r="F11" s="1">
        <v>33600</v>
      </c>
      <c r="G11" s="10">
        <f t="shared" si="1"/>
        <v>33.6</v>
      </c>
      <c r="H11" s="2"/>
      <c r="I11">
        <f t="shared" si="2"/>
        <v>1.6800000000000002</v>
      </c>
    </row>
    <row r="12" spans="1:9" x14ac:dyDescent="0.25">
      <c r="A12" s="1">
        <v>4</v>
      </c>
      <c r="B12" s="1">
        <f t="shared" si="0"/>
        <v>6.6666666666666666E-2</v>
      </c>
      <c r="C12" s="1">
        <v>26.3</v>
      </c>
      <c r="D12" s="2"/>
      <c r="E12" s="2"/>
      <c r="F12" s="1">
        <v>26300</v>
      </c>
      <c r="G12" s="10">
        <f t="shared" si="1"/>
        <v>26.3</v>
      </c>
      <c r="H12" s="2"/>
      <c r="I12">
        <f t="shared" si="2"/>
        <v>1.7533333333333334</v>
      </c>
    </row>
    <row r="13" spans="1:9" x14ac:dyDescent="0.25">
      <c r="A13" s="1">
        <v>5</v>
      </c>
      <c r="B13" s="1">
        <f t="shared" si="0"/>
        <v>8.3333333333333329E-2</v>
      </c>
      <c r="C13" s="1">
        <v>27.5</v>
      </c>
      <c r="D13" s="2"/>
      <c r="E13" s="2"/>
      <c r="F13" s="1">
        <v>21840</v>
      </c>
      <c r="G13" s="10">
        <f t="shared" si="1"/>
        <v>21.84</v>
      </c>
      <c r="H13" s="2"/>
      <c r="I13">
        <f t="shared" si="2"/>
        <v>1.8199999999999998</v>
      </c>
    </row>
    <row r="14" spans="1:9" x14ac:dyDescent="0.25">
      <c r="A14" s="1">
        <v>6</v>
      </c>
      <c r="B14" s="1">
        <f t="shared" si="0"/>
        <v>0.1</v>
      </c>
      <c r="C14" s="1">
        <v>28</v>
      </c>
      <c r="D14" s="2"/>
      <c r="E14" s="2"/>
      <c r="F14" s="1">
        <v>18667</v>
      </c>
      <c r="G14" s="10">
        <f t="shared" si="1"/>
        <v>18.667000000000002</v>
      </c>
      <c r="H14" s="2"/>
      <c r="I14">
        <f t="shared" si="2"/>
        <v>1.8667000000000002</v>
      </c>
    </row>
    <row r="15" spans="1:9" x14ac:dyDescent="0.25">
      <c r="A15" s="1">
        <v>10</v>
      </c>
      <c r="B15" s="1">
        <f t="shared" si="0"/>
        <v>0.16666666666666666</v>
      </c>
      <c r="C15" s="1">
        <v>30.4</v>
      </c>
      <c r="D15" s="2"/>
      <c r="E15" s="2"/>
      <c r="F15" s="1">
        <v>12160</v>
      </c>
      <c r="G15" s="10">
        <f t="shared" si="1"/>
        <v>12.16</v>
      </c>
      <c r="H15" s="2"/>
      <c r="I15">
        <f t="shared" si="2"/>
        <v>2.0266666666666664</v>
      </c>
    </row>
    <row r="16" spans="1:9" x14ac:dyDescent="0.25">
      <c r="A16" s="1">
        <v>12</v>
      </c>
      <c r="B16" s="1">
        <f t="shared" si="0"/>
        <v>0.2</v>
      </c>
      <c r="C16" s="1">
        <v>30.9</v>
      </c>
      <c r="D16" s="2"/>
      <c r="E16" s="2"/>
      <c r="F16" s="1">
        <v>10267</v>
      </c>
      <c r="G16" s="10">
        <f t="shared" si="1"/>
        <v>10.266999999999999</v>
      </c>
      <c r="H16" s="2"/>
      <c r="I16">
        <f t="shared" si="2"/>
        <v>2.0533999999999999</v>
      </c>
    </row>
    <row r="17" spans="1:9" x14ac:dyDescent="0.25">
      <c r="A17" s="1">
        <v>20</v>
      </c>
      <c r="B17" s="1">
        <f t="shared" si="0"/>
        <v>0.33333333333333331</v>
      </c>
      <c r="C17" s="1">
        <v>34</v>
      </c>
      <c r="D17" s="2"/>
      <c r="E17" s="2"/>
      <c r="F17" s="1">
        <v>6800</v>
      </c>
      <c r="G17" s="10">
        <f t="shared" si="1"/>
        <v>6.8</v>
      </c>
      <c r="H17" s="2"/>
      <c r="I17">
        <f t="shared" si="2"/>
        <v>2.2666666666666666</v>
      </c>
    </row>
    <row r="18" spans="1:9" x14ac:dyDescent="0.25">
      <c r="A18" s="1">
        <v>30</v>
      </c>
      <c r="B18" s="1">
        <f t="shared" si="0"/>
        <v>0.5</v>
      </c>
      <c r="C18" s="1">
        <v>36.700000000000003</v>
      </c>
      <c r="D18" s="2"/>
      <c r="E18" s="2"/>
      <c r="F18" s="1">
        <v>4893</v>
      </c>
      <c r="G18" s="10">
        <f t="shared" si="1"/>
        <v>4.8929999999999998</v>
      </c>
      <c r="H18" s="2"/>
      <c r="I18">
        <f t="shared" si="2"/>
        <v>2.4464999999999999</v>
      </c>
    </row>
    <row r="19" spans="1:9" x14ac:dyDescent="0.25">
      <c r="A19" s="1">
        <v>50</v>
      </c>
      <c r="B19" s="1">
        <f t="shared" si="0"/>
        <v>0.83333333333333337</v>
      </c>
      <c r="C19" s="1">
        <v>41</v>
      </c>
      <c r="D19" s="2"/>
      <c r="E19" s="2"/>
      <c r="F19" s="1">
        <v>3280</v>
      </c>
      <c r="G19" s="10">
        <f t="shared" si="1"/>
        <v>3.2800000000000002</v>
      </c>
      <c r="H19" s="2"/>
      <c r="I19">
        <f t="shared" si="2"/>
        <v>2.7333333333333338</v>
      </c>
    </row>
    <row r="20" spans="1:9" x14ac:dyDescent="0.25">
      <c r="A20" s="1">
        <v>60</v>
      </c>
      <c r="B20" s="1">
        <f t="shared" si="0"/>
        <v>1</v>
      </c>
      <c r="C20" s="1">
        <v>42.3</v>
      </c>
      <c r="D20" s="2"/>
      <c r="E20" s="2"/>
      <c r="F20" s="1">
        <v>2820</v>
      </c>
      <c r="G20" s="10">
        <f t="shared" si="1"/>
        <v>2.82</v>
      </c>
      <c r="H20" s="2"/>
      <c r="I20">
        <f t="shared" si="2"/>
        <v>2.82</v>
      </c>
    </row>
    <row r="21" spans="1:9" s="14" customFormat="1" x14ac:dyDescent="0.25">
      <c r="A21" s="13">
        <v>100</v>
      </c>
      <c r="B21" s="13">
        <f t="shared" si="0"/>
        <v>1.6666666666666667</v>
      </c>
      <c r="C21" s="13">
        <v>45</v>
      </c>
      <c r="D21" s="15"/>
      <c r="E21" s="15"/>
      <c r="F21" s="13">
        <v>1800</v>
      </c>
      <c r="G21" s="18">
        <f t="shared" si="1"/>
        <v>1.8</v>
      </c>
      <c r="H21" s="15"/>
      <c r="I21" s="14">
        <f t="shared" si="2"/>
        <v>3</v>
      </c>
    </row>
    <row r="22" spans="1:9" x14ac:dyDescent="0.25">
      <c r="A22" s="1">
        <v>60</v>
      </c>
      <c r="B22" s="1">
        <f t="shared" si="0"/>
        <v>1</v>
      </c>
      <c r="C22" s="1">
        <v>41</v>
      </c>
      <c r="D22" s="2"/>
      <c r="E22" s="2"/>
      <c r="F22" s="1">
        <v>2720</v>
      </c>
      <c r="G22" s="10">
        <f t="shared" si="1"/>
        <v>2.72</v>
      </c>
      <c r="H22" s="2"/>
      <c r="I22">
        <f t="shared" si="2"/>
        <v>2.72</v>
      </c>
    </row>
    <row r="23" spans="1:9" x14ac:dyDescent="0.25">
      <c r="A23" s="1">
        <v>50</v>
      </c>
      <c r="B23" s="1">
        <f t="shared" si="0"/>
        <v>0.83333333333333337</v>
      </c>
      <c r="C23" s="1">
        <v>40.5</v>
      </c>
      <c r="D23" s="2"/>
      <c r="E23" s="2"/>
      <c r="F23" s="1">
        <v>3240</v>
      </c>
      <c r="G23" s="10">
        <f t="shared" si="1"/>
        <v>3.24</v>
      </c>
      <c r="H23" s="2"/>
      <c r="I23">
        <f t="shared" si="2"/>
        <v>2.7</v>
      </c>
    </row>
    <row r="24" spans="1:9" x14ac:dyDescent="0.25">
      <c r="A24" s="1">
        <v>30</v>
      </c>
      <c r="B24" s="1">
        <f t="shared" si="0"/>
        <v>0.5</v>
      </c>
      <c r="C24" s="1">
        <v>36</v>
      </c>
      <c r="D24" s="2"/>
      <c r="E24" s="2"/>
      <c r="F24" s="1">
        <v>4827</v>
      </c>
      <c r="G24" s="10">
        <f t="shared" si="1"/>
        <v>4.827</v>
      </c>
      <c r="H24" s="2"/>
      <c r="I24">
        <f t="shared" si="2"/>
        <v>2.4135</v>
      </c>
    </row>
    <row r="25" spans="1:9" x14ac:dyDescent="0.25">
      <c r="A25" s="1">
        <v>20</v>
      </c>
      <c r="B25" s="1">
        <f t="shared" si="0"/>
        <v>0.33333333333333331</v>
      </c>
      <c r="C25" s="1">
        <v>33.1</v>
      </c>
      <c r="D25" s="2"/>
      <c r="E25" s="2"/>
      <c r="F25" s="1">
        <v>6640</v>
      </c>
      <c r="G25" s="10">
        <f t="shared" si="1"/>
        <v>6.6400000000000006</v>
      </c>
      <c r="H25" s="2"/>
      <c r="I25">
        <f t="shared" si="2"/>
        <v>2.2133333333333334</v>
      </c>
    </row>
    <row r="26" spans="1:9" x14ac:dyDescent="0.25">
      <c r="A26" s="1">
        <v>12</v>
      </c>
      <c r="B26" s="1">
        <f t="shared" si="0"/>
        <v>0.2</v>
      </c>
      <c r="C26" s="1">
        <v>30.5</v>
      </c>
      <c r="D26" s="2"/>
      <c r="E26" s="2"/>
      <c r="F26" s="1">
        <v>10233</v>
      </c>
      <c r="G26" s="10">
        <f t="shared" si="1"/>
        <v>10.233000000000001</v>
      </c>
      <c r="H26" s="2"/>
      <c r="I26">
        <f t="shared" si="2"/>
        <v>2.0466000000000002</v>
      </c>
    </row>
    <row r="27" spans="1:9" x14ac:dyDescent="0.25">
      <c r="A27" s="1">
        <v>10</v>
      </c>
      <c r="B27" s="1">
        <f t="shared" si="0"/>
        <v>0.16666666666666666</v>
      </c>
      <c r="C27" s="1">
        <v>29.7</v>
      </c>
      <c r="D27" s="2"/>
      <c r="E27" s="2"/>
      <c r="F27" s="1">
        <v>11920</v>
      </c>
      <c r="G27" s="10">
        <f t="shared" si="1"/>
        <v>11.92</v>
      </c>
      <c r="H27" s="2"/>
      <c r="I27">
        <f t="shared" si="2"/>
        <v>1.9866666666666666</v>
      </c>
    </row>
    <row r="28" spans="1:9" x14ac:dyDescent="0.25">
      <c r="A28" s="1">
        <v>6</v>
      </c>
      <c r="B28" s="1">
        <f t="shared" si="0"/>
        <v>0.1</v>
      </c>
      <c r="C28" s="1">
        <v>27.2</v>
      </c>
      <c r="D28" s="2"/>
      <c r="E28" s="2"/>
      <c r="F28" s="1">
        <v>18183</v>
      </c>
      <c r="G28" s="10">
        <f t="shared" si="1"/>
        <v>18.183</v>
      </c>
      <c r="H28" s="2"/>
      <c r="I28">
        <f t="shared" si="2"/>
        <v>1.8183</v>
      </c>
    </row>
    <row r="29" spans="1:9" x14ac:dyDescent="0.25">
      <c r="A29" s="1">
        <v>5</v>
      </c>
      <c r="B29" s="1">
        <f t="shared" si="0"/>
        <v>8.3333333333333329E-2</v>
      </c>
      <c r="C29" s="1">
        <v>26.2</v>
      </c>
      <c r="D29" s="2"/>
      <c r="E29" s="2"/>
      <c r="F29" s="1">
        <v>20960</v>
      </c>
      <c r="G29" s="10">
        <f t="shared" si="1"/>
        <v>20.96</v>
      </c>
      <c r="H29" s="2"/>
      <c r="I29">
        <f t="shared" si="2"/>
        <v>1.7466666666666666</v>
      </c>
    </row>
    <row r="30" spans="1:9" x14ac:dyDescent="0.25">
      <c r="A30" s="1">
        <v>4</v>
      </c>
      <c r="B30" s="1">
        <f t="shared" si="0"/>
        <v>6.6666666666666666E-2</v>
      </c>
      <c r="C30" s="1">
        <v>24.9</v>
      </c>
      <c r="D30" s="2"/>
      <c r="E30" s="2"/>
      <c r="F30" s="1">
        <v>24800</v>
      </c>
      <c r="G30" s="10">
        <f t="shared" si="1"/>
        <v>24.8</v>
      </c>
      <c r="H30" s="2"/>
      <c r="I30">
        <f t="shared" si="2"/>
        <v>1.6533333333333333</v>
      </c>
    </row>
    <row r="31" spans="1:9" x14ac:dyDescent="0.25">
      <c r="A31" s="1">
        <v>3</v>
      </c>
      <c r="B31" s="1">
        <f t="shared" si="0"/>
        <v>0.05</v>
      </c>
      <c r="C31" s="1">
        <v>23.7</v>
      </c>
      <c r="D31" s="2"/>
      <c r="E31" s="2"/>
      <c r="F31" s="1">
        <v>31600</v>
      </c>
      <c r="G31" s="10">
        <f t="shared" si="1"/>
        <v>31.6</v>
      </c>
      <c r="H31" s="2"/>
      <c r="I31">
        <f t="shared" si="2"/>
        <v>1.58</v>
      </c>
    </row>
    <row r="32" spans="1:9" x14ac:dyDescent="0.25">
      <c r="A32" s="1">
        <v>2.5</v>
      </c>
      <c r="B32" s="1">
        <f t="shared" si="0"/>
        <v>4.1666666666666664E-2</v>
      </c>
      <c r="C32" s="1">
        <v>23.1</v>
      </c>
      <c r="D32" s="2"/>
      <c r="E32" s="2"/>
      <c r="F32" s="1">
        <v>36960</v>
      </c>
      <c r="G32" s="10">
        <f t="shared" si="1"/>
        <v>36.96</v>
      </c>
      <c r="H32" s="2"/>
      <c r="I32">
        <f t="shared" si="2"/>
        <v>1.54</v>
      </c>
    </row>
    <row r="33" spans="1:9" x14ac:dyDescent="0.25">
      <c r="A33" s="1">
        <v>2</v>
      </c>
      <c r="B33" s="1">
        <f t="shared" si="0"/>
        <v>3.3333333333333333E-2</v>
      </c>
      <c r="C33" s="1">
        <v>22.1</v>
      </c>
      <c r="D33" s="2"/>
      <c r="E33" s="2"/>
      <c r="F33" s="1">
        <v>44200</v>
      </c>
      <c r="G33" s="10">
        <f t="shared" si="1"/>
        <v>44.2</v>
      </c>
      <c r="H33" s="2"/>
      <c r="I33">
        <f t="shared" si="2"/>
        <v>1.4733333333333334</v>
      </c>
    </row>
    <row r="34" spans="1:9" x14ac:dyDescent="0.25">
      <c r="A34" s="1">
        <v>1.5</v>
      </c>
      <c r="B34" s="1">
        <f t="shared" si="0"/>
        <v>2.5000000000000001E-2</v>
      </c>
      <c r="C34" s="1">
        <v>20.7</v>
      </c>
      <c r="D34" s="2"/>
      <c r="E34" s="2"/>
      <c r="F34" s="1">
        <v>55200</v>
      </c>
      <c r="G34" s="10">
        <f t="shared" si="1"/>
        <v>55.2</v>
      </c>
      <c r="H34" s="2"/>
      <c r="I34">
        <f t="shared" si="2"/>
        <v>1.3800000000000001</v>
      </c>
    </row>
    <row r="35" spans="1:9" x14ac:dyDescent="0.25">
      <c r="A35" s="1">
        <v>1</v>
      </c>
      <c r="B35" s="1">
        <f t="shared" si="0"/>
        <v>1.6666666666666666E-2</v>
      </c>
      <c r="C35" s="1">
        <v>18.899999999999999</v>
      </c>
      <c r="D35" s="2"/>
      <c r="E35" s="2"/>
      <c r="F35" s="1">
        <v>76000</v>
      </c>
      <c r="G35" s="10">
        <f t="shared" si="1"/>
        <v>76</v>
      </c>
      <c r="H35" s="2"/>
      <c r="I35">
        <f t="shared" si="2"/>
        <v>1.2666666666666666</v>
      </c>
    </row>
    <row r="36" spans="1:9" x14ac:dyDescent="0.25">
      <c r="A36" s="1">
        <v>0.6</v>
      </c>
      <c r="B36" s="1">
        <f t="shared" si="0"/>
        <v>0.01</v>
      </c>
      <c r="C36" s="1">
        <v>17.100000000000001</v>
      </c>
      <c r="D36" s="2"/>
      <c r="E36" s="2"/>
      <c r="F36" s="5">
        <v>114000</v>
      </c>
      <c r="G36" s="10">
        <f t="shared" si="1"/>
        <v>114</v>
      </c>
      <c r="H36" s="2"/>
      <c r="I36">
        <f t="shared" si="2"/>
        <v>1.1400000000000001</v>
      </c>
    </row>
    <row r="37" spans="1:9" x14ac:dyDescent="0.25">
      <c r="A37" s="1">
        <v>0.5</v>
      </c>
      <c r="B37" s="1">
        <f t="shared" si="0"/>
        <v>8.3333333333333332E-3</v>
      </c>
      <c r="C37" s="1">
        <v>16.5</v>
      </c>
      <c r="D37" s="2"/>
      <c r="E37" s="2"/>
      <c r="F37" s="5">
        <v>132000</v>
      </c>
      <c r="G37" s="10">
        <f t="shared" si="1"/>
        <v>132</v>
      </c>
      <c r="H37" s="2"/>
      <c r="I37">
        <f t="shared" si="2"/>
        <v>1.1000000000000001</v>
      </c>
    </row>
    <row r="38" spans="1:9" x14ac:dyDescent="0.25">
      <c r="A38" s="1">
        <v>0.3</v>
      </c>
      <c r="B38" s="1">
        <f t="shared" si="0"/>
        <v>5.0000000000000001E-3</v>
      </c>
      <c r="C38" s="1">
        <v>14.7</v>
      </c>
      <c r="D38" s="2"/>
      <c r="E38" s="2"/>
      <c r="F38" s="5">
        <v>196000</v>
      </c>
      <c r="G38" s="10">
        <f t="shared" si="1"/>
        <v>196</v>
      </c>
      <c r="H38" s="2"/>
      <c r="I38">
        <f t="shared" si="2"/>
        <v>0.98</v>
      </c>
    </row>
  </sheetData>
  <mergeCells count="1">
    <mergeCell ref="C2:E2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85% Glycerol</vt:lpstr>
      <vt:lpstr>Liquid Yogurt</vt:lpstr>
      <vt:lpstr>Corn Starch 35% ww in glycerol</vt:lpstr>
      <vt:lpstr>Hair Conditioner</vt:lpstr>
      <vt:lpstr>Fermentation with Cells</vt:lpstr>
      <vt:lpstr>Fermentation without Cells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Kathryn Atherton</cp:lastModifiedBy>
  <dcterms:modified xsi:type="dcterms:W3CDTF">2018-03-31T00:04:48Z</dcterms:modified>
</cp:coreProperties>
</file>