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600 Cells" sheetId="1" r:id="rId3"/>
    <sheet state="visible" name="Glucose Concentrations" sheetId="2" r:id="rId4"/>
    <sheet state="visible" name="Xanthan Concentrations" sheetId="3" r:id="rId5"/>
    <sheet state="visible" name="Xanthan Calibration Curve" sheetId="4" r:id="rId6"/>
  </sheets>
  <definedNames/>
  <calcPr/>
</workbook>
</file>

<file path=xl/sharedStrings.xml><?xml version="1.0" encoding="utf-8"?>
<sst xmlns="http://schemas.openxmlformats.org/spreadsheetml/2006/main" count="32" uniqueCount="26">
  <si>
    <t>Time (min)</t>
  </si>
  <si>
    <t>Absorbance at 510 nm</t>
  </si>
  <si>
    <t xml:space="preserve">Equation: </t>
  </si>
  <si>
    <t>(Absorbance - 0.0152)/7.52</t>
  </si>
  <si>
    <t>Blank 1</t>
  </si>
  <si>
    <t>OD 600 sample 1</t>
  </si>
  <si>
    <t>Blank 2</t>
  </si>
  <si>
    <t>200x diluted</t>
  </si>
  <si>
    <t>OD 600 Sample 2</t>
  </si>
  <si>
    <t>mg/mL</t>
  </si>
  <si>
    <t>OD final 1</t>
  </si>
  <si>
    <t>OD final 2</t>
  </si>
  <si>
    <t>Average</t>
  </si>
  <si>
    <t>Standard Deviation</t>
  </si>
  <si>
    <t>Absorbance at 325 nm</t>
  </si>
  <si>
    <t>Concentration of Diluted Xanthan</t>
  </si>
  <si>
    <t>Full Concentration of Xanthan</t>
  </si>
  <si>
    <t>Concentration Glucose (microg/0.1mL)</t>
  </si>
  <si>
    <t>to undilute</t>
  </si>
  <si>
    <t>microg/mL</t>
  </si>
  <si>
    <t>^ delta A</t>
  </si>
  <si>
    <t>Standard</t>
  </si>
  <si>
    <t>Xanthan Concentration</t>
  </si>
  <si>
    <t>Absorbance</t>
  </si>
  <si>
    <t>concentration = 0.13*absorbance - 0.00094</t>
  </si>
  <si>
    <t>Absorbance = 7.52x + 0.0152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</si>
</sst>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4">
    <font>
      <sz val="10.0"/>
      <color rgb="FF000000"/>
      <name val="Arial"/>
    </font>
    <font/>
    <font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1" numFmtId="165" xfId="0" applyFont="1" applyNumberForma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Calibration Curve (will re-do on excel for report)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'Xanthan Calibration Curve'!$B$1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'Xanthan Calibration Curve'!$A$2:$A$7</c:f>
            </c:numRef>
          </c:xVal>
          <c:yVal>
            <c:numRef>
              <c:f>'Xanthan Calibration Curve'!$B$2:$B$7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54297"/>
        <c:axId val="1461673499"/>
      </c:scatterChart>
      <c:valAx>
        <c:axId val="4432542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61673499"/>
      </c:valAx>
      <c:valAx>
        <c:axId val="1461673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43254297"/>
      </c:valAx>
    </c:plotArea>
    <c:legend>
      <c:legendPos val="r"/>
      <c:overlay val="0"/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9525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5" max="5" width="15.86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2">
        <v>0.0</v>
      </c>
      <c r="B2" s="3">
        <v>0.337</v>
      </c>
      <c r="C2" s="3">
        <v>0.347</v>
      </c>
      <c r="D2" s="3">
        <v>0.335</v>
      </c>
      <c r="E2" s="3">
        <v>0.347</v>
      </c>
      <c r="F2" s="4">
        <f t="shared" ref="F2:F13" si="1">C2-B2</f>
        <v>0.01</v>
      </c>
      <c r="G2" s="4">
        <f t="shared" ref="G2:G13" si="2">E2-D2</f>
        <v>0.012</v>
      </c>
      <c r="H2" s="4">
        <f t="shared" ref="H2:H13" si="3">Average(F2:G2)</f>
        <v>0.011</v>
      </c>
      <c r="I2" s="6">
        <f t="shared" ref="I2:I13" si="4">stdev(F2:G2)</f>
        <v>0.001414213562</v>
      </c>
    </row>
    <row r="3">
      <c r="A3" s="2">
        <v>45.0</v>
      </c>
      <c r="B3" s="3">
        <v>0.337</v>
      </c>
      <c r="C3" s="3">
        <v>0.342</v>
      </c>
      <c r="D3" s="3">
        <v>0.338</v>
      </c>
      <c r="E3" s="3">
        <v>0.348</v>
      </c>
      <c r="F3" s="4">
        <f t="shared" si="1"/>
        <v>0.005</v>
      </c>
      <c r="G3" s="4">
        <f t="shared" si="2"/>
        <v>0.01</v>
      </c>
      <c r="H3" s="4">
        <f t="shared" si="3"/>
        <v>0.0075</v>
      </c>
      <c r="I3" s="6">
        <f t="shared" si="4"/>
        <v>0.003535533906</v>
      </c>
    </row>
    <row r="4">
      <c r="A4" s="2">
        <v>90.0</v>
      </c>
      <c r="B4" s="3">
        <v>0.339</v>
      </c>
      <c r="C4" s="3">
        <v>0.343</v>
      </c>
      <c r="D4" s="3">
        <v>0.339</v>
      </c>
      <c r="E4" s="3">
        <v>0.345</v>
      </c>
      <c r="F4" s="4">
        <f t="shared" si="1"/>
        <v>0.004</v>
      </c>
      <c r="G4" s="4">
        <f t="shared" si="2"/>
        <v>0.006</v>
      </c>
      <c r="H4" s="4">
        <f t="shared" si="3"/>
        <v>0.005</v>
      </c>
      <c r="I4" s="6">
        <f t="shared" si="4"/>
        <v>0.001414213562</v>
      </c>
    </row>
    <row r="5">
      <c r="A5" s="2">
        <v>135.0</v>
      </c>
      <c r="B5" s="3">
        <v>0.339</v>
      </c>
      <c r="C5" s="3">
        <v>0.353</v>
      </c>
      <c r="D5" s="3">
        <v>0.339</v>
      </c>
      <c r="E5" s="3">
        <v>0.352</v>
      </c>
      <c r="F5" s="4">
        <f t="shared" si="1"/>
        <v>0.014</v>
      </c>
      <c r="G5" s="4">
        <f t="shared" si="2"/>
        <v>0.013</v>
      </c>
      <c r="H5" s="4">
        <f t="shared" si="3"/>
        <v>0.0135</v>
      </c>
      <c r="I5" s="6">
        <f t="shared" si="4"/>
        <v>0.0007071067812</v>
      </c>
    </row>
    <row r="6">
      <c r="A6" s="2">
        <v>1350.0</v>
      </c>
      <c r="B6" s="3">
        <v>0.336</v>
      </c>
      <c r="C6" s="3">
        <v>0.768</v>
      </c>
      <c r="D6" s="3">
        <v>0.338</v>
      </c>
      <c r="E6" s="3">
        <v>0.771</v>
      </c>
      <c r="F6" s="4">
        <f t="shared" si="1"/>
        <v>0.432</v>
      </c>
      <c r="G6" s="4">
        <f t="shared" si="2"/>
        <v>0.433</v>
      </c>
      <c r="H6" s="4">
        <f t="shared" si="3"/>
        <v>0.4325</v>
      </c>
      <c r="I6" s="6">
        <f t="shared" si="4"/>
        <v>0.0007071067812</v>
      </c>
    </row>
    <row r="7">
      <c r="A7" s="2">
        <v>1395.0</v>
      </c>
      <c r="B7" s="3">
        <v>0.338</v>
      </c>
      <c r="C7" s="3">
        <v>0.75</v>
      </c>
      <c r="D7" s="3">
        <v>0.338</v>
      </c>
      <c r="E7" s="3">
        <v>0.769</v>
      </c>
      <c r="F7" s="4">
        <f t="shared" si="1"/>
        <v>0.412</v>
      </c>
      <c r="G7" s="4">
        <f t="shared" si="2"/>
        <v>0.431</v>
      </c>
      <c r="H7" s="4">
        <f t="shared" si="3"/>
        <v>0.4215</v>
      </c>
      <c r="I7" s="6">
        <f t="shared" si="4"/>
        <v>0.01343502884</v>
      </c>
    </row>
    <row r="8">
      <c r="A8" s="2">
        <v>1440.0</v>
      </c>
      <c r="B8" s="3">
        <v>0.339</v>
      </c>
      <c r="C8" s="3">
        <v>0.771</v>
      </c>
      <c r="D8" s="3">
        <v>0.34</v>
      </c>
      <c r="E8" s="3">
        <v>0.759</v>
      </c>
      <c r="F8" s="4">
        <f t="shared" si="1"/>
        <v>0.432</v>
      </c>
      <c r="G8" s="4">
        <f t="shared" si="2"/>
        <v>0.419</v>
      </c>
      <c r="H8" s="4">
        <f t="shared" si="3"/>
        <v>0.4255</v>
      </c>
      <c r="I8" s="6">
        <f t="shared" si="4"/>
        <v>0.009192388155</v>
      </c>
    </row>
    <row r="9">
      <c r="A9" s="2">
        <v>1485.0</v>
      </c>
      <c r="B9" s="3">
        <v>0.339</v>
      </c>
      <c r="C9" s="3">
        <v>0.768</v>
      </c>
      <c r="D9" s="3">
        <v>0.339</v>
      </c>
      <c r="E9" s="3">
        <v>0.772</v>
      </c>
      <c r="F9" s="4">
        <f t="shared" si="1"/>
        <v>0.429</v>
      </c>
      <c r="G9" s="4">
        <f t="shared" si="2"/>
        <v>0.433</v>
      </c>
      <c r="H9" s="4">
        <f t="shared" si="3"/>
        <v>0.431</v>
      </c>
      <c r="I9" s="6">
        <f t="shared" si="4"/>
        <v>0.002828427125</v>
      </c>
    </row>
    <row r="10">
      <c r="A10" s="2">
        <v>2730.0</v>
      </c>
      <c r="B10" s="3">
        <v>0.338</v>
      </c>
      <c r="C10" s="3">
        <v>0.725</v>
      </c>
      <c r="D10" s="3">
        <v>0.338</v>
      </c>
      <c r="E10" s="3">
        <v>0.7</v>
      </c>
      <c r="F10" s="4">
        <f t="shared" si="1"/>
        <v>0.387</v>
      </c>
      <c r="G10" s="4">
        <f t="shared" si="2"/>
        <v>0.362</v>
      </c>
      <c r="H10" s="4">
        <f t="shared" si="3"/>
        <v>0.3745</v>
      </c>
      <c r="I10" s="6">
        <f t="shared" si="4"/>
        <v>0.01767766953</v>
      </c>
    </row>
    <row r="11">
      <c r="A11" s="2">
        <v>2835.0</v>
      </c>
      <c r="B11" s="3">
        <v>0.338</v>
      </c>
      <c r="C11" s="3">
        <v>0.727</v>
      </c>
      <c r="D11" s="3">
        <v>0.338</v>
      </c>
      <c r="E11" s="3">
        <v>0.737</v>
      </c>
      <c r="F11" s="4">
        <f t="shared" si="1"/>
        <v>0.389</v>
      </c>
      <c r="G11" s="4">
        <f t="shared" si="2"/>
        <v>0.399</v>
      </c>
      <c r="H11" s="4">
        <f t="shared" si="3"/>
        <v>0.394</v>
      </c>
      <c r="I11" s="6">
        <f t="shared" si="4"/>
        <v>0.007071067812</v>
      </c>
    </row>
    <row r="12">
      <c r="A12" s="2">
        <v>2880.0</v>
      </c>
      <c r="B12" s="3">
        <v>0.339</v>
      </c>
      <c r="C12" s="3">
        <v>0.727</v>
      </c>
      <c r="D12" s="3">
        <v>0.34</v>
      </c>
      <c r="E12" s="3">
        <v>0.715</v>
      </c>
      <c r="F12" s="4">
        <f t="shared" si="1"/>
        <v>0.388</v>
      </c>
      <c r="G12" s="4">
        <f t="shared" si="2"/>
        <v>0.375</v>
      </c>
      <c r="H12" s="4">
        <f t="shared" si="3"/>
        <v>0.3815</v>
      </c>
      <c r="I12" s="6">
        <f t="shared" si="4"/>
        <v>0.009192388155</v>
      </c>
    </row>
    <row r="13">
      <c r="A13" s="7">
        <v>2925.0</v>
      </c>
      <c r="B13" s="3">
        <v>0.339</v>
      </c>
      <c r="C13" s="3">
        <v>0.715</v>
      </c>
      <c r="D13" s="3">
        <v>0.339</v>
      </c>
      <c r="E13" s="3">
        <v>0.722</v>
      </c>
      <c r="F13" s="4">
        <f t="shared" si="1"/>
        <v>0.376</v>
      </c>
      <c r="G13" s="4">
        <f t="shared" si="2"/>
        <v>0.383</v>
      </c>
      <c r="H13" s="4">
        <f t="shared" si="3"/>
        <v>0.3795</v>
      </c>
      <c r="I13" s="6">
        <f t="shared" si="4"/>
        <v>0.004949747468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3.0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9</v>
      </c>
    </row>
    <row r="2">
      <c r="A2" s="2">
        <v>0.0</v>
      </c>
      <c r="B2" s="1">
        <v>1.142</v>
      </c>
      <c r="C2">
        <f t="shared" ref="C2:C13" si="1">(B2/$B$15)*100</f>
        <v>114.2</v>
      </c>
      <c r="D2">
        <f t="shared" ref="D2:D13" si="2">C2*10</f>
        <v>1142</v>
      </c>
      <c r="E2">
        <f t="shared" ref="E2:E13" si="3">D2/0.1</f>
        <v>11420</v>
      </c>
      <c r="F2">
        <f t="shared" ref="F2:F13" si="4">E2/1000</f>
        <v>11.42</v>
      </c>
    </row>
    <row r="3">
      <c r="A3" s="2">
        <v>45.0</v>
      </c>
      <c r="B3" s="1">
        <v>1.026</v>
      </c>
      <c r="C3">
        <f t="shared" si="1"/>
        <v>102.6</v>
      </c>
      <c r="D3">
        <f t="shared" si="2"/>
        <v>1026</v>
      </c>
      <c r="E3">
        <f t="shared" si="3"/>
        <v>10260</v>
      </c>
      <c r="F3">
        <f t="shared" si="4"/>
        <v>10.26</v>
      </c>
    </row>
    <row r="4">
      <c r="A4" s="2">
        <v>90.0</v>
      </c>
      <c r="B4" s="1">
        <v>1.142</v>
      </c>
      <c r="C4">
        <f t="shared" si="1"/>
        <v>114.2</v>
      </c>
      <c r="D4">
        <f t="shared" si="2"/>
        <v>1142</v>
      </c>
      <c r="E4">
        <f t="shared" si="3"/>
        <v>11420</v>
      </c>
      <c r="F4">
        <f t="shared" si="4"/>
        <v>11.42</v>
      </c>
    </row>
    <row r="5">
      <c r="A5" s="2">
        <v>135.0</v>
      </c>
      <c r="B5" s="1">
        <v>1.022</v>
      </c>
      <c r="C5">
        <f t="shared" si="1"/>
        <v>102.2</v>
      </c>
      <c r="D5">
        <f t="shared" si="2"/>
        <v>1022</v>
      </c>
      <c r="E5">
        <f t="shared" si="3"/>
        <v>10220</v>
      </c>
      <c r="F5">
        <f t="shared" si="4"/>
        <v>10.22</v>
      </c>
    </row>
    <row r="6">
      <c r="A6" s="2">
        <v>1350.0</v>
      </c>
      <c r="B6" s="1">
        <v>1.212</v>
      </c>
      <c r="C6">
        <f t="shared" si="1"/>
        <v>121.2</v>
      </c>
      <c r="D6">
        <f t="shared" si="2"/>
        <v>1212</v>
      </c>
      <c r="E6">
        <f t="shared" si="3"/>
        <v>12120</v>
      </c>
      <c r="F6">
        <f t="shared" si="4"/>
        <v>12.12</v>
      </c>
    </row>
    <row r="7">
      <c r="A7" s="2">
        <v>1395.0</v>
      </c>
      <c r="B7" s="1">
        <v>1.252</v>
      </c>
      <c r="C7">
        <f t="shared" si="1"/>
        <v>125.2</v>
      </c>
      <c r="D7">
        <f t="shared" si="2"/>
        <v>1252</v>
      </c>
      <c r="E7">
        <f t="shared" si="3"/>
        <v>12520</v>
      </c>
      <c r="F7">
        <f t="shared" si="4"/>
        <v>12.52</v>
      </c>
    </row>
    <row r="8">
      <c r="A8" s="2">
        <v>1440.0</v>
      </c>
      <c r="B8" s="1">
        <v>1.238</v>
      </c>
      <c r="C8">
        <f t="shared" si="1"/>
        <v>123.8</v>
      </c>
      <c r="D8">
        <f t="shared" si="2"/>
        <v>1238</v>
      </c>
      <c r="E8">
        <f t="shared" si="3"/>
        <v>12380</v>
      </c>
      <c r="F8">
        <f t="shared" si="4"/>
        <v>12.38</v>
      </c>
    </row>
    <row r="9">
      <c r="A9" s="2">
        <v>1485.0</v>
      </c>
      <c r="B9" s="1">
        <v>1.139</v>
      </c>
      <c r="C9">
        <f t="shared" si="1"/>
        <v>113.9</v>
      </c>
      <c r="D9">
        <f t="shared" si="2"/>
        <v>1139</v>
      </c>
      <c r="E9">
        <f t="shared" si="3"/>
        <v>11390</v>
      </c>
      <c r="F9">
        <f t="shared" si="4"/>
        <v>11.39</v>
      </c>
    </row>
    <row r="10">
      <c r="A10" s="2">
        <v>2730.0</v>
      </c>
      <c r="B10" s="1">
        <v>0.998</v>
      </c>
      <c r="C10">
        <f t="shared" si="1"/>
        <v>99.8</v>
      </c>
      <c r="D10">
        <f t="shared" si="2"/>
        <v>998</v>
      </c>
      <c r="E10">
        <f t="shared" si="3"/>
        <v>9980</v>
      </c>
      <c r="F10">
        <f t="shared" si="4"/>
        <v>9.98</v>
      </c>
    </row>
    <row r="11">
      <c r="A11" s="2">
        <v>2835.0</v>
      </c>
      <c r="B11" s="1">
        <v>1.244</v>
      </c>
      <c r="C11">
        <f t="shared" si="1"/>
        <v>124.4</v>
      </c>
      <c r="D11">
        <f t="shared" si="2"/>
        <v>1244</v>
      </c>
      <c r="E11">
        <f t="shared" si="3"/>
        <v>12440</v>
      </c>
      <c r="F11">
        <f t="shared" si="4"/>
        <v>12.44</v>
      </c>
    </row>
    <row r="12">
      <c r="A12" s="2">
        <v>2880.0</v>
      </c>
      <c r="B12" s="1">
        <v>1.307</v>
      </c>
      <c r="C12">
        <f t="shared" si="1"/>
        <v>130.7</v>
      </c>
      <c r="D12">
        <f t="shared" si="2"/>
        <v>1307</v>
      </c>
      <c r="E12">
        <f t="shared" si="3"/>
        <v>13070</v>
      </c>
      <c r="F12">
        <f t="shared" si="4"/>
        <v>13.07</v>
      </c>
    </row>
    <row r="13">
      <c r="A13" s="7">
        <v>2925.0</v>
      </c>
      <c r="B13" s="1">
        <v>1.365</v>
      </c>
      <c r="C13">
        <f t="shared" si="1"/>
        <v>136.5</v>
      </c>
      <c r="D13">
        <f t="shared" si="2"/>
        <v>1365</v>
      </c>
      <c r="E13">
        <f t="shared" si="3"/>
        <v>13650</v>
      </c>
      <c r="F13">
        <f t="shared" si="4"/>
        <v>13.65</v>
      </c>
    </row>
    <row r="14">
      <c r="B14" s="1" t="s">
        <v>20</v>
      </c>
      <c r="C14" s="1"/>
      <c r="E14" s="1"/>
    </row>
    <row r="15">
      <c r="A15" s="1" t="s">
        <v>21</v>
      </c>
      <c r="B15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29"/>
    <col customWidth="1" min="3" max="3" width="28.57"/>
    <col customWidth="1" min="4" max="4" width="25.71"/>
  </cols>
  <sheetData>
    <row r="1">
      <c r="A1" s="1" t="s">
        <v>2</v>
      </c>
      <c r="B1" s="1" t="s">
        <v>3</v>
      </c>
    </row>
    <row r="2">
      <c r="A2" s="1" t="s">
        <v>7</v>
      </c>
    </row>
    <row r="3">
      <c r="C3" s="1" t="s">
        <v>9</v>
      </c>
      <c r="D3" s="1" t="s">
        <v>9</v>
      </c>
    </row>
    <row r="4">
      <c r="A4" s="1" t="s">
        <v>0</v>
      </c>
      <c r="B4" s="1" t="s">
        <v>14</v>
      </c>
      <c r="C4" s="1" t="s">
        <v>15</v>
      </c>
      <c r="D4" s="1" t="s">
        <v>16</v>
      </c>
    </row>
    <row r="5">
      <c r="A5" s="2">
        <v>0.0</v>
      </c>
      <c r="B5" s="1">
        <v>0.525</v>
      </c>
      <c r="C5" s="4">
        <f t="shared" ref="C5:C16" si="1">(B5-0.0152)/7.52</f>
        <v>0.06779255319</v>
      </c>
      <c r="D5" s="5">
        <f t="shared" ref="D5:D16" si="2">C5*200</f>
        <v>13.55851064</v>
      </c>
    </row>
    <row r="6">
      <c r="A6" s="2">
        <v>45.0</v>
      </c>
      <c r="B6" s="1">
        <v>0.62</v>
      </c>
      <c r="C6" s="4">
        <f t="shared" si="1"/>
        <v>0.08042553191</v>
      </c>
      <c r="D6" s="5">
        <f t="shared" si="2"/>
        <v>16.08510638</v>
      </c>
    </row>
    <row r="7">
      <c r="A7" s="2">
        <v>90.0</v>
      </c>
      <c r="B7" s="1">
        <v>0.479</v>
      </c>
      <c r="C7" s="4">
        <f t="shared" si="1"/>
        <v>0.06167553191</v>
      </c>
      <c r="D7" s="5">
        <f t="shared" si="2"/>
        <v>12.33510638</v>
      </c>
    </row>
    <row r="8">
      <c r="A8" s="2">
        <v>135.0</v>
      </c>
      <c r="B8" s="1">
        <v>0.507</v>
      </c>
      <c r="C8" s="4">
        <f t="shared" si="1"/>
        <v>0.06539893617</v>
      </c>
      <c r="D8" s="5">
        <f t="shared" si="2"/>
        <v>13.07978723</v>
      </c>
    </row>
    <row r="9">
      <c r="A9" s="2">
        <v>1350.0</v>
      </c>
      <c r="B9" s="1">
        <v>0.466</v>
      </c>
      <c r="C9" s="4">
        <f t="shared" si="1"/>
        <v>0.05994680851</v>
      </c>
      <c r="D9" s="5">
        <f t="shared" si="2"/>
        <v>11.9893617</v>
      </c>
    </row>
    <row r="10">
      <c r="A10" s="2">
        <v>1395.0</v>
      </c>
      <c r="B10" s="1">
        <v>0.422</v>
      </c>
      <c r="C10" s="4">
        <f t="shared" si="1"/>
        <v>0.05409574468</v>
      </c>
      <c r="D10" s="5">
        <f t="shared" si="2"/>
        <v>10.81914894</v>
      </c>
    </row>
    <row r="11">
      <c r="A11" s="2">
        <v>1440.0</v>
      </c>
      <c r="B11" s="1">
        <v>0.847</v>
      </c>
      <c r="C11" s="4">
        <f t="shared" si="1"/>
        <v>0.1106117021</v>
      </c>
      <c r="D11" s="5">
        <f t="shared" si="2"/>
        <v>22.12234043</v>
      </c>
    </row>
    <row r="12">
      <c r="A12" s="2">
        <v>1485.0</v>
      </c>
      <c r="B12" s="1">
        <v>0.516</v>
      </c>
      <c r="C12" s="4">
        <f t="shared" si="1"/>
        <v>0.06659574468</v>
      </c>
      <c r="D12" s="5">
        <f t="shared" si="2"/>
        <v>13.31914894</v>
      </c>
    </row>
    <row r="13">
      <c r="A13" s="2">
        <v>2730.0</v>
      </c>
      <c r="B13" s="1">
        <v>0.4</v>
      </c>
      <c r="C13" s="4">
        <f t="shared" si="1"/>
        <v>0.05117021277</v>
      </c>
      <c r="D13" s="5">
        <f t="shared" si="2"/>
        <v>10.23404255</v>
      </c>
    </row>
    <row r="14">
      <c r="A14" s="2">
        <v>2835.0</v>
      </c>
      <c r="B14" s="1">
        <v>0.373</v>
      </c>
      <c r="C14" s="4">
        <f t="shared" si="1"/>
        <v>0.04757978723</v>
      </c>
      <c r="D14" s="5">
        <f t="shared" si="2"/>
        <v>9.515957447</v>
      </c>
    </row>
    <row r="15">
      <c r="A15" s="2">
        <v>2880.0</v>
      </c>
      <c r="B15" s="1">
        <v>0.37</v>
      </c>
      <c r="C15" s="4">
        <f t="shared" si="1"/>
        <v>0.04718085106</v>
      </c>
      <c r="D15" s="5">
        <f t="shared" si="2"/>
        <v>9.436170213</v>
      </c>
    </row>
    <row r="16">
      <c r="A16" s="7">
        <v>2925.0</v>
      </c>
      <c r="B16" s="1">
        <v>0.466</v>
      </c>
      <c r="C16" s="4">
        <f t="shared" si="1"/>
        <v>0.05994680851</v>
      </c>
      <c r="D16" s="5">
        <f t="shared" si="2"/>
        <v>11.9893617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</cols>
  <sheetData>
    <row r="1">
      <c r="A1" s="1" t="s">
        <v>22</v>
      </c>
      <c r="B1" s="1" t="s">
        <v>23</v>
      </c>
    </row>
    <row r="2">
      <c r="A2" s="1">
        <v>0.0</v>
      </c>
      <c r="B2" s="1">
        <v>0.0</v>
      </c>
    </row>
    <row r="3">
      <c r="A3" s="1">
        <v>0.0125</v>
      </c>
      <c r="B3" s="1">
        <v>0.13</v>
      </c>
    </row>
    <row r="4">
      <c r="A4" s="1">
        <v>0.025</v>
      </c>
      <c r="B4" s="1">
        <v>0.198</v>
      </c>
    </row>
    <row r="5">
      <c r="A5" s="1">
        <v>0.05</v>
      </c>
      <c r="B5" s="1">
        <v>0.433</v>
      </c>
    </row>
    <row r="6">
      <c r="A6" s="1">
        <v>0.075</v>
      </c>
      <c r="B6" s="1">
        <v>0.5</v>
      </c>
    </row>
    <row r="7">
      <c r="A7" s="1">
        <v>0.1</v>
      </c>
      <c r="B7" s="1">
        <v>0.805</v>
      </c>
    </row>
    <row r="9">
      <c r="A9" s="1" t="s">
        <v>2</v>
      </c>
      <c r="B9" s="1" t="s">
        <v>24</v>
      </c>
    </row>
    <row r="10">
      <c r="B10" s="1" t="s">
        <v>25</v>
      </c>
    </row>
    <row r="12">
      <c r="B12" s="1" t="s">
        <v>3</v>
      </c>
    </row>
  </sheetData>
  <drawing r:id="rId1"/>
</worksheet>
</file>