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chartsheet+xml" PartName="/xl/chartsheets/sheet2.xml"/>
  <Override ContentType="application/vnd.openxmlformats-officedocument.spreadsheetml.chartsheet+xml" PartName="/xl/chartsheets/sheet3.xml"/>
  <Override ContentType="application/vnd.openxmlformats-officedocument.spreadsheetml.chartsheet+xml" PartName="/xl/chartsheets/sheet5.xml"/>
  <Override ContentType="application/vnd.openxmlformats-officedocument.spreadsheetml.chartsheet+xml" PartName="/xl/chartsheets/sheet4.xml"/>
  <Override ContentType="application/vnd.openxmlformats-officedocument.spreadsheetml.chartsheet+xml" PartName="/xl/chartsheets/sheet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alibration Curve" sheetId="1" r:id="rId3"/>
    <sheet state="visible" name="25 C" sheetId="2" r:id="rId4"/>
    <sheet state="visible" name="25 C averages and standard devs" sheetId="3" r:id="rId5"/>
    <sheet state="visible" name="30 C" sheetId="4" r:id="rId6"/>
    <sheet state="visible" name="30 C averages and standard" sheetId="5" r:id="rId7"/>
    <sheet state="visible" name="Calibration Curve graph" sheetId="6" r:id="rId8"/>
    <sheet state="visible" name="25C graph" sheetId="7" r:id="rId9"/>
    <sheet state="visible" name="30C graph" sheetId="8" r:id="rId10"/>
    <sheet state="visible" name="Cell density w T" sheetId="9" r:id="rId11"/>
    <sheet state="visible" name="xanthan graphically" sheetId="10" r:id="rId12"/>
  </sheets>
  <definedNames/>
  <calcPr/>
</workbook>
</file>

<file path=xl/sharedStrings.xml><?xml version="1.0" encoding="utf-8"?>
<sst xmlns="http://schemas.openxmlformats.org/spreadsheetml/2006/main" count="44" uniqueCount="7">
  <si>
    <t>Time Point [min]</t>
  </si>
  <si>
    <t>Xanthan Concentration</t>
  </si>
  <si>
    <t>Relative Cell Density</t>
  </si>
  <si>
    <t>Glucose Concentration [mg/mL]</t>
  </si>
  <si>
    <t>Xanthan Concentration [mg/mL]</t>
  </si>
  <si>
    <t>Xanthan Yield</t>
  </si>
  <si>
    <t>Absorbance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</si>
</sst>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4">
    <font>
      <sz val="10.0"/>
      <color rgb="FF000000"/>
      <name val="Arial"/>
    </font>
    <font>
      <b/>
      <sz val="10.0"/>
      <name val="Arial"/>
    </font>
    <font>
      <sz val="10.0"/>
      <name val="Arial"/>
    </font>
    <font/>
  </fonts>
  <fills count="4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E2EFD9"/>
        <bgColor rgb="FFE2EFD9"/>
      </patternFill>
    </fill>
  </fills>
  <borders count="3">
    <border/>
    <border>
      <left/>
      <right/>
      <top/>
      <bottom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Border="1" applyFill="1" applyFont="1"/>
    <xf borderId="1" fillId="2" fontId="2" numFmtId="164" xfId="0" applyBorder="1" applyFont="1" applyNumberFormat="1"/>
    <xf borderId="0" fillId="0" fontId="2" numFmtId="0" xfId="0" applyFont="1"/>
    <xf borderId="0" fillId="0" fontId="0" numFmtId="164" xfId="0" applyFont="1" applyNumberFormat="1"/>
    <xf borderId="1" fillId="3" fontId="0" numFmtId="0" xfId="0" applyBorder="1" applyFill="1" applyFont="1"/>
    <xf borderId="0" fillId="0" fontId="2" numFmtId="164" xfId="0" applyFont="1" applyNumberFormat="1"/>
    <xf borderId="2" fillId="0" fontId="0" numFmtId="0" xfId="0" applyAlignment="1" applyBorder="1" applyFont="1">
      <alignment shrinkToFit="0" wrapText="1"/>
    </xf>
    <xf borderId="2" fillId="0" fontId="0" numFmtId="0" xfId="0" applyAlignment="1" applyBorder="1" applyFont="1">
      <alignment horizontal="right" shrinkToFit="0" wrapText="1"/>
    </xf>
    <xf borderId="0" fillId="0" fontId="3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1" Type="http://schemas.openxmlformats.org/officeDocument/2006/relationships/chartsheet" Target="chartsheets/sheet4.xml"/><Relationship Id="rId10" Type="http://schemas.openxmlformats.org/officeDocument/2006/relationships/chartsheet" Target="chartsheets/sheet3.xml"/><Relationship Id="rId12" Type="http://schemas.openxmlformats.org/officeDocument/2006/relationships/chartsheet" Target="chartsheets/sheet5.xml"/><Relationship Id="rId9" Type="http://schemas.openxmlformats.org/officeDocument/2006/relationships/chartsheet" Target="chart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chartsheet" Target="chart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tx>
            <c:strRef>
              <c:f>'Calibration Curve'!$B$1</c:f>
            </c:strRef>
          </c:tx>
          <c:spPr>
            <a:ln w="47625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  <a:ln cmpd="sng">
                <a:solidFill>
                  <a:srgbClr val="4472C4"/>
                </a:solidFill>
              </a:ln>
            </c:spPr>
          </c:marker>
          <c:trendline>
            <c:name>Linear (Absorbance)</c:name>
            <c:spPr>
              <a:ln w="19050">
                <a:solidFill>
                  <a:srgbClr val="4472C4"/>
                </a:solidFill>
              </a:ln>
            </c:spPr>
            <c:trendlineType val="linear"/>
            <c:dispRSqr val="0"/>
            <c:dispEq val="0"/>
          </c:trendline>
          <c:xVal>
            <c:numRef>
              <c:f>'Calibration Curve'!$A$2:$A$7</c:f>
            </c:numRef>
          </c:xVal>
          <c:yVal>
            <c:numRef>
              <c:f>'Calibration Curve'!$B$2:$B$7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3625826"/>
        <c:axId val="636072119"/>
      </c:scatterChart>
      <c:valAx>
        <c:axId val="1843625826"/>
        <c:scaling>
          <c:orientation val="minMax"/>
        </c:scaling>
        <c:delete val="0"/>
        <c:axPos val="b"/>
        <c:majorGridlines>
          <c:spPr>
            <a:ln>
              <a:solidFill>
                <a:srgbClr val="FFFFFF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636072119"/>
      </c:valAx>
      <c:valAx>
        <c:axId val="636072119"/>
        <c:scaling>
          <c:orientation val="minMax"/>
        </c:scaling>
        <c:delete val="0"/>
        <c:axPos val="l"/>
        <c:majorGridlines>
          <c:spPr>
            <a:ln>
              <a:solidFill>
                <a:srgbClr val="FFFFFF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1843625826"/>
      </c:valAx>
      <c:spPr>
        <a:solidFill>
          <a:srgbClr val="FFFFFF"/>
        </a:solidFill>
      </c:spPr>
    </c:plotArea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ser>
          <c:idx val="0"/>
          <c:order val="0"/>
          <c:spPr>
            <a:ln w="47625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  <a:ln cmpd="sng">
                <a:solidFill>
                  <a:srgbClr val="ED7D31"/>
                </a:solidFill>
              </a:ln>
            </c:spPr>
          </c:marker>
          <c:xVal>
            <c:numRef>
              <c:f>'25 C averages and standard devs'!$A$2:$A$13</c:f>
            </c:numRef>
          </c:xVal>
          <c:yVal>
            <c:numRef>
              <c:f>'25 C averages and standard devs'!$C$2:$C$13</c:f>
            </c:numRef>
          </c:yVal>
        </c:ser>
        <c:ser>
          <c:idx val="1"/>
          <c:order val="1"/>
          <c:spPr>
            <a:ln w="47625">
              <a:noFill/>
            </a:ln>
          </c:spPr>
          <c:marker>
            <c:symbol val="circle"/>
            <c:size val="5"/>
            <c:spPr>
              <a:solidFill>
                <a:srgbClr val="A5A5A5"/>
              </a:solidFill>
              <a:ln cmpd="sng">
                <a:solidFill>
                  <a:srgbClr val="A5A5A5"/>
                </a:solidFill>
              </a:ln>
            </c:spPr>
          </c:marker>
          <c:xVal>
            <c:numRef>
              <c:f>'25 C averages and standard devs'!$A$2:$A$13</c:f>
            </c:numRef>
          </c:xVal>
          <c:yVal>
            <c:numRef>
              <c:f>'25 C averages and standard devs'!$D$2:$D$13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649032"/>
        <c:axId val="1855134059"/>
      </c:scatterChart>
      <c:valAx>
        <c:axId val="60064903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855134059"/>
      </c:valAx>
      <c:valAx>
        <c:axId val="1855134059"/>
        <c:scaling>
          <c:orientation val="minMax"/>
        </c:scaling>
        <c:delete val="0"/>
        <c:axPos val="l"/>
        <c:majorGridlines>
          <c:spPr>
            <a:ln>
              <a:solidFill>
                <a:srgbClr val="FFFFFF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600649032"/>
      </c:valAx>
      <c:spPr>
        <a:solidFill>
          <a:srgbClr val="FFFFFF"/>
        </a:solidFill>
      </c:spPr>
    </c:plotArea>
    <c:plotVisOnly val="1"/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ser>
          <c:idx val="0"/>
          <c:order val="0"/>
          <c:tx>
            <c:strRef>
              <c:f>'30 C averages and standard'!$C$1</c:f>
            </c:strRef>
          </c:tx>
          <c:spPr>
            <a:ln w="47625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  <a:ln cmpd="sng">
                <a:solidFill>
                  <a:srgbClr val="ED7D31"/>
                </a:solidFill>
              </a:ln>
            </c:spPr>
          </c:marker>
          <c:xVal>
            <c:numRef>
              <c:f>'30 C averages and standard'!$A$2:$A$13</c:f>
            </c:numRef>
          </c:xVal>
          <c:yVal>
            <c:numRef>
              <c:f>'30 C averages and standard'!$C$2:$C$13</c:f>
            </c:numRef>
          </c:yVal>
        </c:ser>
        <c:ser>
          <c:idx val="1"/>
          <c:order val="1"/>
          <c:tx>
            <c:strRef>
              <c:f>'30 C averages and standard'!$D$1</c:f>
            </c:strRef>
          </c:tx>
          <c:spPr>
            <a:ln w="47625">
              <a:noFill/>
            </a:ln>
          </c:spPr>
          <c:marker>
            <c:symbol val="circle"/>
            <c:size val="5"/>
            <c:spPr>
              <a:solidFill>
                <a:srgbClr val="70AD47"/>
              </a:solidFill>
              <a:ln cmpd="sng">
                <a:solidFill>
                  <a:srgbClr val="70AD47"/>
                </a:solidFill>
              </a:ln>
            </c:spPr>
          </c:marker>
          <c:xVal>
            <c:numRef>
              <c:f>'30 C averages and standard'!$A$2:$A$13</c:f>
            </c:numRef>
          </c:xVal>
          <c:yVal>
            <c:numRef>
              <c:f>'30 C averages and standard'!$D$2:$D$13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6944448"/>
        <c:axId val="596636686"/>
      </c:scatterChart>
      <c:valAx>
        <c:axId val="166694444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596636686"/>
      </c:valAx>
      <c:valAx>
        <c:axId val="596636686"/>
        <c:scaling>
          <c:orientation val="minMax"/>
        </c:scaling>
        <c:delete val="0"/>
        <c:axPos val="l"/>
        <c:majorGridlines>
          <c:spPr>
            <a:ln>
              <a:solidFill>
                <a:srgbClr val="FFFFFF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1666944448"/>
      </c:valAx>
      <c:spPr>
        <a:solidFill>
          <a:srgbClr val="FFFFFF"/>
        </a:solidFill>
      </c:spPr>
    </c:plotArea>
    <c:plotVisOnly val="1"/>
  </c:chart>
  <c:spPr>
    <a:solidFill>
      <a:srgbClr val="FFFFFF"/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tx>
            <c:strRef>
              <c:f>'30 C averages and standard'!$B$1</c:f>
            </c:strRef>
          </c:tx>
          <c:spPr>
            <a:ln w="47625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  <a:ln cmpd="sng">
                <a:solidFill>
                  <a:srgbClr val="4472C4"/>
                </a:solidFill>
              </a:ln>
            </c:spPr>
          </c:marker>
          <c:xVal>
            <c:numRef>
              <c:f>'30 C averages and standard'!$A$2:$A$13</c:f>
            </c:numRef>
          </c:xVal>
          <c:yVal>
            <c:numRef>
              <c:f>'30 C averages and standard'!$B$2:$B$13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6456739"/>
        <c:axId val="55058683"/>
      </c:scatterChart>
      <c:valAx>
        <c:axId val="1736456739"/>
        <c:scaling>
          <c:orientation val="minMax"/>
        </c:scaling>
        <c:delete val="0"/>
        <c:axPos val="b"/>
        <c:majorGridlines>
          <c:spPr>
            <a:ln>
              <a:solidFill>
                <a:srgbClr val="FFFFFF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55058683"/>
      </c:valAx>
      <c:valAx>
        <c:axId val="55058683"/>
        <c:scaling>
          <c:orientation val="minMax"/>
        </c:scaling>
        <c:delete val="0"/>
        <c:axPos val="l"/>
        <c:majorGridlines>
          <c:spPr>
            <a:ln>
              <a:solidFill>
                <a:srgbClr val="FFFFFF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1736456739"/>
      </c:valAx>
      <c:spPr>
        <a:solidFill>
          <a:srgbClr val="FFFFFF"/>
        </a:solidFill>
      </c:spPr>
    </c:plotArea>
    <c:plotVisOnly val="1"/>
  </c:chart>
  <c:spPr>
    <a:solidFill>
      <a:srgbClr val="FFFFFF"/>
    </a:solidFill>
  </c:spPr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  <a:ln cmpd="sng">
                <a:solidFill>
                  <a:srgbClr val="ED7D31"/>
                </a:solidFill>
              </a:ln>
            </c:spPr>
          </c:marker>
          <c:xVal>
            <c:numRef>
              <c:f>'25 C averages and standard devs'!$D$2:$D$13</c:f>
            </c:numRef>
          </c:xVal>
          <c:yVal>
            <c:numRef>
              <c:f>'25 C averages and standard devs'!$C$2:$C$13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8485203"/>
        <c:axId val="482688412"/>
      </c:scatterChart>
      <c:valAx>
        <c:axId val="1508485203"/>
        <c:scaling>
          <c:orientation val="minMax"/>
        </c:scaling>
        <c:delete val="0"/>
        <c:axPos val="b"/>
        <c:majorGridlines>
          <c:spPr>
            <a:ln>
              <a:solidFill>
                <a:srgbClr val="FFFFFF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482688412"/>
      </c:valAx>
      <c:valAx>
        <c:axId val="482688412"/>
        <c:scaling>
          <c:orientation val="minMax"/>
        </c:scaling>
        <c:delete val="0"/>
        <c:axPos val="l"/>
        <c:majorGridlines>
          <c:spPr>
            <a:ln>
              <a:solidFill>
                <a:srgbClr val="FFFFFF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1508485203"/>
      </c:valAx>
      <c:spPr>
        <a:solidFill>
          <a:srgbClr val="FFFFFF"/>
        </a:solidFill>
      </c:spPr>
    </c:plotArea>
    <c:plotVisOnly val="1"/>
  </c:chart>
  <c:spPr>
    <a:solidFill>
      <a:srgbClr val="FFFFFF"/>
    </a:solidFill>
  </c:spPr>
</c:chartSpace>
</file>

<file path=xl/chart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chart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chartsheets/sheet1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drawing r:id="rId1"/>
</chartsheet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absoluteAnchor>
    <xdr:pos x="0" y="0"/>
    <xdr:ext cx="8610600" cy="6276975"/>
    <xdr:graphicFrame>
      <xdr:nvGraphicFramePr>
        <xdr:cNvPr id="5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absoluteAnchor>
    <xdr:pos x="0" y="0"/>
    <xdr:ext cx="8610600" cy="627697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absoluteAnchor>
    <xdr:pos x="0" y="0"/>
    <xdr:ext cx="8610600" cy="6276975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absoluteAnchor>
    <xdr:pos x="0" y="0"/>
    <xdr:ext cx="8610600" cy="6276975"/>
    <xdr:graphicFrame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absoluteAnchor>
    <xdr:pos x="0" y="0"/>
    <xdr:ext cx="8610600" cy="6276975"/>
    <xdr:graphicFrame>
      <xdr:nvGraphicFramePr>
        <xdr:cNvPr id="4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8.0"/>
    <col customWidth="1" min="2" max="2" width="8.43"/>
    <col customWidth="1" min="3" max="26" width="8.71"/>
  </cols>
  <sheetData>
    <row r="1" ht="12.0" customHeight="1">
      <c r="A1" s="8" t="s">
        <v>1</v>
      </c>
      <c r="B1" s="8" t="s">
        <v>6</v>
      </c>
    </row>
    <row r="2" ht="12.0" customHeight="1">
      <c r="A2" s="9">
        <v>0.0</v>
      </c>
      <c r="B2" s="9">
        <v>0.0</v>
      </c>
    </row>
    <row r="3" ht="12.0" customHeight="1">
      <c r="A3" s="9">
        <v>0.0125</v>
      </c>
      <c r="B3" s="9">
        <v>0.13</v>
      </c>
    </row>
    <row r="4" ht="12.0" customHeight="1">
      <c r="A4" s="9">
        <v>0.025</v>
      </c>
      <c r="B4" s="9">
        <v>0.198</v>
      </c>
    </row>
    <row r="5" ht="12.0" customHeight="1">
      <c r="A5" s="9">
        <v>0.05</v>
      </c>
      <c r="B5" s="9">
        <v>0.433</v>
      </c>
    </row>
    <row r="6" ht="12.0" customHeight="1">
      <c r="A6" s="9">
        <v>0.075</v>
      </c>
      <c r="B6" s="9">
        <v>0.5</v>
      </c>
    </row>
    <row r="7" ht="12.0" customHeight="1">
      <c r="A7" s="9">
        <v>0.1</v>
      </c>
      <c r="B7" s="9">
        <v>0.805</v>
      </c>
    </row>
    <row r="8" ht="12.0" customHeight="1"/>
    <row r="9" ht="12.0" customHeight="1"/>
    <row r="10" ht="12.0" customHeight="1"/>
    <row r="11" ht="12.0" customHeight="1"/>
    <row r="12" ht="12.0" customHeight="1"/>
    <row r="13" ht="12.0" customHeight="1"/>
    <row r="14" ht="12.0" customHeight="1"/>
    <row r="15" ht="12.0" customHeight="1"/>
    <row r="16" ht="12.0" customHeight="1"/>
    <row r="17" ht="12.0" customHeight="1"/>
    <row r="18" ht="12.0" customHeight="1"/>
    <row r="19" ht="12.0" customHeight="1"/>
    <row r="20" ht="12.0" customHeight="1"/>
    <row r="21" ht="12.0" customHeight="1"/>
    <row r="22" ht="12.0" customHeight="1"/>
    <row r="23" ht="12.0" customHeight="1"/>
    <row r="24" ht="12.0" customHeight="1"/>
    <row r="25" ht="12.0" customHeight="1"/>
    <row r="26" ht="12.0" customHeight="1"/>
    <row r="27" ht="12.0" customHeight="1"/>
    <row r="28" ht="12.0" customHeight="1"/>
    <row r="29" ht="12.0" customHeight="1"/>
    <row r="30" ht="12.0" customHeight="1"/>
    <row r="31" ht="12.0" customHeight="1"/>
    <row r="32" ht="12.0" customHeight="1"/>
    <row r="33" ht="12.0" customHeight="1"/>
    <row r="34" ht="12.0" customHeight="1"/>
    <row r="35" ht="12.0" customHeight="1"/>
    <row r="36" ht="12.0" customHeight="1"/>
    <row r="37" ht="12.0" customHeight="1"/>
    <row r="38" ht="12.0" customHeight="1"/>
    <row r="39" ht="12.0" customHeight="1"/>
    <row r="40" ht="12.0" customHeight="1"/>
    <row r="41" ht="12.0" customHeight="1"/>
    <row r="42" ht="12.0" customHeight="1"/>
    <row r="43" ht="12.0" customHeight="1"/>
    <row r="44" ht="12.0" customHeight="1"/>
    <row r="45" ht="12.0" customHeight="1"/>
    <row r="46" ht="12.0" customHeight="1"/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5.71"/>
    <col customWidth="1" min="2" max="2" width="19.43"/>
    <col customWidth="1" min="3" max="4" width="29.43"/>
    <col customWidth="1" min="5" max="14" width="14.43"/>
  </cols>
  <sheetData>
    <row r="1" ht="15.75" customHeight="1">
      <c r="A1" s="1" t="s">
        <v>0</v>
      </c>
      <c r="B1" s="1" t="s">
        <v>2</v>
      </c>
      <c r="C1" s="1" t="s">
        <v>3</v>
      </c>
      <c r="D1" s="1" t="s">
        <v>4</v>
      </c>
      <c r="E1" s="1"/>
      <c r="F1" s="1"/>
      <c r="G1" s="1"/>
      <c r="H1" s="1"/>
      <c r="I1" s="1"/>
      <c r="J1" s="1"/>
      <c r="K1" s="1"/>
      <c r="L1" s="1"/>
      <c r="M1" s="1"/>
      <c r="N1" s="1"/>
    </row>
    <row r="2" ht="15.75" customHeight="1">
      <c r="A2" s="2">
        <v>0.0</v>
      </c>
      <c r="B2" s="2">
        <v>-0.0025</v>
      </c>
      <c r="C2" s="2">
        <v>12.85</v>
      </c>
      <c r="D2" s="3">
        <v>7.5088</v>
      </c>
    </row>
    <row r="3" ht="15.75" customHeight="1">
      <c r="A3" s="2">
        <v>0.0</v>
      </c>
      <c r="B3" s="2">
        <v>0.011</v>
      </c>
      <c r="C3" s="2">
        <v>11.42</v>
      </c>
      <c r="D3" s="3">
        <v>13.462</v>
      </c>
    </row>
    <row r="4" ht="15.75" customHeight="1">
      <c r="A4" s="2">
        <v>0.0</v>
      </c>
      <c r="B4" s="2">
        <v>0.009</v>
      </c>
      <c r="C4" s="2">
        <v>17.9</v>
      </c>
      <c r="D4" s="3">
        <v>22.45536966</v>
      </c>
    </row>
    <row r="5" ht="15.75" customHeight="1">
      <c r="A5" s="2">
        <v>0.0</v>
      </c>
      <c r="B5" s="2">
        <v>-0.003</v>
      </c>
      <c r="C5" s="2">
        <v>16.62</v>
      </c>
      <c r="D5" s="3">
        <v>8.949</v>
      </c>
      <c r="E5" s="4"/>
    </row>
    <row r="6" ht="15.75" customHeight="1">
      <c r="A6" s="2">
        <v>0.0</v>
      </c>
      <c r="B6" s="2">
        <v>0.0155</v>
      </c>
      <c r="C6" s="2">
        <v>11.07</v>
      </c>
      <c r="D6" s="3">
        <v>1.114</v>
      </c>
    </row>
    <row r="7" ht="15.75" customHeight="1">
      <c r="A7" s="2">
        <v>0.0</v>
      </c>
      <c r="B7" s="2">
        <v>0.003</v>
      </c>
      <c r="C7" s="2">
        <v>13.53</v>
      </c>
      <c r="D7" s="3">
        <v>2.863910422049957</v>
      </c>
    </row>
    <row r="8" ht="15.75" customHeight="1">
      <c r="A8">
        <v>45.0</v>
      </c>
      <c r="B8">
        <v>-0.0045</v>
      </c>
      <c r="C8">
        <v>10.69</v>
      </c>
      <c r="D8" s="5">
        <v>6.4228</v>
      </c>
    </row>
    <row r="9" ht="15.75" customHeight="1">
      <c r="A9">
        <v>45.0</v>
      </c>
      <c r="B9">
        <v>0.007</v>
      </c>
      <c r="C9">
        <v>10.26</v>
      </c>
      <c r="D9" s="5">
        <v>15.932</v>
      </c>
    </row>
    <row r="10" ht="15.75" customHeight="1">
      <c r="A10">
        <v>45.0</v>
      </c>
      <c r="B10">
        <v>0.0175</v>
      </c>
      <c r="C10">
        <v>20.7</v>
      </c>
      <c r="D10" s="5">
        <v>17.47048011</v>
      </c>
    </row>
    <row r="11" ht="15.75" customHeight="1">
      <c r="A11">
        <v>45.0</v>
      </c>
      <c r="B11">
        <v>-0.014</v>
      </c>
      <c r="C11">
        <v>18.09</v>
      </c>
      <c r="D11" s="5">
        <v>12.372</v>
      </c>
    </row>
    <row r="12" ht="15.75" customHeight="1">
      <c r="A12">
        <v>45.0</v>
      </c>
      <c r="B12">
        <v>0.013</v>
      </c>
      <c r="C12">
        <v>15.41</v>
      </c>
      <c r="D12" s="5">
        <v>7.027</v>
      </c>
    </row>
    <row r="13" ht="15.75" customHeight="1">
      <c r="A13">
        <v>45.0</v>
      </c>
      <c r="B13">
        <v>0.0015</v>
      </c>
      <c r="C13">
        <v>11.719999999999999</v>
      </c>
      <c r="D13" s="5">
        <v>0.818260120585702</v>
      </c>
    </row>
    <row r="14" ht="15.75" customHeight="1">
      <c r="A14" s="2">
        <v>90.0</v>
      </c>
      <c r="B14" s="2">
        <v>-0.003</v>
      </c>
      <c r="C14" s="2">
        <v>10.28</v>
      </c>
      <c r="D14" s="3">
        <v>10.01384</v>
      </c>
    </row>
    <row r="15" ht="15.75" customHeight="1">
      <c r="A15" s="2">
        <v>90.0</v>
      </c>
      <c r="B15" s="2">
        <v>0.005</v>
      </c>
      <c r="C15" s="2">
        <v>11.42</v>
      </c>
      <c r="D15" s="3">
        <v>12.266</v>
      </c>
    </row>
    <row r="16" ht="15.75" customHeight="1">
      <c r="A16" s="2">
        <v>90.0</v>
      </c>
      <c r="B16" s="2">
        <v>0.031</v>
      </c>
      <c r="C16" s="2">
        <v>11.03</v>
      </c>
      <c r="D16" s="3">
        <v>40.91503879</v>
      </c>
    </row>
    <row r="17" ht="15.75" customHeight="1">
      <c r="A17" s="2">
        <v>90.0</v>
      </c>
      <c r="B17" s="2">
        <v>-0.028</v>
      </c>
      <c r="C17" s="2">
        <v>12.56</v>
      </c>
      <c r="D17" s="3">
        <v>16.911</v>
      </c>
    </row>
    <row r="18" ht="15.75" customHeight="1">
      <c r="A18" s="2">
        <v>90.0</v>
      </c>
      <c r="B18" s="2">
        <v>0.0235</v>
      </c>
      <c r="C18" s="2">
        <v>16.33</v>
      </c>
      <c r="D18" s="3">
        <v>2.0787</v>
      </c>
    </row>
    <row r="19" ht="15.75" customHeight="1">
      <c r="A19" s="2">
        <v>90.0</v>
      </c>
      <c r="B19" s="2">
        <v>0.0025</v>
      </c>
      <c r="C19" s="2">
        <v>10.11</v>
      </c>
      <c r="D19" s="3">
        <v>0.7967269595176572</v>
      </c>
    </row>
    <row r="20" ht="15.75" customHeight="1">
      <c r="A20">
        <v>135.0</v>
      </c>
      <c r="B20">
        <v>-0.018</v>
      </c>
      <c r="C20">
        <v>12.61</v>
      </c>
      <c r="D20" s="5">
        <v>5.66984</v>
      </c>
    </row>
    <row r="21" ht="15.75" customHeight="1">
      <c r="A21">
        <v>135.0</v>
      </c>
      <c r="B21">
        <v>0.014</v>
      </c>
      <c r="C21">
        <v>10.22</v>
      </c>
      <c r="D21" s="5">
        <v>12.994</v>
      </c>
    </row>
    <row r="22" ht="15.75" customHeight="1">
      <c r="A22">
        <v>135.0</v>
      </c>
      <c r="B22">
        <v>0.0</v>
      </c>
      <c r="C22">
        <v>10.59</v>
      </c>
      <c r="D22" s="5">
        <v>1.03592236</v>
      </c>
    </row>
    <row r="23" ht="15.75" customHeight="1">
      <c r="A23">
        <v>135.0</v>
      </c>
      <c r="B23">
        <v>-0.027</v>
      </c>
      <c r="C23">
        <v>8.46</v>
      </c>
      <c r="D23" s="5">
        <v>29.808</v>
      </c>
    </row>
    <row r="24" ht="15.75" customHeight="1">
      <c r="A24">
        <v>135.0</v>
      </c>
      <c r="B24">
        <v>0.031</v>
      </c>
      <c r="C24">
        <v>11.81</v>
      </c>
      <c r="D24" s="5">
        <v>1.114</v>
      </c>
    </row>
    <row r="25" ht="15.75" customHeight="1">
      <c r="A25">
        <v>135.0</v>
      </c>
      <c r="B25">
        <v>0.0125</v>
      </c>
      <c r="C25">
        <v>13.27</v>
      </c>
      <c r="D25" s="5">
        <v>1.2489233419465977</v>
      </c>
    </row>
    <row r="26" ht="15.75" customHeight="1">
      <c r="A26" s="2">
        <v>1350.0</v>
      </c>
      <c r="B26" s="2">
        <v>0.407</v>
      </c>
      <c r="C26" s="2">
        <v>10.51</v>
      </c>
      <c r="D26" s="3">
        <v>7.69704</v>
      </c>
    </row>
    <row r="27" ht="15.75" customHeight="1">
      <c r="A27" s="2">
        <v>1350.0</v>
      </c>
      <c r="B27" s="2">
        <v>0.433</v>
      </c>
      <c r="C27" s="2">
        <v>12.12</v>
      </c>
      <c r="D27" s="3">
        <v>11.928</v>
      </c>
    </row>
    <row r="28" ht="15.75" customHeight="1">
      <c r="A28" s="2">
        <v>1380.0</v>
      </c>
      <c r="B28" s="2">
        <v>0.425</v>
      </c>
      <c r="C28" s="2">
        <v>14.8</v>
      </c>
      <c r="D28" s="3"/>
    </row>
    <row r="29" ht="15.75" customHeight="1">
      <c r="A29" s="2">
        <v>1380.0</v>
      </c>
      <c r="B29" s="2">
        <v>0.459</v>
      </c>
      <c r="C29" s="2">
        <v>24.7</v>
      </c>
      <c r="D29" s="3">
        <v>11.974</v>
      </c>
    </row>
    <row r="30" ht="15.75" customHeight="1">
      <c r="A30" s="2">
        <v>1395.0</v>
      </c>
      <c r="B30" s="2">
        <v>0.3935</v>
      </c>
      <c r="C30" s="2">
        <v>11.63</v>
      </c>
      <c r="D30" s="3">
        <v>3.8164</v>
      </c>
    </row>
    <row r="31" ht="15.75" customHeight="1">
      <c r="A31" s="2">
        <v>1395.0</v>
      </c>
      <c r="B31" s="2">
        <v>0.422</v>
      </c>
      <c r="C31" s="2">
        <v>12.52</v>
      </c>
      <c r="D31" s="3">
        <v>10.784</v>
      </c>
    </row>
    <row r="32" ht="15.75" customHeight="1">
      <c r="A32">
        <v>1425.0</v>
      </c>
      <c r="B32">
        <v>0.4655</v>
      </c>
      <c r="C32">
        <v>16.74</v>
      </c>
      <c r="D32" s="5">
        <v>16.92525781</v>
      </c>
    </row>
    <row r="33" ht="15.75" customHeight="1">
      <c r="A33">
        <v>1425.0</v>
      </c>
      <c r="B33">
        <v>0.421</v>
      </c>
      <c r="C33">
        <v>17.06</v>
      </c>
      <c r="D33" s="5">
        <v>28.694</v>
      </c>
    </row>
    <row r="34" ht="15.75" customHeight="1">
      <c r="A34">
        <v>1440.0</v>
      </c>
      <c r="B34">
        <v>0.413</v>
      </c>
      <c r="C34">
        <v>11.14</v>
      </c>
      <c r="D34" s="5">
        <v>1.91952</v>
      </c>
    </row>
    <row r="35" ht="15.75" customHeight="1">
      <c r="A35">
        <v>1440.0</v>
      </c>
      <c r="B35">
        <v>0.426</v>
      </c>
      <c r="C35">
        <v>12.38</v>
      </c>
      <c r="D35" s="5">
        <v>21.834</v>
      </c>
    </row>
    <row r="36" ht="15.75" customHeight="1">
      <c r="A36">
        <v>1470.0</v>
      </c>
      <c r="B36">
        <v>0.4685</v>
      </c>
      <c r="C36">
        <v>9.62</v>
      </c>
      <c r="D36" s="5">
        <v>34.91759354</v>
      </c>
    </row>
    <row r="37" ht="15.75" customHeight="1">
      <c r="A37">
        <v>1470.0</v>
      </c>
      <c r="B37">
        <v>0.423</v>
      </c>
      <c r="C37">
        <v>8.96</v>
      </c>
      <c r="D37" s="5">
        <v>43.104</v>
      </c>
    </row>
    <row r="38" ht="15.75" customHeight="1">
      <c r="A38" s="2">
        <v>1485.0</v>
      </c>
      <c r="B38" s="2">
        <v>0.4055</v>
      </c>
      <c r="C38" s="2">
        <v>11.0</v>
      </c>
      <c r="D38" s="3">
        <v>12.69264</v>
      </c>
    </row>
    <row r="39" ht="15.75" customHeight="1">
      <c r="A39" s="2">
        <v>1485.0</v>
      </c>
      <c r="B39" s="2">
        <v>0.431</v>
      </c>
      <c r="C39" s="2">
        <v>11.39</v>
      </c>
      <c r="D39" s="3">
        <v>13.228</v>
      </c>
    </row>
    <row r="40" ht="15.75" customHeight="1">
      <c r="A40" s="2">
        <v>1515.0</v>
      </c>
      <c r="B40" s="2">
        <v>0.444</v>
      </c>
      <c r="C40" s="2">
        <v>8.86</v>
      </c>
      <c r="D40" s="3">
        <v>18.7167025</v>
      </c>
    </row>
    <row r="41" ht="15.75" customHeight="1">
      <c r="A41" s="2">
        <v>1515.0</v>
      </c>
      <c r="B41" s="2">
        <v>0.436</v>
      </c>
      <c r="C41" s="2">
        <v>6.34</v>
      </c>
      <c r="D41" s="3">
        <v>28.136</v>
      </c>
    </row>
    <row r="42" ht="15.75" customHeight="1">
      <c r="A42" s="2">
        <v>1580.0</v>
      </c>
      <c r="B42" s="2">
        <v>0.2155</v>
      </c>
      <c r="C42" s="2">
        <v>11.84</v>
      </c>
      <c r="D42" s="3">
        <v>0.9689922480620157</v>
      </c>
    </row>
    <row r="43" ht="15.75" customHeight="1">
      <c r="A43" s="2">
        <v>1587.0</v>
      </c>
      <c r="B43" s="2">
        <v>0.387</v>
      </c>
      <c r="C43" s="2">
        <v>18.61</v>
      </c>
      <c r="D43" s="3">
        <v>9.137</v>
      </c>
    </row>
    <row r="44" ht="15.75" customHeight="1">
      <c r="A44">
        <v>1625.0</v>
      </c>
      <c r="B44">
        <v>0.243</v>
      </c>
      <c r="C44">
        <v>13.420000000000002</v>
      </c>
      <c r="D44" s="5">
        <v>0.6675279931093885</v>
      </c>
    </row>
    <row r="45" ht="15.75" customHeight="1">
      <c r="A45">
        <v>1632.0</v>
      </c>
      <c r="B45">
        <v>0.413</v>
      </c>
      <c r="C45">
        <v>13.53</v>
      </c>
      <c r="D45" s="5">
        <v>6.33</v>
      </c>
    </row>
    <row r="46" ht="15.75" customHeight="1">
      <c r="A46">
        <v>1670.0</v>
      </c>
      <c r="B46">
        <v>0.416</v>
      </c>
      <c r="C46">
        <v>20.76</v>
      </c>
      <c r="D46" s="5">
        <v>1.658053402239449</v>
      </c>
    </row>
    <row r="47" ht="15.75" customHeight="1">
      <c r="A47">
        <v>1677.0</v>
      </c>
      <c r="B47">
        <v>0.404</v>
      </c>
      <c r="C47">
        <v>17.63</v>
      </c>
      <c r="D47" s="5">
        <v>11.939</v>
      </c>
    </row>
    <row r="48" ht="15.75" customHeight="1">
      <c r="A48">
        <v>1715.0</v>
      </c>
      <c r="B48">
        <v>0.2815</v>
      </c>
      <c r="C48">
        <v>13.48</v>
      </c>
      <c r="D48" s="5">
        <v>0.7751937984496124</v>
      </c>
    </row>
    <row r="49" ht="15.75" customHeight="1">
      <c r="A49">
        <v>1722.0</v>
      </c>
      <c r="B49">
        <v>0.395</v>
      </c>
      <c r="C49">
        <v>18.86</v>
      </c>
      <c r="D49" s="5">
        <v>9.401</v>
      </c>
    </row>
    <row r="50" ht="15.75" customHeight="1">
      <c r="A50" s="2">
        <v>2730.0</v>
      </c>
      <c r="B50" s="2">
        <v>0.371</v>
      </c>
      <c r="C50" s="2">
        <v>10.77</v>
      </c>
      <c r="D50" s="3">
        <v>3.19376</v>
      </c>
    </row>
    <row r="51" ht="15.75" customHeight="1">
      <c r="A51" s="2">
        <v>2730.0</v>
      </c>
      <c r="B51" s="2">
        <v>0.375</v>
      </c>
      <c r="C51" s="2">
        <v>9.98</v>
      </c>
      <c r="D51" s="3">
        <v>10.212</v>
      </c>
    </row>
    <row r="52" ht="15.75" customHeight="1">
      <c r="A52" s="2">
        <v>2820.0</v>
      </c>
      <c r="B52" s="2">
        <v>0.466</v>
      </c>
      <c r="C52" s="2">
        <v>14.21</v>
      </c>
      <c r="D52" s="3">
        <v>29.2317039</v>
      </c>
    </row>
    <row r="53" ht="15.75" customHeight="1">
      <c r="A53" s="2">
        <v>2820.0</v>
      </c>
      <c r="B53" s="2">
        <v>0.462</v>
      </c>
      <c r="C53" s="2">
        <v>18.79</v>
      </c>
      <c r="D53" s="3">
        <v>13.248</v>
      </c>
    </row>
    <row r="54" ht="15.75" customHeight="1">
      <c r="A54" s="2">
        <v>2835.0</v>
      </c>
      <c r="B54" s="2">
        <v>0.3745</v>
      </c>
      <c r="C54" s="2">
        <v>10.29</v>
      </c>
      <c r="D54" s="3">
        <v>3.04896</v>
      </c>
    </row>
    <row r="55" ht="15.75" customHeight="1">
      <c r="A55" s="2">
        <v>2835.0</v>
      </c>
      <c r="B55" s="2">
        <v>0.394</v>
      </c>
      <c r="C55" s="2">
        <v>12.44</v>
      </c>
      <c r="D55" s="3">
        <v>9.51</v>
      </c>
    </row>
    <row r="56" ht="15.75" customHeight="1">
      <c r="A56">
        <v>2865.0</v>
      </c>
      <c r="B56">
        <v>0.497</v>
      </c>
      <c r="C56">
        <v>9.46</v>
      </c>
      <c r="D56" s="5">
        <v>35.61859364</v>
      </c>
    </row>
    <row r="57" ht="15.75" customHeight="1">
      <c r="A57">
        <v>2865.0</v>
      </c>
      <c r="B57">
        <v>0.45</v>
      </c>
      <c r="C57">
        <v>14.79</v>
      </c>
      <c r="D57" s="5">
        <v>31.958</v>
      </c>
    </row>
    <row r="58" ht="15.75" customHeight="1">
      <c r="A58">
        <v>2880.0</v>
      </c>
      <c r="B58">
        <v>0.341</v>
      </c>
      <c r="C58">
        <v>7.98</v>
      </c>
      <c r="D58" s="5">
        <v>4.1784</v>
      </c>
    </row>
    <row r="59" ht="15.75" customHeight="1">
      <c r="A59">
        <v>2880.0</v>
      </c>
      <c r="B59">
        <v>0.382</v>
      </c>
      <c r="C59">
        <v>13.07</v>
      </c>
      <c r="D59" s="5">
        <v>9.432</v>
      </c>
    </row>
    <row r="60" ht="15.75" customHeight="1">
      <c r="A60">
        <v>2910.0</v>
      </c>
      <c r="B60">
        <v>0.4625</v>
      </c>
      <c r="C60">
        <v>22.05</v>
      </c>
      <c r="D60" s="5">
        <v>37.02059382</v>
      </c>
    </row>
    <row r="61" ht="15.75" customHeight="1">
      <c r="A61">
        <v>2910.0</v>
      </c>
      <c r="B61">
        <v>0.439</v>
      </c>
      <c r="C61">
        <v>12.44</v>
      </c>
      <c r="D61" s="5">
        <v>20.971</v>
      </c>
    </row>
    <row r="62" ht="15.75" customHeight="1">
      <c r="A62" s="2">
        <v>2925.0</v>
      </c>
      <c r="B62" s="2">
        <v>0.3695</v>
      </c>
      <c r="C62" s="2">
        <v>9.5</v>
      </c>
      <c r="D62" s="3">
        <v>7.7984</v>
      </c>
    </row>
    <row r="63" ht="15.75" customHeight="1">
      <c r="A63" s="2">
        <v>2925.0</v>
      </c>
      <c r="B63" s="2">
        <v>0.38</v>
      </c>
      <c r="C63" s="2">
        <v>13.65</v>
      </c>
      <c r="D63" s="3">
        <v>11.928</v>
      </c>
    </row>
    <row r="64" ht="15.75" customHeight="1">
      <c r="A64" s="2">
        <v>2955.0</v>
      </c>
      <c r="B64" s="2">
        <v>0.449</v>
      </c>
      <c r="C64" s="2">
        <v>12.4</v>
      </c>
      <c r="D64" s="3">
        <v>13.18659065</v>
      </c>
    </row>
    <row r="65" ht="15.75" customHeight="1">
      <c r="A65" s="2">
        <v>2955.0</v>
      </c>
      <c r="B65" s="2">
        <v>0.439</v>
      </c>
      <c r="C65" s="2">
        <v>14.4</v>
      </c>
      <c r="D65" s="3">
        <v>39.681</v>
      </c>
    </row>
    <row r="66" ht="15.75" customHeight="1">
      <c r="A66" s="2">
        <v>3022.0</v>
      </c>
      <c r="B66" s="2">
        <v>0.3675</v>
      </c>
      <c r="C66" s="2">
        <v>12.77</v>
      </c>
      <c r="D66" s="3">
        <v>0.6244616709732991</v>
      </c>
    </row>
    <row r="67" ht="15.75" customHeight="1">
      <c r="A67" s="2">
        <v>3029.0</v>
      </c>
      <c r="B67" s="2">
        <v>0.409</v>
      </c>
      <c r="C67" s="2">
        <v>16.77</v>
      </c>
      <c r="D67" s="3">
        <v>8.881</v>
      </c>
    </row>
    <row r="68" ht="15.75" customHeight="1">
      <c r="A68">
        <v>3067.0</v>
      </c>
      <c r="B68">
        <v>0.227</v>
      </c>
      <c r="C68">
        <v>11.6</v>
      </c>
      <c r="D68" s="5">
        <v>1.0120585701981053</v>
      </c>
    </row>
    <row r="69" ht="15.75" customHeight="1">
      <c r="A69">
        <v>3074.0</v>
      </c>
      <c r="B69">
        <v>0.406</v>
      </c>
      <c r="C69">
        <v>16.21</v>
      </c>
      <c r="D69" s="5">
        <v>6.52</v>
      </c>
    </row>
    <row r="70" ht="15.75" customHeight="1">
      <c r="A70">
        <v>3112.0</v>
      </c>
      <c r="B70">
        <v>0.3755</v>
      </c>
      <c r="C70">
        <v>10.1</v>
      </c>
      <c r="D70" s="5">
        <v>2.7131782945736433</v>
      </c>
    </row>
    <row r="71" ht="15.75" customHeight="1">
      <c r="A71">
        <v>3119.0</v>
      </c>
      <c r="B71">
        <v>0.39</v>
      </c>
      <c r="C71">
        <v>12.47</v>
      </c>
      <c r="D71" s="5">
        <v>15.985</v>
      </c>
    </row>
    <row r="72" ht="15.75" customHeight="1">
      <c r="A72">
        <v>3157.0</v>
      </c>
      <c r="B72">
        <v>0.402</v>
      </c>
      <c r="C72">
        <v>11.559999999999999</v>
      </c>
      <c r="D72" s="5">
        <v>1.2273901808785528</v>
      </c>
    </row>
    <row r="73" ht="15.75" customHeight="1">
      <c r="A73">
        <v>3164.0</v>
      </c>
      <c r="B73">
        <v>0.372</v>
      </c>
      <c r="C73">
        <v>17.87</v>
      </c>
      <c r="D73" s="5">
        <v>3.599</v>
      </c>
    </row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5.71"/>
    <col customWidth="1" min="2" max="2" width="19.43"/>
    <col customWidth="1" min="3" max="4" width="29.43"/>
    <col customWidth="1" min="5" max="5" width="14.43"/>
    <col customWidth="1" min="6" max="6" width="15.71"/>
    <col customWidth="1" min="7" max="7" width="19.43"/>
    <col customWidth="1" min="8" max="9" width="29.43"/>
    <col customWidth="1" min="10" max="19" width="14.43"/>
  </cols>
  <sheetData>
    <row r="1" ht="15.75" customHeight="1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0</v>
      </c>
      <c r="G1" s="1" t="s">
        <v>2</v>
      </c>
      <c r="H1" s="1" t="s">
        <v>3</v>
      </c>
      <c r="I1" s="1" t="s">
        <v>4</v>
      </c>
      <c r="J1" s="1"/>
      <c r="K1" s="1"/>
      <c r="L1" s="1"/>
      <c r="M1" s="1"/>
      <c r="N1" s="1"/>
      <c r="O1" s="1"/>
      <c r="P1" s="1"/>
      <c r="Q1" s="1"/>
      <c r="R1" s="1"/>
      <c r="S1" s="1"/>
    </row>
    <row r="2" ht="15.75" customHeight="1">
      <c r="A2" s="4">
        <f>AVERAGE('25 C'!A2:A7)</f>
        <v>0</v>
      </c>
      <c r="B2" s="4">
        <f>AVERAGE('25 C'!B2:B7)</f>
        <v>0.0055</v>
      </c>
      <c r="C2" s="4">
        <f>AVERAGE('25 C'!C2:C7)</f>
        <v>13.89833333</v>
      </c>
      <c r="D2" s="7">
        <f>AVERAGE('25 C'!D2:D7)</f>
        <v>9.392180014</v>
      </c>
      <c r="E2">
        <f t="shared" ref="E2:E13" si="1">D2/$C$2*100</f>
        <v>67.57774323</v>
      </c>
      <c r="F2" s="4">
        <f>STDEV('25 C'!A2:A7)</f>
        <v>0</v>
      </c>
      <c r="G2" s="4">
        <f>STDEV('25 C'!B2:B7)</f>
        <v>0.007549834435</v>
      </c>
      <c r="H2" s="4">
        <f>STDEV('25 C'!C2:C7)</f>
        <v>2.785572951</v>
      </c>
      <c r="I2" s="4">
        <f>STDEV('25 C'!D2:D7)</f>
        <v>7.773036157</v>
      </c>
    </row>
    <row r="3" ht="15.75" customHeight="1">
      <c r="A3" s="4">
        <f>AVERAGE('25 C'!A8:A13)</f>
        <v>45</v>
      </c>
      <c r="B3" s="4">
        <f>AVERAGE('25 C'!B8:B13)</f>
        <v>0.003416666667</v>
      </c>
      <c r="C3" s="4">
        <f>AVERAGE('25 C'!C8:C13)</f>
        <v>14.47833333</v>
      </c>
      <c r="D3" s="7">
        <f>AVERAGE('25 C'!D8:D13)</f>
        <v>10.00709004</v>
      </c>
      <c r="E3">
        <f t="shared" si="1"/>
        <v>72.00208686</v>
      </c>
      <c r="F3" s="4">
        <f>STDEV('25 C'!A8:A13)</f>
        <v>0</v>
      </c>
      <c r="G3" s="4">
        <f>STDEV('25 C'!B8:B13)</f>
        <v>0.01159920974</v>
      </c>
      <c r="H3" s="4">
        <f>STDEV('25 C'!C8:C13)</f>
        <v>4.298266705</v>
      </c>
      <c r="I3" s="4">
        <f>STDEV('25 C'!D8:D13)</f>
        <v>6.364938578</v>
      </c>
    </row>
    <row r="4" ht="15.75" customHeight="1">
      <c r="A4" s="4">
        <f>AVERAGE('25 C'!A14:A19)</f>
        <v>90</v>
      </c>
      <c r="B4" s="4">
        <f>AVERAGE('25 C'!B14:B19)</f>
        <v>0.005166666667</v>
      </c>
      <c r="C4" s="4">
        <f>AVERAGE('25 C'!C14:C19)</f>
        <v>11.955</v>
      </c>
      <c r="D4" s="7">
        <f>AVERAGE('25 C'!D14:D19)</f>
        <v>13.83021762</v>
      </c>
      <c r="E4">
        <f t="shared" si="1"/>
        <v>99.50990017</v>
      </c>
      <c r="F4" s="4">
        <f>STDEV('25 C'!A14:A19)</f>
        <v>0</v>
      </c>
      <c r="G4" s="4">
        <f>STDEV('25 C'!B14:B19)</f>
        <v>0.02086783809</v>
      </c>
      <c r="H4" s="4">
        <f>STDEV('25 C'!C14:C19)</f>
        <v>2.317677717</v>
      </c>
      <c r="I4" s="4">
        <f>STDEV('25 C'!D14:D19)</f>
        <v>14.61547343</v>
      </c>
    </row>
    <row r="5" ht="15.75" customHeight="1">
      <c r="A5" s="4">
        <f>AVERAGE('25 C'!A20:A25)</f>
        <v>135</v>
      </c>
      <c r="B5" s="4">
        <f>AVERAGE('25 C'!B20:B25)</f>
        <v>0.002083333333</v>
      </c>
      <c r="C5" s="4">
        <f>AVERAGE('25 C'!C20:C25)</f>
        <v>11.16</v>
      </c>
      <c r="D5" s="7">
        <f>AVERAGE('25 C'!D20:D25)</f>
        <v>8.645114284</v>
      </c>
      <c r="E5">
        <f t="shared" si="1"/>
        <v>62.20252513</v>
      </c>
      <c r="F5" s="4">
        <f>STDEV('25 C'!A20:A25)</f>
        <v>0</v>
      </c>
      <c r="G5" s="4">
        <f>STDEV('25 C'!B20:B25)</f>
        <v>0.02163427065</v>
      </c>
      <c r="H5" s="4">
        <f>STDEV('25 C'!C20:C25)</f>
        <v>1.759295313</v>
      </c>
      <c r="I5" s="4">
        <f>STDEV('25 C'!D20:D25)</f>
        <v>11.35741098</v>
      </c>
    </row>
    <row r="6" ht="15.75" customHeight="1">
      <c r="A6">
        <f>AVERAGE('25 C'!A26:A31)</f>
        <v>1375</v>
      </c>
      <c r="B6">
        <f>AVERAGE('25 C'!B26:B31)</f>
        <v>0.42325</v>
      </c>
      <c r="C6">
        <f>AVERAGE('25 C'!C26:C31)</f>
        <v>14.38</v>
      </c>
      <c r="D6" s="10">
        <f>AVERAGE('25 C'!D26:D27,D29:D31)</f>
        <v>14.85443078</v>
      </c>
      <c r="E6">
        <f t="shared" si="1"/>
        <v>106.8792237</v>
      </c>
      <c r="F6">
        <f>STDEV('25 C'!A26:A31)</f>
        <v>20.49390153</v>
      </c>
      <c r="G6">
        <f>STDEV('25 C'!B26:B31)</f>
        <v>0.02248054715</v>
      </c>
      <c r="H6">
        <f>STDEV('25 C'!C26:C31)</f>
        <v>5.249483784</v>
      </c>
      <c r="I6">
        <f>STDEV('25 C'!D26:D27,D29:D31)</f>
        <v>8.985424221</v>
      </c>
    </row>
    <row r="7" ht="15.75" customHeight="1">
      <c r="A7">
        <f>AVERAGE('25 C'!A32:A37)</f>
        <v>1445</v>
      </c>
      <c r="B7">
        <f>AVERAGE('25 C'!B32:B37)</f>
        <v>0.4361666667</v>
      </c>
      <c r="C7">
        <f>AVERAGE('25 C'!C32:C37)</f>
        <v>12.65</v>
      </c>
      <c r="D7" s="10">
        <f>AVERAGE('25 C'!D32:D37)</f>
        <v>24.56572856</v>
      </c>
      <c r="E7">
        <f t="shared" si="1"/>
        <v>176.7530535</v>
      </c>
      <c r="F7">
        <f>STDEV('25 C'!A32:A37)</f>
        <v>20.49390153</v>
      </c>
      <c r="G7">
        <f>STDEV('25 C'!B32:B37)</f>
        <v>0.02428717082</v>
      </c>
      <c r="H7">
        <f>STDEV('25 C'!C32:C37)</f>
        <v>3.502176466</v>
      </c>
      <c r="I7">
        <f>STDEV('25 C'!D32:D37)</f>
        <v>14.46762688</v>
      </c>
    </row>
    <row r="8" ht="15.75" customHeight="1">
      <c r="A8">
        <f>AVERAGE('25 C'!A38:A43)</f>
        <v>1527.833333</v>
      </c>
      <c r="B8">
        <f>AVERAGE('25 C'!B38:B43)</f>
        <v>0.3865</v>
      </c>
      <c r="C8">
        <f>AVERAGE('25 C'!C38:C43)</f>
        <v>11.34</v>
      </c>
      <c r="D8" s="10">
        <f>AVERAGE('25 C'!D38:D43)</f>
        <v>13.81322246</v>
      </c>
      <c r="E8">
        <f t="shared" si="1"/>
        <v>99.38761812</v>
      </c>
      <c r="F8">
        <f>STDEV('25 C'!A38:A43)</f>
        <v>45.21246141</v>
      </c>
      <c r="G8">
        <f>STDEV('25 C'!B38:B43)</f>
        <v>0.08641643362</v>
      </c>
      <c r="H8">
        <f>STDEV('25 C'!C38:C43)</f>
        <v>4.107831545</v>
      </c>
      <c r="I8">
        <f>STDEV('25 C'!D38:D43)</f>
        <v>9.13920751</v>
      </c>
    </row>
    <row r="9" ht="15.75" customHeight="1">
      <c r="A9">
        <f>AVERAGE('25 C'!A44:A49)</f>
        <v>1673.5</v>
      </c>
      <c r="B9">
        <f>AVERAGE('25 C'!B44:B49)</f>
        <v>0.35875</v>
      </c>
      <c r="C9">
        <f>AVERAGE('25 C'!C44:C49)</f>
        <v>16.28</v>
      </c>
      <c r="D9" s="10">
        <f>AVERAGE('25 C'!D44:D49)</f>
        <v>5.128462532</v>
      </c>
      <c r="E9">
        <f t="shared" si="1"/>
        <v>36.89983834</v>
      </c>
      <c r="F9">
        <f>STDEV('25 C'!A44:A49)</f>
        <v>40.43142342</v>
      </c>
      <c r="G9">
        <f>STDEV('25 C'!B44:B49)</f>
        <v>0.0760892568</v>
      </c>
      <c r="H9">
        <f>STDEV('25 C'!C44:C49)</f>
        <v>3.22897507</v>
      </c>
      <c r="I9">
        <f>STDEV('25 C'!D44:D49)</f>
        <v>4.836864986</v>
      </c>
    </row>
    <row r="10" ht="15.75" customHeight="1">
      <c r="A10">
        <f>AVERAGE('25 C'!A50:A55)</f>
        <v>2795</v>
      </c>
      <c r="B10">
        <f>AVERAGE('25 C'!B50:B55)</f>
        <v>0.4070833333</v>
      </c>
      <c r="C10">
        <f>AVERAGE('25 C'!C50:C55)</f>
        <v>12.74666667</v>
      </c>
      <c r="D10" s="10">
        <f>AVERAGE('25 C'!D50:D55)</f>
        <v>11.40740398</v>
      </c>
      <c r="E10">
        <f t="shared" si="1"/>
        <v>82.07749598</v>
      </c>
      <c r="F10">
        <f>STDEV('25 C'!A50:A55)</f>
        <v>50.7937004</v>
      </c>
      <c r="G10">
        <f>STDEV('25 C'!B50:B55)</f>
        <v>0.04483571865</v>
      </c>
      <c r="H10">
        <f>STDEV('25 C'!C50:C55)</f>
        <v>3.357205187</v>
      </c>
      <c r="I10">
        <f>STDEV('25 C'!D50:D55)</f>
        <v>9.627565913</v>
      </c>
    </row>
    <row r="11" ht="15.75" customHeight="1">
      <c r="A11">
        <f>AVERAGE('25 C'!A56:A61)</f>
        <v>2885</v>
      </c>
      <c r="B11">
        <f>AVERAGE('25 C'!B56:B61)</f>
        <v>0.4285833333</v>
      </c>
      <c r="C11">
        <f>AVERAGE('25 C'!C56:C61)</f>
        <v>13.29833333</v>
      </c>
      <c r="D11" s="10">
        <f>AVERAGE('25 C'!D56:D61)</f>
        <v>23.19643124</v>
      </c>
      <c r="E11">
        <f t="shared" si="1"/>
        <v>166.9008124</v>
      </c>
      <c r="F11">
        <f>STDEV('25 C'!A56:A61)</f>
        <v>20.49390153</v>
      </c>
      <c r="G11">
        <f>STDEV('25 C'!B56:B61)</f>
        <v>0.05698983828</v>
      </c>
      <c r="H11">
        <f>STDEV('25 C'!C56:C61)</f>
        <v>4.952233503</v>
      </c>
      <c r="I11">
        <f>STDEV('25 C'!D56:D61)</f>
        <v>13.98771104</v>
      </c>
    </row>
    <row r="12" ht="15.75" customHeight="1">
      <c r="A12">
        <f>AVERAGE('25 C'!A62:A67)</f>
        <v>2968.5</v>
      </c>
      <c r="B12">
        <f>AVERAGE('25 C'!B62:B67)</f>
        <v>0.4023333333</v>
      </c>
      <c r="C12">
        <f>AVERAGE('25 C'!C62:C67)</f>
        <v>13.24833333</v>
      </c>
      <c r="D12" s="10">
        <f>AVERAGE('25 C'!D62:D67)</f>
        <v>13.68324205</v>
      </c>
      <c r="E12">
        <f t="shared" si="1"/>
        <v>98.45239516</v>
      </c>
      <c r="F12">
        <f>STDEV('25 C'!A62:A67)</f>
        <v>46.19848482</v>
      </c>
      <c r="G12">
        <f>STDEV('25 C'!B62:B67)</f>
        <v>0.035656229</v>
      </c>
      <c r="H12">
        <f>STDEV('25 C'!C62:C67)</f>
        <v>2.403675658</v>
      </c>
      <c r="I12">
        <f>STDEV('25 C'!D62:D67)</f>
        <v>13.47171552</v>
      </c>
    </row>
    <row r="13" ht="15.75" customHeight="1">
      <c r="A13">
        <f>AVERAGE('25 C'!A68:A73)</f>
        <v>3115.5</v>
      </c>
      <c r="B13">
        <f>AVERAGE('25 C'!B68:B73)</f>
        <v>0.3620833333</v>
      </c>
      <c r="C13">
        <f>AVERAGE('25 C'!C68:C73)</f>
        <v>13.30166667</v>
      </c>
      <c r="D13" s="10">
        <f>AVERAGE('25 C'!D68:D73)</f>
        <v>5.176104508</v>
      </c>
      <c r="E13">
        <f t="shared" si="1"/>
        <v>37.24262747</v>
      </c>
      <c r="F13">
        <f>STDEV('25 C'!A68:A73)</f>
        <v>40.43142342</v>
      </c>
      <c r="G13">
        <f>STDEV('25 C'!B68:B73)</f>
        <v>0.06756805212</v>
      </c>
      <c r="H13">
        <f>STDEV('25 C'!C68:C73)</f>
        <v>3.039719834</v>
      </c>
      <c r="I13">
        <f>STDEV('25 C'!D68:D73)</f>
        <v>5.659031091</v>
      </c>
    </row>
    <row r="14" ht="15.75" customHeight="1"/>
    <row r="15" ht="15.75" customHeight="1"/>
    <row r="16" ht="15.75" customHeight="1">
      <c r="A16" s="1" t="s">
        <v>0</v>
      </c>
      <c r="B16" s="1" t="s">
        <v>2</v>
      </c>
      <c r="C16" s="1" t="s">
        <v>3</v>
      </c>
      <c r="D16" s="1" t="s">
        <v>4</v>
      </c>
    </row>
    <row r="17" ht="15.75" customHeight="1">
      <c r="A17" s="3">
        <f t="shared" ref="A17:D17" si="2">A2-2*F2</f>
        <v>0</v>
      </c>
      <c r="B17" s="3">
        <f t="shared" si="2"/>
        <v>-0.009599668871</v>
      </c>
      <c r="C17" s="3">
        <f t="shared" si="2"/>
        <v>8.327187431</v>
      </c>
      <c r="D17" s="3">
        <f t="shared" si="2"/>
        <v>-6.153892299</v>
      </c>
    </row>
    <row r="18" ht="15.75" customHeight="1">
      <c r="A18" s="7">
        <f t="shared" ref="A18:D18" si="3">A3-2*F3</f>
        <v>45</v>
      </c>
      <c r="B18" s="7">
        <f t="shared" si="3"/>
        <v>-0.01978175282</v>
      </c>
      <c r="C18" s="7">
        <f t="shared" si="3"/>
        <v>5.881799923</v>
      </c>
      <c r="D18" s="7">
        <f t="shared" si="3"/>
        <v>-2.722787118</v>
      </c>
    </row>
    <row r="19" ht="15.75" customHeight="1">
      <c r="A19" s="3">
        <f t="shared" ref="A19:D19" si="4">A4-2*F4</f>
        <v>90</v>
      </c>
      <c r="B19" s="3">
        <f t="shared" si="4"/>
        <v>-0.03656900952</v>
      </c>
      <c r="C19" s="3">
        <f t="shared" si="4"/>
        <v>7.319644566</v>
      </c>
      <c r="D19" s="3">
        <f t="shared" si="4"/>
        <v>-15.40072924</v>
      </c>
    </row>
    <row r="20" ht="15.75" customHeight="1">
      <c r="A20" s="7">
        <f t="shared" ref="A20:D20" si="5">A5-2*F5</f>
        <v>135</v>
      </c>
      <c r="B20" s="7">
        <f t="shared" si="5"/>
        <v>-0.04118520797</v>
      </c>
      <c r="C20" s="7">
        <f t="shared" si="5"/>
        <v>7.641409373</v>
      </c>
      <c r="D20" s="7">
        <f t="shared" si="5"/>
        <v>-14.06970767</v>
      </c>
    </row>
    <row r="21" ht="15.75" customHeight="1">
      <c r="A21" s="3">
        <f t="shared" ref="A21:D21" si="6">A6-2*F6</f>
        <v>1334.012197</v>
      </c>
      <c r="B21" s="3">
        <f t="shared" si="6"/>
        <v>0.3782889057</v>
      </c>
      <c r="C21" s="3">
        <f t="shared" si="6"/>
        <v>3.881032432</v>
      </c>
      <c r="D21" s="3">
        <f t="shared" si="6"/>
        <v>-3.116417667</v>
      </c>
    </row>
    <row r="22" ht="15.75" customHeight="1">
      <c r="A22" s="7">
        <f t="shared" ref="A22:D22" si="7">A7-2*F7</f>
        <v>1404.012197</v>
      </c>
      <c r="B22" s="7">
        <f t="shared" si="7"/>
        <v>0.387592325</v>
      </c>
      <c r="C22" s="7">
        <f t="shared" si="7"/>
        <v>5.645647068</v>
      </c>
      <c r="D22" s="7">
        <f t="shared" si="7"/>
        <v>-4.369525206</v>
      </c>
    </row>
    <row r="23" ht="15.75" customHeight="1">
      <c r="A23" s="3">
        <f t="shared" ref="A23:D23" si="8">A8-2*F8</f>
        <v>1437.408411</v>
      </c>
      <c r="B23" s="3">
        <f t="shared" si="8"/>
        <v>0.2136671328</v>
      </c>
      <c r="C23" s="3">
        <f t="shared" si="8"/>
        <v>3.124336911</v>
      </c>
      <c r="D23" s="3">
        <f t="shared" si="8"/>
        <v>-4.465192562</v>
      </c>
    </row>
    <row r="24" ht="15.75" customHeight="1">
      <c r="A24" s="7">
        <f t="shared" ref="A24:D24" si="9">A9-2*F9</f>
        <v>1592.637153</v>
      </c>
      <c r="B24" s="7">
        <f t="shared" si="9"/>
        <v>0.2065714864</v>
      </c>
      <c r="C24" s="7">
        <f t="shared" si="9"/>
        <v>9.822049861</v>
      </c>
      <c r="D24" s="7">
        <f t="shared" si="9"/>
        <v>-4.54526744</v>
      </c>
    </row>
    <row r="25" ht="15.75" customHeight="1">
      <c r="A25" s="3">
        <f t="shared" ref="A25:D25" si="10">A10-2*F10</f>
        <v>2693.412599</v>
      </c>
      <c r="B25" s="3">
        <f t="shared" si="10"/>
        <v>0.317411896</v>
      </c>
      <c r="C25" s="3">
        <f t="shared" si="10"/>
        <v>6.032256293</v>
      </c>
      <c r="D25" s="3">
        <f t="shared" si="10"/>
        <v>-7.847727843</v>
      </c>
    </row>
    <row r="26" ht="15.75" customHeight="1">
      <c r="A26" s="7">
        <f t="shared" ref="A26:D26" si="11">A11-2*F11</f>
        <v>2844.012197</v>
      </c>
      <c r="B26" s="7">
        <f t="shared" si="11"/>
        <v>0.3146036568</v>
      </c>
      <c r="C26" s="7">
        <f t="shared" si="11"/>
        <v>3.393866328</v>
      </c>
      <c r="D26" s="7">
        <f t="shared" si="11"/>
        <v>-4.778990836</v>
      </c>
    </row>
    <row r="27" ht="15.75" customHeight="1">
      <c r="A27" s="3">
        <f t="shared" ref="A27:D27" si="12">A12-2*F12</f>
        <v>2876.10303</v>
      </c>
      <c r="B27" s="3">
        <f t="shared" si="12"/>
        <v>0.3310208753</v>
      </c>
      <c r="C27" s="3">
        <f t="shared" si="12"/>
        <v>8.440982018</v>
      </c>
      <c r="D27" s="3">
        <f t="shared" si="12"/>
        <v>-13.26018899</v>
      </c>
    </row>
    <row r="28" ht="15.75" customHeight="1">
      <c r="A28" s="7">
        <f t="shared" ref="A28:D28" si="13">A13-2*F13</f>
        <v>3034.637153</v>
      </c>
      <c r="B28" s="7">
        <f t="shared" si="13"/>
        <v>0.2269472291</v>
      </c>
      <c r="C28" s="7">
        <f t="shared" si="13"/>
        <v>7.222227</v>
      </c>
      <c r="D28" s="7">
        <f t="shared" si="13"/>
        <v>-6.141957674</v>
      </c>
    </row>
    <row r="29" ht="15.75" customHeight="1"/>
    <row r="30" ht="15.75" customHeight="1">
      <c r="A30" s="1" t="s">
        <v>0</v>
      </c>
      <c r="B30" s="1" t="s">
        <v>2</v>
      </c>
      <c r="C30" s="1" t="s">
        <v>3</v>
      </c>
      <c r="D30" s="1" t="s">
        <v>4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</row>
    <row r="31" ht="15.75" customHeight="1">
      <c r="A31" s="3">
        <f t="shared" ref="A31:D31" si="14">A2+2*F2</f>
        <v>0</v>
      </c>
      <c r="B31" s="3">
        <f t="shared" si="14"/>
        <v>0.02059966887</v>
      </c>
      <c r="C31" s="3">
        <f t="shared" si="14"/>
        <v>19.46947924</v>
      </c>
      <c r="D31" s="3">
        <f t="shared" si="14"/>
        <v>24.93825233</v>
      </c>
    </row>
    <row r="32" ht="15.75" customHeight="1">
      <c r="A32" s="7">
        <f t="shared" ref="A32:D32" si="15">A3+2*F3</f>
        <v>45</v>
      </c>
      <c r="B32" s="7">
        <f t="shared" si="15"/>
        <v>0.02661508615</v>
      </c>
      <c r="C32" s="7">
        <f t="shared" si="15"/>
        <v>23.07486674</v>
      </c>
      <c r="D32" s="7">
        <f t="shared" si="15"/>
        <v>22.73696719</v>
      </c>
    </row>
    <row r="33" ht="15.75" customHeight="1">
      <c r="A33" s="3">
        <f t="shared" ref="A33:D33" si="16">A4+2*F4</f>
        <v>90</v>
      </c>
      <c r="B33" s="3">
        <f t="shared" si="16"/>
        <v>0.04690234285</v>
      </c>
      <c r="C33" s="3">
        <f t="shared" si="16"/>
        <v>16.59035543</v>
      </c>
      <c r="D33" s="3">
        <f t="shared" si="16"/>
        <v>43.06116449</v>
      </c>
    </row>
    <row r="34" ht="15.75" customHeight="1">
      <c r="A34" s="7">
        <f t="shared" ref="A34:D34" si="17">A5+2*F5</f>
        <v>135</v>
      </c>
      <c r="B34" s="7">
        <f t="shared" si="17"/>
        <v>0.04535187464</v>
      </c>
      <c r="C34" s="7">
        <f t="shared" si="17"/>
        <v>14.67859063</v>
      </c>
      <c r="D34" s="7">
        <f t="shared" si="17"/>
        <v>31.35993624</v>
      </c>
    </row>
    <row r="35" ht="15.75" customHeight="1">
      <c r="A35" s="3">
        <f t="shared" ref="A35:D35" si="18">A6+2*F6</f>
        <v>1415.987803</v>
      </c>
      <c r="B35" s="3">
        <f t="shared" si="18"/>
        <v>0.4682110943</v>
      </c>
      <c r="C35" s="3">
        <f t="shared" si="18"/>
        <v>24.87896757</v>
      </c>
      <c r="D35" s="3">
        <f t="shared" si="18"/>
        <v>32.82527922</v>
      </c>
    </row>
    <row r="36" ht="15.75" customHeight="1">
      <c r="A36" s="7">
        <f t="shared" ref="A36:D36" si="19">A7+2*F7</f>
        <v>1485.987803</v>
      </c>
      <c r="B36" s="7">
        <f t="shared" si="19"/>
        <v>0.4847410083</v>
      </c>
      <c r="C36" s="7">
        <f t="shared" si="19"/>
        <v>19.65435293</v>
      </c>
      <c r="D36" s="7">
        <f t="shared" si="19"/>
        <v>53.50098232</v>
      </c>
    </row>
    <row r="37" ht="15.75" customHeight="1">
      <c r="A37" s="3">
        <f t="shared" ref="A37:D37" si="20">A8+2*F8</f>
        <v>1618.258256</v>
      </c>
      <c r="B37" s="3">
        <f t="shared" si="20"/>
        <v>0.5593328672</v>
      </c>
      <c r="C37" s="3">
        <f t="shared" si="20"/>
        <v>19.55566309</v>
      </c>
      <c r="D37" s="3">
        <f t="shared" si="20"/>
        <v>32.09163748</v>
      </c>
    </row>
    <row r="38" ht="15.75" customHeight="1">
      <c r="A38" s="7">
        <f t="shared" ref="A38:D38" si="21">A9+2*F9</f>
        <v>1754.362847</v>
      </c>
      <c r="B38" s="7">
        <f t="shared" si="21"/>
        <v>0.5109285136</v>
      </c>
      <c r="C38" s="7">
        <f t="shared" si="21"/>
        <v>22.73795014</v>
      </c>
      <c r="D38" s="7">
        <f t="shared" si="21"/>
        <v>14.8021925</v>
      </c>
    </row>
    <row r="39" ht="15.75" customHeight="1">
      <c r="A39" s="3">
        <f t="shared" ref="A39:D39" si="22">A10+2*F10</f>
        <v>2896.587401</v>
      </c>
      <c r="B39" s="3">
        <f t="shared" si="22"/>
        <v>0.4967547706</v>
      </c>
      <c r="C39" s="3">
        <f t="shared" si="22"/>
        <v>19.46107704</v>
      </c>
      <c r="D39" s="3">
        <f t="shared" si="22"/>
        <v>30.66253581</v>
      </c>
    </row>
    <row r="40" ht="15.75" customHeight="1">
      <c r="A40" s="7">
        <f t="shared" ref="A40:D40" si="23">A11+2*F11</f>
        <v>2925.987803</v>
      </c>
      <c r="B40" s="7">
        <f t="shared" si="23"/>
        <v>0.5425630099</v>
      </c>
      <c r="C40" s="7">
        <f t="shared" si="23"/>
        <v>23.20280034</v>
      </c>
      <c r="D40" s="7">
        <f t="shared" si="23"/>
        <v>51.17185332</v>
      </c>
    </row>
    <row r="41" ht="15.75" customHeight="1">
      <c r="A41" s="3">
        <f t="shared" ref="A41:D41" si="24">A12+2*F12</f>
        <v>3060.89697</v>
      </c>
      <c r="B41" s="3">
        <f t="shared" si="24"/>
        <v>0.4736457913</v>
      </c>
      <c r="C41" s="3">
        <f t="shared" si="24"/>
        <v>18.05568465</v>
      </c>
      <c r="D41" s="3">
        <f t="shared" si="24"/>
        <v>40.62667309</v>
      </c>
    </row>
    <row r="42" ht="15.75" customHeight="1">
      <c r="A42" s="7">
        <f t="shared" ref="A42:D42" si="25">A13+2*F13</f>
        <v>3196.362847</v>
      </c>
      <c r="B42" s="7">
        <f t="shared" si="25"/>
        <v>0.4972194376</v>
      </c>
      <c r="C42" s="7">
        <f t="shared" si="25"/>
        <v>19.38110633</v>
      </c>
      <c r="D42" s="7">
        <f t="shared" si="25"/>
        <v>16.49416669</v>
      </c>
    </row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5.71"/>
    <col customWidth="1" min="2" max="2" width="19.43"/>
    <col customWidth="1" min="3" max="4" width="29.43"/>
    <col customWidth="1" min="5" max="14" width="14.43"/>
  </cols>
  <sheetData>
    <row r="1" ht="15.75" customHeight="1">
      <c r="A1" s="1" t="s">
        <v>0</v>
      </c>
      <c r="B1" s="1" t="s">
        <v>2</v>
      </c>
      <c r="C1" s="1" t="s">
        <v>3</v>
      </c>
      <c r="D1" s="1" t="s">
        <v>4</v>
      </c>
      <c r="E1" s="1"/>
      <c r="F1" s="1"/>
      <c r="G1" s="1"/>
      <c r="H1" s="1"/>
      <c r="I1" s="1"/>
      <c r="J1" s="1"/>
      <c r="K1" s="1"/>
      <c r="L1" s="1"/>
      <c r="M1" s="1"/>
      <c r="N1" s="1"/>
    </row>
    <row r="2" ht="15.75" customHeight="1">
      <c r="A2" s="6">
        <v>0.0</v>
      </c>
      <c r="B2" s="6">
        <v>0.08</v>
      </c>
      <c r="C2" s="6">
        <v>8.66</v>
      </c>
      <c r="D2" s="6">
        <v>8.774810997536596</v>
      </c>
    </row>
    <row r="3" ht="15.75" customHeight="1">
      <c r="A3" s="6">
        <v>0.0</v>
      </c>
      <c r="B3" s="6">
        <v>0.0045</v>
      </c>
      <c r="C3" s="6">
        <v>20.72</v>
      </c>
      <c r="D3" s="6">
        <v>7.011117006</v>
      </c>
    </row>
    <row r="4" ht="15.75" customHeight="1">
      <c r="A4" s="6">
        <v>0.0</v>
      </c>
      <c r="B4" s="6">
        <v>0.003</v>
      </c>
      <c r="C4" s="6">
        <v>16.03</v>
      </c>
      <c r="D4" s="6">
        <v>42.27501301</v>
      </c>
    </row>
    <row r="5" ht="15.75" customHeight="1">
      <c r="A5" s="6">
        <v>0.0</v>
      </c>
      <c r="B5" s="6">
        <v>0.005</v>
      </c>
      <c r="C5" s="6">
        <v>10.86</v>
      </c>
      <c r="D5" s="6">
        <v>26.06868</v>
      </c>
    </row>
    <row r="6" ht="15.75" customHeight="1">
      <c r="A6" s="6">
        <v>0.0</v>
      </c>
      <c r="B6" s="6">
        <v>-0.034</v>
      </c>
      <c r="C6" s="6">
        <v>14.99</v>
      </c>
      <c r="D6" s="6">
        <v>33.3514</v>
      </c>
    </row>
    <row r="7" ht="15.75" customHeight="1">
      <c r="A7" s="6">
        <v>0.0</v>
      </c>
      <c r="B7" s="6">
        <v>0.003</v>
      </c>
      <c r="C7" s="6">
        <v>9.53</v>
      </c>
      <c r="D7" s="6">
        <v>15.01</v>
      </c>
    </row>
    <row r="8" ht="15.75" customHeight="1">
      <c r="A8">
        <v>45.0</v>
      </c>
      <c r="B8">
        <v>0.013</v>
      </c>
      <c r="C8">
        <v>14.079999999999998</v>
      </c>
      <c r="D8">
        <v>9.086275731234249</v>
      </c>
    </row>
    <row r="9" ht="15.75" customHeight="1">
      <c r="A9">
        <v>45.0</v>
      </c>
      <c r="B9">
        <v>0.0195</v>
      </c>
      <c r="C9">
        <v>15.64</v>
      </c>
      <c r="D9">
        <v>4.685137504</v>
      </c>
    </row>
    <row r="10" ht="15.75" customHeight="1">
      <c r="A10">
        <v>45.0</v>
      </c>
      <c r="B10">
        <v>0.0025</v>
      </c>
      <c r="C10">
        <v>20.708</v>
      </c>
      <c r="D10">
        <v>44.93381885</v>
      </c>
    </row>
    <row r="11" ht="15.75" customHeight="1">
      <c r="A11">
        <v>45.0</v>
      </c>
      <c r="B11">
        <v>0.0055</v>
      </c>
      <c r="C11">
        <v>10.23</v>
      </c>
      <c r="D11">
        <v>1.751384</v>
      </c>
    </row>
    <row r="12" ht="15.75" customHeight="1">
      <c r="A12">
        <v>45.0</v>
      </c>
      <c r="B12">
        <v>-0.026</v>
      </c>
      <c r="C12">
        <v>21.88</v>
      </c>
      <c r="D12">
        <v>8.47332</v>
      </c>
    </row>
    <row r="13" ht="15.75" customHeight="1">
      <c r="A13">
        <v>45.0</v>
      </c>
      <c r="B13">
        <v>0.011</v>
      </c>
      <c r="C13">
        <v>13.91</v>
      </c>
      <c r="D13">
        <v>11.3</v>
      </c>
    </row>
    <row r="14" ht="15.75" customHeight="1">
      <c r="A14" s="6">
        <v>90.0</v>
      </c>
      <c r="B14" s="6">
        <v>0.007</v>
      </c>
      <c r="C14" s="6">
        <v>12.32</v>
      </c>
      <c r="D14" s="6">
        <v>5.603533708978679</v>
      </c>
    </row>
    <row r="15" ht="15.75" customHeight="1">
      <c r="A15" s="6">
        <v>90.0</v>
      </c>
      <c r="B15" s="6">
        <v>0.0395</v>
      </c>
      <c r="C15" s="6">
        <v>14.18</v>
      </c>
      <c r="D15" s="6">
        <v>4.935627604</v>
      </c>
    </row>
    <row r="16" ht="15.75" customHeight="1">
      <c r="A16" s="6">
        <v>90.0</v>
      </c>
      <c r="B16" s="6">
        <v>0.006</v>
      </c>
      <c r="C16" s="6">
        <v>21.66</v>
      </c>
      <c r="D16" s="6">
        <v>12.16114675</v>
      </c>
    </row>
    <row r="17" ht="15.75" customHeight="1">
      <c r="A17" s="6">
        <v>90.0</v>
      </c>
      <c r="B17" s="6">
        <v>0.009</v>
      </c>
      <c r="C17" s="6">
        <v>8.95</v>
      </c>
      <c r="D17" s="6">
        <v>7.342342</v>
      </c>
    </row>
    <row r="18" ht="15.75" customHeight="1">
      <c r="A18" s="6">
        <v>90.0</v>
      </c>
      <c r="B18" s="6">
        <v>0.005</v>
      </c>
      <c r="C18" s="6">
        <v>15.6</v>
      </c>
      <c r="D18" s="6"/>
    </row>
    <row r="19" ht="15.75" customHeight="1">
      <c r="A19" s="6">
        <v>90.0</v>
      </c>
      <c r="B19" s="6">
        <v>0.014</v>
      </c>
      <c r="C19" s="6">
        <v>13.95</v>
      </c>
      <c r="D19" s="6">
        <v>8.63</v>
      </c>
    </row>
    <row r="20" ht="15.75" customHeight="1">
      <c r="A20">
        <v>135.0</v>
      </c>
      <c r="B20">
        <v>0.02</v>
      </c>
      <c r="C20">
        <v>15.22</v>
      </c>
      <c r="D20">
        <v>7.2882747685250715</v>
      </c>
    </row>
    <row r="21" ht="15.75" customHeight="1">
      <c r="A21">
        <v>135.0</v>
      </c>
      <c r="B21">
        <v>0.024</v>
      </c>
      <c r="C21">
        <v>15.22</v>
      </c>
      <c r="D21">
        <v>6.009156605</v>
      </c>
    </row>
    <row r="22" ht="15.75" customHeight="1">
      <c r="A22">
        <v>135.0</v>
      </c>
      <c r="B22">
        <v>0.005</v>
      </c>
      <c r="C22">
        <v>17.78</v>
      </c>
      <c r="D22">
        <v>51.4074331</v>
      </c>
    </row>
    <row r="23" ht="15.75" customHeight="1">
      <c r="A23">
        <v>135.0</v>
      </c>
      <c r="B23">
        <v>0.0045000000000000005</v>
      </c>
      <c r="C23">
        <v>12.56</v>
      </c>
      <c r="D23">
        <v>4.782626</v>
      </c>
    </row>
    <row r="24" ht="15.75" customHeight="1">
      <c r="A24">
        <v>135.0</v>
      </c>
      <c r="B24">
        <v>0.014</v>
      </c>
      <c r="C24">
        <v>16.79</v>
      </c>
      <c r="D24">
        <v>34.583</v>
      </c>
    </row>
    <row r="25" ht="15.75" customHeight="1">
      <c r="A25">
        <v>135.0</v>
      </c>
      <c r="B25">
        <v>0.024</v>
      </c>
      <c r="C25">
        <v>14.31</v>
      </c>
      <c r="D25">
        <v>10.38</v>
      </c>
    </row>
    <row r="26" ht="15.75" customHeight="1">
      <c r="A26" s="6">
        <v>1440.0</v>
      </c>
      <c r="B26" s="6"/>
      <c r="C26" s="6">
        <v>10.36</v>
      </c>
      <c r="D26" s="6">
        <v>5.023076705269417</v>
      </c>
    </row>
    <row r="27" ht="15.75" customHeight="1">
      <c r="A27" s="6">
        <v>1440.0</v>
      </c>
      <c r="B27" s="6">
        <v>0.405</v>
      </c>
      <c r="C27" s="6">
        <v>11.72</v>
      </c>
      <c r="D27" s="6">
        <v>2.752785303</v>
      </c>
    </row>
    <row r="28" ht="15.75" customHeight="1">
      <c r="A28" s="6">
        <v>1440.0</v>
      </c>
      <c r="B28" s="6">
        <v>0.4045</v>
      </c>
      <c r="C28" s="6">
        <v>8.85</v>
      </c>
      <c r="D28" s="6">
        <v>30.02138605</v>
      </c>
    </row>
    <row r="29" ht="15.75" customHeight="1">
      <c r="A29" s="6">
        <v>1440.0</v>
      </c>
      <c r="B29" s="6">
        <v>0.4315</v>
      </c>
      <c r="C29" s="6">
        <v>15.75</v>
      </c>
      <c r="D29" s="6">
        <v>27.14646</v>
      </c>
    </row>
    <row r="30" ht="15.75" customHeight="1">
      <c r="A30" s="6">
        <v>1440.0</v>
      </c>
      <c r="B30" s="6">
        <v>0.425</v>
      </c>
      <c r="C30" s="6">
        <v>16.8</v>
      </c>
      <c r="D30" s="6">
        <v>66.1116</v>
      </c>
    </row>
    <row r="31" ht="15.75" customHeight="1">
      <c r="A31" s="6">
        <v>1440.0</v>
      </c>
      <c r="B31" s="6">
        <v>0.369</v>
      </c>
      <c r="C31" s="6">
        <v>10.25</v>
      </c>
      <c r="D31" s="6">
        <v>11.82</v>
      </c>
    </row>
    <row r="32" ht="15.75" customHeight="1">
      <c r="A32">
        <v>1485.0</v>
      </c>
      <c r="B32">
        <v>0.742</v>
      </c>
      <c r="C32">
        <v>11.73</v>
      </c>
      <c r="D32">
        <v>4.074525016281112</v>
      </c>
    </row>
    <row r="33" ht="15.75" customHeight="1">
      <c r="A33">
        <v>1485.0</v>
      </c>
      <c r="B33">
        <v>0.305</v>
      </c>
      <c r="C33">
        <v>0.92</v>
      </c>
      <c r="D33">
        <v>5.365039205</v>
      </c>
    </row>
    <row r="34" ht="15.75" customHeight="1">
      <c r="A34">
        <v>1485.0</v>
      </c>
      <c r="B34">
        <v>0.382</v>
      </c>
      <c r="C34">
        <v>24.88</v>
      </c>
      <c r="D34">
        <v>44.87601873</v>
      </c>
    </row>
    <row r="35" ht="15.75" customHeight="1">
      <c r="A35">
        <v>1485.0</v>
      </c>
      <c r="B35">
        <v>0.484</v>
      </c>
      <c r="C35">
        <v>13.95</v>
      </c>
      <c r="D35">
        <v>27.83</v>
      </c>
    </row>
    <row r="36" ht="15.75" customHeight="1">
      <c r="A36">
        <v>1495.0</v>
      </c>
      <c r="B36">
        <v>0.41800000000000004</v>
      </c>
      <c r="C36">
        <v>8.06</v>
      </c>
      <c r="D36">
        <v>44.92974</v>
      </c>
    </row>
    <row r="37" ht="15.75" customHeight="1">
      <c r="A37">
        <v>1495.0</v>
      </c>
      <c r="B37">
        <v>0.411</v>
      </c>
      <c r="C37">
        <v>15.32</v>
      </c>
      <c r="D37">
        <v>9.70491</v>
      </c>
    </row>
    <row r="38" ht="15.75" customHeight="1">
      <c r="A38" s="6">
        <v>1530.0</v>
      </c>
      <c r="B38" s="6">
        <v>0.535</v>
      </c>
      <c r="C38" s="6">
        <v>14.930000000000001</v>
      </c>
      <c r="D38" s="6">
        <v>7.330747232211117</v>
      </c>
    </row>
    <row r="39" ht="15.75" customHeight="1">
      <c r="A39" s="6">
        <v>1530.0</v>
      </c>
      <c r="B39" s="6">
        <v>0.319</v>
      </c>
      <c r="C39" s="6">
        <v>13.74</v>
      </c>
      <c r="D39" s="6">
        <v>5.329254905</v>
      </c>
    </row>
    <row r="40" ht="15.75" customHeight="1">
      <c r="A40" s="6">
        <v>1530.0</v>
      </c>
      <c r="B40" s="6">
        <v>0.383</v>
      </c>
      <c r="C40" s="6">
        <v>19.97</v>
      </c>
      <c r="D40" s="6">
        <v>19.79076354</v>
      </c>
    </row>
    <row r="41" ht="15.75" customHeight="1">
      <c r="A41" s="6">
        <v>1530.0</v>
      </c>
      <c r="B41" s="6">
        <v>0.425</v>
      </c>
      <c r="C41" s="6">
        <v>12.0</v>
      </c>
      <c r="D41" s="6">
        <v>35.16241</v>
      </c>
    </row>
    <row r="42" ht="15.75" customHeight="1">
      <c r="A42" s="6">
        <v>1530.0</v>
      </c>
      <c r="B42" s="6">
        <v>0.115</v>
      </c>
      <c r="C42" s="6">
        <v>14.9</v>
      </c>
      <c r="D42" s="6">
        <v>50.3473</v>
      </c>
    </row>
    <row r="43" ht="15.75" customHeight="1">
      <c r="A43" s="6">
        <v>1530.0</v>
      </c>
      <c r="B43" s="6">
        <v>0.477</v>
      </c>
      <c r="C43" s="6">
        <v>10.85</v>
      </c>
      <c r="D43" s="6">
        <v>8.38</v>
      </c>
    </row>
    <row r="44" ht="15.75" customHeight="1">
      <c r="A44">
        <v>1575.0</v>
      </c>
      <c r="B44">
        <v>0.567</v>
      </c>
      <c r="C44">
        <v>9.559999999999999</v>
      </c>
      <c r="D44">
        <v>10.827646742362035</v>
      </c>
    </row>
    <row r="45" ht="15.75" customHeight="1">
      <c r="A45">
        <v>1575.0</v>
      </c>
      <c r="B45">
        <v>0.235</v>
      </c>
      <c r="C45">
        <v>15.35</v>
      </c>
      <c r="D45">
        <v>6.402783906</v>
      </c>
    </row>
    <row r="46" ht="15.75" customHeight="1">
      <c r="A46">
        <v>1575.0</v>
      </c>
      <c r="B46">
        <v>0.4</v>
      </c>
      <c r="C46">
        <v>18.95</v>
      </c>
      <c r="D46">
        <v>27.18917982</v>
      </c>
    </row>
    <row r="47" ht="15.75" customHeight="1">
      <c r="A47">
        <v>1575.0</v>
      </c>
      <c r="B47">
        <v>0.41</v>
      </c>
      <c r="C47">
        <v>7.61</v>
      </c>
      <c r="D47">
        <v>23.03744</v>
      </c>
    </row>
    <row r="48" ht="15.75" customHeight="1">
      <c r="A48">
        <v>1575.0</v>
      </c>
      <c r="B48">
        <v>0.456</v>
      </c>
      <c r="C48">
        <v>12.93</v>
      </c>
      <c r="D48">
        <v>42.4651</v>
      </c>
    </row>
    <row r="49" ht="15.75" customHeight="1">
      <c r="A49">
        <v>1575.0</v>
      </c>
      <c r="B49">
        <v>0.49</v>
      </c>
      <c r="C49">
        <v>11.47</v>
      </c>
      <c r="D49">
        <v>5.59</v>
      </c>
    </row>
    <row r="50" ht="15.75" customHeight="1">
      <c r="A50" s="6">
        <v>2880.0</v>
      </c>
      <c r="B50" s="6">
        <v>0.87</v>
      </c>
      <c r="C50" s="6">
        <v>12.21</v>
      </c>
      <c r="D50" s="6">
        <v>7.217487329048335</v>
      </c>
    </row>
    <row r="51" ht="15.75" customHeight="1">
      <c r="A51" s="6">
        <v>2880.0</v>
      </c>
      <c r="B51" s="6">
        <v>0.4</v>
      </c>
      <c r="C51" s="6">
        <v>10.68</v>
      </c>
      <c r="D51" s="6">
        <v>4.184157304</v>
      </c>
    </row>
    <row r="52" ht="15.75" customHeight="1">
      <c r="A52" s="6">
        <v>2880.0</v>
      </c>
      <c r="B52" s="6">
        <v>0.379</v>
      </c>
      <c r="C52" s="6">
        <v>8.99</v>
      </c>
      <c r="D52" s="6">
        <v>64.10612103</v>
      </c>
    </row>
    <row r="53" ht="15.75" customHeight="1">
      <c r="A53" s="6">
        <v>2880.0</v>
      </c>
      <c r="B53" s="6">
        <v>0.405</v>
      </c>
      <c r="C53" s="6">
        <v>6.8</v>
      </c>
      <c r="D53" s="6">
        <v>35.16241</v>
      </c>
    </row>
    <row r="54" ht="15.75" customHeight="1">
      <c r="A54" s="6">
        <v>2880.0</v>
      </c>
      <c r="B54" s="6">
        <v>0.386</v>
      </c>
      <c r="C54" s="6">
        <v>13.93</v>
      </c>
      <c r="D54" s="6">
        <v>26.4545</v>
      </c>
    </row>
    <row r="55" ht="15.75" customHeight="1">
      <c r="A55" s="6">
        <v>2880.0</v>
      </c>
      <c r="B55" s="6">
        <v>0.486</v>
      </c>
      <c r="C55" s="6">
        <v>16.5</v>
      </c>
      <c r="D55" s="6">
        <v>16.7</v>
      </c>
    </row>
    <row r="56" ht="15.75" customHeight="1">
      <c r="A56">
        <v>2925.0</v>
      </c>
      <c r="C56">
        <v>10.46</v>
      </c>
      <c r="D56">
        <v>6.113203273211202</v>
      </c>
    </row>
    <row r="57" ht="15.75" customHeight="1">
      <c r="A57">
        <v>2925.0</v>
      </c>
      <c r="B57">
        <v>0.361</v>
      </c>
      <c r="C57">
        <v>19.21</v>
      </c>
      <c r="D57">
        <v>4.291510204</v>
      </c>
    </row>
    <row r="58" ht="15.75" customHeight="1">
      <c r="A58">
        <v>2925.0</v>
      </c>
      <c r="B58">
        <v>0.3635</v>
      </c>
      <c r="C58">
        <v>21.15</v>
      </c>
      <c r="D58">
        <v>32.21779088</v>
      </c>
    </row>
    <row r="59" ht="15.75" customHeight="1">
      <c r="A59">
        <v>2925.0</v>
      </c>
      <c r="B59">
        <v>0.374</v>
      </c>
      <c r="C59">
        <v>9.6</v>
      </c>
      <c r="D59">
        <v>39.20406</v>
      </c>
    </row>
    <row r="60" ht="15.75" customHeight="1">
      <c r="A60">
        <v>2925.0</v>
      </c>
      <c r="B60">
        <v>0.375</v>
      </c>
      <c r="C60">
        <v>15.28</v>
      </c>
      <c r="D60">
        <v>29.164</v>
      </c>
    </row>
    <row r="61" ht="15.75" customHeight="1">
      <c r="A61">
        <v>2925.0</v>
      </c>
      <c r="B61">
        <v>0.445</v>
      </c>
      <c r="C61">
        <v>11.3</v>
      </c>
      <c r="D61">
        <v>16.58</v>
      </c>
    </row>
    <row r="62" ht="15.75" customHeight="1">
      <c r="A62" s="6">
        <v>2970.0</v>
      </c>
      <c r="B62" s="6">
        <v>0.702</v>
      </c>
      <c r="C62" s="6">
        <v>11.84</v>
      </c>
      <c r="D62" s="6">
        <v>9.87909505337373</v>
      </c>
    </row>
    <row r="63" ht="15.75" customHeight="1">
      <c r="A63" s="6">
        <v>2970.0</v>
      </c>
      <c r="B63" s="6">
        <v>0.6415</v>
      </c>
      <c r="C63" s="6">
        <v>14.88</v>
      </c>
      <c r="D63" s="6">
        <v>3.146412603</v>
      </c>
    </row>
    <row r="64" ht="15.75" customHeight="1">
      <c r="A64" s="6">
        <v>2970.0</v>
      </c>
      <c r="B64" s="6">
        <v>0.382</v>
      </c>
      <c r="C64" s="6">
        <v>15.61</v>
      </c>
      <c r="D64" s="6">
        <v>29.21218427</v>
      </c>
    </row>
    <row r="65" ht="15.75" customHeight="1">
      <c r="A65" s="6">
        <v>2970.0</v>
      </c>
      <c r="B65" s="6">
        <v>0.39449999999999996</v>
      </c>
      <c r="C65" s="6">
        <v>7.37</v>
      </c>
      <c r="D65" s="6">
        <v>26.2034</v>
      </c>
    </row>
    <row r="66" ht="15.75" customHeight="1">
      <c r="A66" s="6">
        <v>2970.0</v>
      </c>
      <c r="B66" s="6">
        <v>0.251</v>
      </c>
      <c r="C66" s="6">
        <v>14.09</v>
      </c>
      <c r="D66" s="6"/>
    </row>
    <row r="67" ht="15.75" customHeight="1">
      <c r="A67" s="6">
        <v>2970.0</v>
      </c>
      <c r="B67" s="6">
        <v>0.45</v>
      </c>
      <c r="C67" s="6">
        <v>11.27</v>
      </c>
      <c r="D67" s="6">
        <v>12.88</v>
      </c>
    </row>
    <row r="68" ht="15.75" customHeight="1">
      <c r="A68">
        <v>3015.0</v>
      </c>
      <c r="B68">
        <v>0.541</v>
      </c>
      <c r="C68">
        <v>11.870000000000001</v>
      </c>
      <c r="D68">
        <v>6.948495059036724</v>
      </c>
    </row>
    <row r="69" ht="15.75" customHeight="1">
      <c r="A69">
        <v>3015.0</v>
      </c>
      <c r="B69">
        <v>0.279</v>
      </c>
      <c r="C69">
        <v>13.34</v>
      </c>
      <c r="D69">
        <v>11.09052721</v>
      </c>
    </row>
    <row r="70" ht="15.75" customHeight="1">
      <c r="A70">
        <v>3015.0</v>
      </c>
      <c r="B70">
        <v>0.374</v>
      </c>
      <c r="C70">
        <v>16.19</v>
      </c>
      <c r="D70">
        <v>31.76116987</v>
      </c>
    </row>
    <row r="71" ht="15.75" customHeight="1">
      <c r="A71">
        <v>3015.0</v>
      </c>
      <c r="B71">
        <v>0.384</v>
      </c>
      <c r="C71">
        <v>10.07</v>
      </c>
      <c r="D71">
        <v>23.50897</v>
      </c>
    </row>
    <row r="72" ht="15.75" customHeight="1">
      <c r="A72">
        <v>3015.0</v>
      </c>
      <c r="B72">
        <v>0.383</v>
      </c>
      <c r="C72">
        <v>11.08</v>
      </c>
      <c r="D72">
        <v>33.844</v>
      </c>
    </row>
    <row r="73" ht="15.75" customHeight="1">
      <c r="A73">
        <v>3015.0</v>
      </c>
      <c r="B73">
        <v>0.453</v>
      </c>
      <c r="C73">
        <v>10.75</v>
      </c>
      <c r="D73">
        <v>16.61</v>
      </c>
    </row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5.71"/>
    <col customWidth="1" min="2" max="2" width="19.43"/>
    <col customWidth="1" min="3" max="4" width="29.43"/>
    <col customWidth="1" min="5" max="5" width="14.43"/>
    <col customWidth="1" min="6" max="6" width="15.71"/>
    <col customWidth="1" min="7" max="7" width="19.43"/>
    <col customWidth="1" min="8" max="9" width="29.43"/>
    <col customWidth="1" min="10" max="19" width="14.43"/>
  </cols>
  <sheetData>
    <row r="1" ht="15.75" customHeight="1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0</v>
      </c>
      <c r="G1" s="1" t="s">
        <v>2</v>
      </c>
      <c r="H1" s="1" t="s">
        <v>3</v>
      </c>
      <c r="I1" s="1" t="s">
        <v>4</v>
      </c>
      <c r="J1" s="1"/>
      <c r="K1" s="1"/>
      <c r="L1" s="1"/>
      <c r="M1" s="1"/>
      <c r="N1" s="1"/>
      <c r="O1" s="1"/>
      <c r="P1" s="1"/>
      <c r="Q1" s="1"/>
      <c r="R1" s="1"/>
      <c r="S1" s="1"/>
    </row>
    <row r="2" ht="15.75" customHeight="1">
      <c r="A2" s="4">
        <f>AVERAGE('30 C'!A2:A7)</f>
        <v>0</v>
      </c>
      <c r="B2" s="4">
        <f>AVERAGE('30 C'!B2:B7)</f>
        <v>0.01025</v>
      </c>
      <c r="C2" s="4">
        <f>AVERAGE('30 C'!C2:C7)</f>
        <v>13.465</v>
      </c>
      <c r="D2" s="4">
        <f>AVERAGE('30 C'!D2:D7)</f>
        <v>22.08183684</v>
      </c>
      <c r="E2">
        <f t="shared" ref="E2:E13" si="1">D2/$C$2*100</f>
        <v>163.9943322</v>
      </c>
      <c r="F2" s="4">
        <f>STDEV('30 C'!A2:A7)</f>
        <v>0</v>
      </c>
      <c r="G2" s="4">
        <f>STDEV('30 C'!B2:B7)</f>
        <v>0.03738682923</v>
      </c>
      <c r="H2" s="4">
        <f>STDEV('30 C'!C2:C7)</f>
        <v>4.623811199</v>
      </c>
      <c r="I2" s="4">
        <f>STDEV('30 C'!D2:D7)</f>
        <v>14.17657748</v>
      </c>
    </row>
    <row r="3" ht="15.75" customHeight="1">
      <c r="A3" s="4">
        <f>AVERAGE('30 C'!A8:A13)</f>
        <v>45</v>
      </c>
      <c r="B3" s="4">
        <f>AVERAGE('30 C'!B8:B13)</f>
        <v>0.00425</v>
      </c>
      <c r="C3" s="4">
        <f>AVERAGE('30 C'!C8:C13)</f>
        <v>16.07466667</v>
      </c>
      <c r="D3" s="4">
        <f>AVERAGE('30 C'!D8:D13)</f>
        <v>13.37165601</v>
      </c>
      <c r="E3">
        <f t="shared" si="1"/>
        <v>99.30676579</v>
      </c>
      <c r="F3" s="4">
        <f>STDEV('30 C'!A8:A13)</f>
        <v>0</v>
      </c>
      <c r="G3" s="4">
        <f>STDEV('30 C'!B8:B13)</f>
        <v>0.01596480504</v>
      </c>
      <c r="H3" s="4">
        <f>STDEV('30 C'!C8:C13)</f>
        <v>4.431325159</v>
      </c>
      <c r="I3" s="4">
        <f>STDEV('30 C'!D8:D13)</f>
        <v>15.83228592</v>
      </c>
    </row>
    <row r="4" ht="15.75" customHeight="1">
      <c r="A4" s="4">
        <f>AVERAGE('30 C'!A14:A19)</f>
        <v>90</v>
      </c>
      <c r="B4" s="4">
        <f>AVERAGE('30 C'!B14:B19)</f>
        <v>0.01341666667</v>
      </c>
      <c r="C4" s="4">
        <f>AVERAGE('30 C'!C14:C19)</f>
        <v>14.44333333</v>
      </c>
      <c r="D4" s="7">
        <f>AVERAGE('30 C'!D14:D17,'30 C'!D19)</f>
        <v>7.734530013</v>
      </c>
      <c r="E4">
        <f t="shared" si="1"/>
        <v>57.44173793</v>
      </c>
      <c r="F4" s="4">
        <f>STDEV('30 C'!A14:A19)</f>
        <v>0</v>
      </c>
      <c r="G4" s="4">
        <f>STDEV('30 C'!B14:B19)</f>
        <v>0.01316972538</v>
      </c>
      <c r="H4" s="4">
        <f>STDEV('30 C'!C14:C19)</f>
        <v>4.205142883</v>
      </c>
      <c r="I4" s="4">
        <f>STDEV('30 C'!D14:D17,'30 C'!D19)</f>
        <v>2.869042245</v>
      </c>
    </row>
    <row r="5" ht="15.75" customHeight="1">
      <c r="A5" s="4">
        <f>AVERAGE('30 C'!A20:A25)</f>
        <v>135</v>
      </c>
      <c r="B5" s="4">
        <f>AVERAGE('30 C'!B20:B25)</f>
        <v>0.01525</v>
      </c>
      <c r="C5" s="4">
        <f>AVERAGE('30 C'!C20:C25)</f>
        <v>15.31333333</v>
      </c>
      <c r="D5" s="4">
        <f>AVERAGE('30 C'!D20:D25)</f>
        <v>19.07508175</v>
      </c>
      <c r="E5">
        <f t="shared" si="1"/>
        <v>141.6641793</v>
      </c>
      <c r="F5" s="4">
        <f>STDEV('30 C'!A20:A25)</f>
        <v>0</v>
      </c>
      <c r="G5" s="4">
        <f>STDEV('30 C'!B20:B25)</f>
        <v>0.00892048205</v>
      </c>
      <c r="H5" s="4">
        <f>STDEV('30 C'!C20:C25)</f>
        <v>1.836841492</v>
      </c>
      <c r="I5" s="4">
        <f>STDEV('30 C'!D20:D25)</f>
        <v>19.36699475</v>
      </c>
    </row>
    <row r="6" ht="15.75" customHeight="1">
      <c r="A6" s="4">
        <f>AVERAGE('30 C'!A26:A31)</f>
        <v>1440</v>
      </c>
      <c r="B6" s="4">
        <f>AVERAGE('30 C'!B27:B31)</f>
        <v>0.407</v>
      </c>
      <c r="C6" s="4">
        <f>AVERAGE('30 C'!C26:C31)</f>
        <v>12.28833333</v>
      </c>
      <c r="D6" s="4">
        <f>AVERAGE('30 C'!D26:D31)</f>
        <v>23.81255134</v>
      </c>
      <c r="E6">
        <f t="shared" si="1"/>
        <v>176.8477634</v>
      </c>
      <c r="F6" s="4">
        <f>STDEV('30 C'!A26:A31)</f>
        <v>0</v>
      </c>
      <c r="G6" s="4">
        <f>STDEV('30 C'!B27:B31)</f>
        <v>0.02438493387</v>
      </c>
      <c r="H6" s="4">
        <f>STDEV('30 C'!C26:C31)</f>
        <v>3.235944478</v>
      </c>
      <c r="I6" s="4">
        <f>STDEV('30 C'!D26:D31)</f>
        <v>23.5764861</v>
      </c>
    </row>
    <row r="7" ht="15.75" customHeight="1">
      <c r="A7" s="4">
        <f>AVERAGE('30 C'!A32:A37)</f>
        <v>1488.333333</v>
      </c>
      <c r="B7" s="4">
        <f>AVERAGE('30 C'!B32:B37)</f>
        <v>0.457</v>
      </c>
      <c r="C7" s="4">
        <f>AVERAGE('30 C'!C32:C37)</f>
        <v>12.47666667</v>
      </c>
      <c r="D7" s="4">
        <f>AVERAGE('30 C'!D32:D37)</f>
        <v>22.79670549</v>
      </c>
      <c r="E7">
        <f t="shared" si="1"/>
        <v>169.3034199</v>
      </c>
      <c r="F7" s="4">
        <f>STDEV('30 C'!A32:A37)</f>
        <v>5.163977795</v>
      </c>
      <c r="G7" s="4">
        <f>STDEV('30 C'!B32:B37)</f>
        <v>0.1512084654</v>
      </c>
      <c r="H7" s="4">
        <f>STDEV('30 C'!C32:C37)</f>
        <v>7.971435672</v>
      </c>
      <c r="I7" s="4">
        <f>STDEV('30 C'!D32:D37)</f>
        <v>19.12317695</v>
      </c>
    </row>
    <row r="8" ht="15.75" customHeight="1">
      <c r="A8" s="4">
        <f>AVERAGE('30 C'!A38:A43)</f>
        <v>1530</v>
      </c>
      <c r="B8" s="4">
        <f>AVERAGE('30 C'!B38:B43)</f>
        <v>0.3756666667</v>
      </c>
      <c r="C8" s="4">
        <f>AVERAGE('30 C'!C38:C43)</f>
        <v>14.39833333</v>
      </c>
      <c r="D8" s="4">
        <f>AVERAGE('30 C'!D38:D43)</f>
        <v>21.05674595</v>
      </c>
      <c r="E8">
        <f t="shared" si="1"/>
        <v>156.381329</v>
      </c>
      <c r="F8" s="4">
        <f>STDEV('30 C'!A38:A43)</f>
        <v>0</v>
      </c>
      <c r="G8" s="4">
        <f>STDEV('30 C'!B38:B43)</f>
        <v>0.1478521784</v>
      </c>
      <c r="H8" s="4">
        <f>STDEV('30 C'!C38:C43)</f>
        <v>3.173448702</v>
      </c>
      <c r="I8" s="4">
        <f>STDEV('30 C'!D38:D43)</f>
        <v>18.19321813</v>
      </c>
    </row>
    <row r="9" ht="15.75" customHeight="1">
      <c r="A9" s="4">
        <f>AVERAGE('30 C'!A44:A49)</f>
        <v>1575</v>
      </c>
      <c r="B9" s="4">
        <f>AVERAGE('30 C'!B44:B49)</f>
        <v>0.4263333333</v>
      </c>
      <c r="C9" s="4">
        <f>AVERAGE('30 C'!C44:C49)</f>
        <v>12.645</v>
      </c>
      <c r="D9" s="4">
        <f>AVERAGE('30 C'!D44:D49)</f>
        <v>19.25202508</v>
      </c>
      <c r="E9">
        <f t="shared" si="1"/>
        <v>142.9782776</v>
      </c>
      <c r="F9" s="4">
        <f>STDEV('30 C'!A44:A49)</f>
        <v>0</v>
      </c>
      <c r="G9" s="4">
        <f>STDEV('30 C'!B44:B49)</f>
        <v>0.1116148138</v>
      </c>
      <c r="H9" s="4">
        <f>STDEV('30 C'!C44:C49)</f>
        <v>4.084124141</v>
      </c>
      <c r="I9" s="4">
        <f>STDEV('30 C'!D44:D49)</f>
        <v>14.41456706</v>
      </c>
    </row>
    <row r="10" ht="15.75" customHeight="1">
      <c r="A10" s="4">
        <f>AVERAGE('30 C'!A50:A55)</f>
        <v>2880</v>
      </c>
      <c r="B10" s="4">
        <f>AVERAGE('30 C'!B50:B55)</f>
        <v>0.4876666667</v>
      </c>
      <c r="C10" s="4">
        <f>AVERAGE('30 C'!C50:C55)</f>
        <v>11.51833333</v>
      </c>
      <c r="D10" s="4">
        <f>AVERAGE('30 C'!D50:D55)</f>
        <v>25.63744594</v>
      </c>
      <c r="E10">
        <f t="shared" si="1"/>
        <v>190.4006383</v>
      </c>
      <c r="F10" s="4">
        <f>STDEV('30 C'!A50:A55)</f>
        <v>0</v>
      </c>
      <c r="G10" s="4">
        <f>STDEV('30 C'!B50:B55)</f>
        <v>0.191230402</v>
      </c>
      <c r="H10" s="4">
        <f>STDEV('30 C'!C50:C55)</f>
        <v>3.477628023</v>
      </c>
      <c r="I10" s="4">
        <f>STDEV('30 C'!D50:D55)</f>
        <v>22.13887029</v>
      </c>
    </row>
    <row r="11" ht="15.75" customHeight="1">
      <c r="A11" s="4">
        <f>AVERAGE('30 C'!A56:A61)</f>
        <v>2925</v>
      </c>
      <c r="B11" s="4">
        <f>AVERAGE('30 C'!B57:B61)</f>
        <v>0.3837</v>
      </c>
      <c r="C11" s="4">
        <f>AVERAGE('30 C'!C56:C61)</f>
        <v>14.5</v>
      </c>
      <c r="D11" s="4">
        <f>AVERAGE('30 C'!D56:D61)</f>
        <v>21.26176073</v>
      </c>
      <c r="E11">
        <f t="shared" si="1"/>
        <v>157.9039044</v>
      </c>
      <c r="F11" s="4">
        <f>STDEV('30 C'!A56:A61)</f>
        <v>0</v>
      </c>
      <c r="G11" s="4">
        <f>STDEV('30 C'!B57:B61)</f>
        <v>0.03482384241</v>
      </c>
      <c r="H11" s="4">
        <f>STDEV('30 C'!C56:C61)</f>
        <v>4.84946595</v>
      </c>
      <c r="I11" s="4">
        <f>STDEV('30 C'!D56:D61)</f>
        <v>14.44848203</v>
      </c>
    </row>
    <row r="12" ht="15.75" customHeight="1">
      <c r="A12" s="4">
        <f>AVERAGE('30 C'!A62:A67)</f>
        <v>2970</v>
      </c>
      <c r="B12" s="4">
        <f>AVERAGE('30 C'!B62:B67)</f>
        <v>0.4701666667</v>
      </c>
      <c r="C12" s="4">
        <f>AVERAGE('30 C'!C62:C67)</f>
        <v>12.51</v>
      </c>
      <c r="D12" s="4">
        <f>AVERAGE('30 C'!D62:D67)</f>
        <v>16.26421839</v>
      </c>
      <c r="E12">
        <f t="shared" si="1"/>
        <v>120.788848</v>
      </c>
      <c r="F12" s="4">
        <f>STDEV('30 C'!A62:A67)</f>
        <v>0</v>
      </c>
      <c r="G12" s="4">
        <f>STDEV('30 C'!B62:B67)</f>
        <v>0.1703181337</v>
      </c>
      <c r="H12" s="4">
        <f>STDEV('30 C'!C62:C67)</f>
        <v>3.037413373</v>
      </c>
      <c r="I12" s="4">
        <f>STDEV('30 C'!D62:D67)</f>
        <v>11.07628903</v>
      </c>
    </row>
    <row r="13" ht="15.75" customHeight="1">
      <c r="A13" s="4">
        <f>AVERAGE('30 C'!A68:A73)</f>
        <v>3015</v>
      </c>
      <c r="B13" s="4">
        <f>AVERAGE('30 C'!B68:B73)</f>
        <v>0.4023333333</v>
      </c>
      <c r="C13" s="4">
        <f>AVERAGE('30 C'!C68:C73)</f>
        <v>12.21666667</v>
      </c>
      <c r="D13" s="4">
        <f>AVERAGE('30 C'!D68:D73)</f>
        <v>20.62719369</v>
      </c>
      <c r="E13">
        <f t="shared" si="1"/>
        <v>153.1911897</v>
      </c>
      <c r="F13" s="4">
        <f>STDEV('30 C'!A68:A73)</f>
        <v>0</v>
      </c>
      <c r="G13" s="4">
        <f>STDEV('30 C'!B68:B73)</f>
        <v>0.08777167349</v>
      </c>
      <c r="H13" s="4">
        <f>STDEV('30 C'!C68:C73)</f>
        <v>2.245917778</v>
      </c>
      <c r="I13" s="4">
        <f>STDEV('30 C'!D68:D73)</f>
        <v>10.96491385</v>
      </c>
    </row>
    <row r="14" ht="15.75" customHeight="1"/>
    <row r="15" ht="15.75" customHeight="1"/>
    <row r="16" ht="15.75" customHeight="1">
      <c r="A16" s="1" t="s">
        <v>0</v>
      </c>
      <c r="B16" s="1" t="s">
        <v>2</v>
      </c>
      <c r="C16" s="1" t="s">
        <v>3</v>
      </c>
      <c r="D16" s="1" t="s">
        <v>4</v>
      </c>
    </row>
    <row r="17" ht="15.75" customHeight="1">
      <c r="A17" s="3">
        <f t="shared" ref="A17:D17" si="2">A2-2*F2</f>
        <v>0</v>
      </c>
      <c r="B17" s="3">
        <f t="shared" si="2"/>
        <v>-0.06452365846</v>
      </c>
      <c r="C17" s="3">
        <f t="shared" si="2"/>
        <v>4.217377603</v>
      </c>
      <c r="D17" s="3">
        <f t="shared" si="2"/>
        <v>-6.271318127</v>
      </c>
    </row>
    <row r="18" ht="15.75" customHeight="1">
      <c r="A18" s="7">
        <f t="shared" ref="A18:D18" si="3">A3-2*F3</f>
        <v>45</v>
      </c>
      <c r="B18" s="7">
        <f t="shared" si="3"/>
        <v>-0.02767961008</v>
      </c>
      <c r="C18" s="7">
        <f t="shared" si="3"/>
        <v>7.212016348</v>
      </c>
      <c r="D18" s="7">
        <f t="shared" si="3"/>
        <v>-18.29291582</v>
      </c>
    </row>
    <row r="19" ht="15.75" customHeight="1">
      <c r="A19" s="3">
        <f t="shared" ref="A19:D19" si="4">A4-2*F4</f>
        <v>90</v>
      </c>
      <c r="B19" s="3">
        <f t="shared" si="4"/>
        <v>-0.0129227841</v>
      </c>
      <c r="C19" s="3">
        <f t="shared" si="4"/>
        <v>6.033047567</v>
      </c>
      <c r="D19" s="3">
        <f t="shared" si="4"/>
        <v>1.996445523</v>
      </c>
    </row>
    <row r="20" ht="15.75" customHeight="1">
      <c r="A20" s="7">
        <f t="shared" ref="A20:D20" si="5">A5-2*F5</f>
        <v>135</v>
      </c>
      <c r="B20" s="7">
        <f t="shared" si="5"/>
        <v>-0.0025909641</v>
      </c>
      <c r="C20" s="7">
        <f t="shared" si="5"/>
        <v>11.63965035</v>
      </c>
      <c r="D20" s="7">
        <f t="shared" si="5"/>
        <v>-19.65890776</v>
      </c>
    </row>
    <row r="21" ht="15.75" customHeight="1">
      <c r="A21" s="3">
        <f t="shared" ref="A21:D21" si="6">A6-2*F6</f>
        <v>1440</v>
      </c>
      <c r="B21" s="3">
        <f t="shared" si="6"/>
        <v>0.3582301323</v>
      </c>
      <c r="C21" s="3">
        <f t="shared" si="6"/>
        <v>5.816444377</v>
      </c>
      <c r="D21" s="3">
        <f t="shared" si="6"/>
        <v>-23.34042085</v>
      </c>
    </row>
    <row r="22" ht="15.75" customHeight="1">
      <c r="A22" s="7">
        <f t="shared" ref="A22:D22" si="7">A7-2*F7</f>
        <v>1478.005378</v>
      </c>
      <c r="B22" s="7">
        <f t="shared" si="7"/>
        <v>0.1545830693</v>
      </c>
      <c r="C22" s="7">
        <f t="shared" si="7"/>
        <v>-3.466204677</v>
      </c>
      <c r="D22" s="7">
        <f t="shared" si="7"/>
        <v>-15.44964841</v>
      </c>
    </row>
    <row r="23" ht="15.75" customHeight="1">
      <c r="A23" s="3">
        <f t="shared" ref="A23:D23" si="8">A8-2*F8</f>
        <v>1530</v>
      </c>
      <c r="B23" s="3">
        <f t="shared" si="8"/>
        <v>0.07996230981</v>
      </c>
      <c r="C23" s="3">
        <f t="shared" si="8"/>
        <v>8.051435929</v>
      </c>
      <c r="D23" s="3">
        <f t="shared" si="8"/>
        <v>-15.32969031</v>
      </c>
    </row>
    <row r="24" ht="15.75" customHeight="1">
      <c r="A24" s="7">
        <f t="shared" ref="A24:D24" si="9">A9-2*F9</f>
        <v>1575</v>
      </c>
      <c r="B24" s="7">
        <f t="shared" si="9"/>
        <v>0.2031037057</v>
      </c>
      <c r="C24" s="7">
        <f t="shared" si="9"/>
        <v>4.476751718</v>
      </c>
      <c r="D24" s="7">
        <f t="shared" si="9"/>
        <v>-9.577109035</v>
      </c>
    </row>
    <row r="25" ht="15.75" customHeight="1">
      <c r="A25" s="3">
        <f t="shared" ref="A25:D25" si="10">A10-2*F10</f>
        <v>2880</v>
      </c>
      <c r="B25" s="3">
        <f t="shared" si="10"/>
        <v>0.1052058626</v>
      </c>
      <c r="C25" s="3">
        <f t="shared" si="10"/>
        <v>4.563077287</v>
      </c>
      <c r="D25" s="3">
        <f t="shared" si="10"/>
        <v>-18.64029464</v>
      </c>
    </row>
    <row r="26" ht="15.75" customHeight="1">
      <c r="A26" s="7">
        <f t="shared" ref="A26:D26" si="11">A11-2*F11</f>
        <v>2925</v>
      </c>
      <c r="B26" s="7">
        <f t="shared" si="11"/>
        <v>0.3140523152</v>
      </c>
      <c r="C26" s="7">
        <f t="shared" si="11"/>
        <v>4.8010681</v>
      </c>
      <c r="D26" s="7">
        <f t="shared" si="11"/>
        <v>-7.635203332</v>
      </c>
    </row>
    <row r="27" ht="15.75" customHeight="1">
      <c r="A27" s="3">
        <f t="shared" ref="A27:D27" si="12">A12-2*F12</f>
        <v>2970</v>
      </c>
      <c r="B27" s="3">
        <f t="shared" si="12"/>
        <v>0.1295303993</v>
      </c>
      <c r="C27" s="3">
        <f t="shared" si="12"/>
        <v>6.435173253</v>
      </c>
      <c r="D27" s="3">
        <f t="shared" si="12"/>
        <v>-5.888359666</v>
      </c>
    </row>
    <row r="28" ht="15.75" customHeight="1">
      <c r="A28" s="7">
        <f t="shared" ref="A28:D28" si="13">A13-2*F13</f>
        <v>3015</v>
      </c>
      <c r="B28" s="7">
        <f t="shared" si="13"/>
        <v>0.2267899864</v>
      </c>
      <c r="C28" s="7">
        <f t="shared" si="13"/>
        <v>7.72483111</v>
      </c>
      <c r="D28" s="7">
        <f t="shared" si="13"/>
        <v>-1.302634002</v>
      </c>
    </row>
    <row r="29" ht="15.75" customHeight="1"/>
    <row r="30" ht="15.75" customHeight="1">
      <c r="A30" s="1" t="s">
        <v>0</v>
      </c>
      <c r="B30" s="1" t="s">
        <v>2</v>
      </c>
      <c r="C30" s="1" t="s">
        <v>3</v>
      </c>
      <c r="D30" s="1" t="s">
        <v>4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</row>
    <row r="31" ht="15.75" customHeight="1">
      <c r="A31" s="3">
        <f t="shared" ref="A31:D31" si="14">A2+2*F2</f>
        <v>0</v>
      </c>
      <c r="B31" s="3">
        <f t="shared" si="14"/>
        <v>0.08502365846</v>
      </c>
      <c r="C31" s="3">
        <f t="shared" si="14"/>
        <v>22.7126224</v>
      </c>
      <c r="D31" s="3">
        <f t="shared" si="14"/>
        <v>50.4349918</v>
      </c>
    </row>
    <row r="32" ht="15.75" customHeight="1">
      <c r="A32" s="7">
        <f t="shared" ref="A32:D32" si="15">A3+2*F3</f>
        <v>45</v>
      </c>
      <c r="B32" s="7">
        <f t="shared" si="15"/>
        <v>0.03617961008</v>
      </c>
      <c r="C32" s="7">
        <f t="shared" si="15"/>
        <v>24.93731699</v>
      </c>
      <c r="D32" s="7">
        <f t="shared" si="15"/>
        <v>45.03622785</v>
      </c>
    </row>
    <row r="33" ht="15.75" customHeight="1">
      <c r="A33" s="3">
        <f t="shared" ref="A33:D33" si="16">A4+2*F4</f>
        <v>90</v>
      </c>
      <c r="B33" s="3">
        <f t="shared" si="16"/>
        <v>0.03975611743</v>
      </c>
      <c r="C33" s="3">
        <f t="shared" si="16"/>
        <v>22.8536191</v>
      </c>
      <c r="D33" s="3">
        <f t="shared" si="16"/>
        <v>13.4726145</v>
      </c>
    </row>
    <row r="34" ht="15.75" customHeight="1">
      <c r="A34" s="7">
        <f t="shared" ref="A34:D34" si="17">A5+2*F5</f>
        <v>135</v>
      </c>
      <c r="B34" s="7">
        <f t="shared" si="17"/>
        <v>0.0330909641</v>
      </c>
      <c r="C34" s="7">
        <f t="shared" si="17"/>
        <v>18.98701632</v>
      </c>
      <c r="D34" s="7">
        <f t="shared" si="17"/>
        <v>57.80907125</v>
      </c>
    </row>
    <row r="35" ht="15.75" customHeight="1">
      <c r="A35" s="3">
        <f t="shared" ref="A35:D35" si="18">A6+2*F6</f>
        <v>1440</v>
      </c>
      <c r="B35" s="3">
        <f t="shared" si="18"/>
        <v>0.4557698677</v>
      </c>
      <c r="C35" s="3">
        <f t="shared" si="18"/>
        <v>18.76022229</v>
      </c>
      <c r="D35" s="3">
        <f t="shared" si="18"/>
        <v>70.96552354</v>
      </c>
    </row>
    <row r="36" ht="15.75" customHeight="1">
      <c r="A36" s="7">
        <f t="shared" ref="A36:D36" si="19">A7+2*F7</f>
        <v>1498.661289</v>
      </c>
      <c r="B36" s="7">
        <f t="shared" si="19"/>
        <v>0.7594169307</v>
      </c>
      <c r="C36" s="7">
        <f t="shared" si="19"/>
        <v>28.41953801</v>
      </c>
      <c r="D36" s="7">
        <f t="shared" si="19"/>
        <v>61.0430594</v>
      </c>
    </row>
    <row r="37" ht="15.75" customHeight="1">
      <c r="A37" s="3">
        <f t="shared" ref="A37:D37" si="20">A8+2*F8</f>
        <v>1530</v>
      </c>
      <c r="B37" s="3">
        <f t="shared" si="20"/>
        <v>0.6713710235</v>
      </c>
      <c r="C37" s="3">
        <f t="shared" si="20"/>
        <v>20.74523074</v>
      </c>
      <c r="D37" s="3">
        <f t="shared" si="20"/>
        <v>57.44318221</v>
      </c>
    </row>
    <row r="38" ht="15.75" customHeight="1">
      <c r="A38" s="7">
        <f t="shared" ref="A38:D38" si="21">A9+2*F9</f>
        <v>1575</v>
      </c>
      <c r="B38" s="7">
        <f t="shared" si="21"/>
        <v>0.649562961</v>
      </c>
      <c r="C38" s="7">
        <f t="shared" si="21"/>
        <v>20.81324828</v>
      </c>
      <c r="D38" s="7">
        <f t="shared" si="21"/>
        <v>48.08115919</v>
      </c>
    </row>
    <row r="39" ht="15.75" customHeight="1">
      <c r="A39" s="3">
        <f t="shared" ref="A39:D39" si="22">A10+2*F10</f>
        <v>2880</v>
      </c>
      <c r="B39" s="3">
        <f t="shared" si="22"/>
        <v>0.8701274708</v>
      </c>
      <c r="C39" s="3">
        <f t="shared" si="22"/>
        <v>18.47358938</v>
      </c>
      <c r="D39" s="3">
        <f t="shared" si="22"/>
        <v>69.91518653</v>
      </c>
    </row>
    <row r="40" ht="15.75" customHeight="1">
      <c r="A40" s="7">
        <f t="shared" ref="A40:D40" si="23">A11+2*F11</f>
        <v>2925</v>
      </c>
      <c r="B40" s="7">
        <f t="shared" si="23"/>
        <v>0.4533476848</v>
      </c>
      <c r="C40" s="7">
        <f t="shared" si="23"/>
        <v>24.1989319</v>
      </c>
      <c r="D40" s="7">
        <f t="shared" si="23"/>
        <v>50.15872478</v>
      </c>
    </row>
    <row r="41" ht="15.75" customHeight="1">
      <c r="A41" s="3">
        <f t="shared" ref="A41:D41" si="24">A12+2*F12</f>
        <v>2970</v>
      </c>
      <c r="B41" s="3">
        <f t="shared" si="24"/>
        <v>0.8108029341</v>
      </c>
      <c r="C41" s="3">
        <f t="shared" si="24"/>
        <v>18.58482675</v>
      </c>
      <c r="D41" s="3">
        <f t="shared" si="24"/>
        <v>38.41679644</v>
      </c>
    </row>
    <row r="42" ht="15.75" customHeight="1">
      <c r="A42" s="7">
        <f t="shared" ref="A42:D42" si="25">A13+2*F13</f>
        <v>3015</v>
      </c>
      <c r="B42" s="7">
        <f t="shared" si="25"/>
        <v>0.5778766803</v>
      </c>
      <c r="C42" s="7">
        <f t="shared" si="25"/>
        <v>16.70850222</v>
      </c>
      <c r="D42" s="7">
        <f t="shared" si="25"/>
        <v>42.55702138</v>
      </c>
    </row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