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<sst xmlns="http://schemas.openxmlformats.org/spreadsheetml/2006/main" count="98" uniqueCount="22">
  <si>
    <t>pH 6</t>
  </si>
  <si>
    <t>pH 4.3</t>
  </si>
  <si>
    <t>Trial #</t>
  </si>
  <si>
    <t>Time [h]</t>
  </si>
  <si>
    <t>Glucose Concentration [mg/mL]</t>
  </si>
  <si>
    <t>Lactic Acid Concentration [mg/mL]</t>
  </si>
  <si>
    <t>Cell Counts [CFU/mL]</t>
  </si>
  <si>
    <t>Outlier Analysis</t>
  </si>
  <si>
    <t>Time</t>
  </si>
  <si>
    <t>Glucose</t>
  </si>
  <si>
    <t>Lactic Acid</t>
  </si>
  <si>
    <t>Cell Count</t>
  </si>
  <si>
    <t>Averages</t>
  </si>
  <si>
    <t xml:space="preserve">Low </t>
  </si>
  <si>
    <t>High</t>
  </si>
  <si>
    <t>Low</t>
  </si>
  <si>
    <t>Lactic</t>
  </si>
  <si>
    <t>Cell</t>
  </si>
  <si>
    <t>St. Dev.</t>
  </si>
  <si>
    <t xml:space="preserve"> </t>
  </si>
  <si>
    <t xml:space="preserve">                   Time           Glucose                     Lactic Acid           
                     [h]        Concentration               Concentation                Cell Count [CFU/mL]
                                     [mg/mL]                       [mg/mL]</t>
  </si>
  <si>
    <t>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</si>
</sst>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2.0"/>
      <color rgb="FF000000"/>
      <name val="Calibri"/>
    </font>
    <font>
      <b/>
      <sz val="12.0"/>
      <color rgb="FF000000"/>
      <name val="Calibri"/>
    </font>
    <font/>
    <font>
      <sz val="11.0"/>
      <color rgb="FF000000"/>
      <name val="Inconsolata"/>
    </font>
    <font>
      <name val="Times New Roman"/>
    </font>
    <font>
      <sz val="14.0"/>
      <name val="Times New Roman"/>
    </font>
    <font>
      <sz val="12.0"/>
      <color rgb="FF222222"/>
      <name val="Arial"/>
    </font>
    <font>
      <sz val="11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000000"/>
      </bottom>
    </border>
    <border>
      <top style="thin">
        <color rgb="FFFFFFFF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0" numFmtId="0" xfId="0" applyAlignment="1" applyFont="1">
      <alignment shrinkToFit="0" wrapText="1"/>
    </xf>
    <xf borderId="0" fillId="0" fontId="0" numFmtId="164" xfId="0" applyFont="1" applyNumberForma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Border="1" applyFont="1"/>
    <xf borderId="2" fillId="0" fontId="2" numFmtId="0" xfId="0" applyBorder="1" applyFont="1"/>
    <xf borderId="3" fillId="2" fontId="2" numFmtId="0" xfId="0" applyAlignment="1" applyBorder="1" applyFill="1" applyFont="1">
      <alignment readingOrder="0"/>
    </xf>
    <xf borderId="5" fillId="0" fontId="2" numFmtId="0" xfId="0" applyBorder="1" applyFont="1"/>
    <xf borderId="2" fillId="3" fontId="2" numFmtId="0" xfId="0" applyAlignment="1" applyBorder="1" applyFill="1" applyFont="1">
      <alignment readingOrder="0"/>
    </xf>
    <xf borderId="3" fillId="3" fontId="2" numFmtId="0" xfId="0" applyAlignment="1" applyBorder="1" applyFont="1">
      <alignment readingOrder="0"/>
    </xf>
    <xf borderId="6" fillId="0" fontId="2" numFmtId="0" xfId="0" applyBorder="1" applyFont="1"/>
    <xf borderId="2" fillId="0" fontId="2" numFmtId="2" xfId="0" applyAlignment="1" applyBorder="1" applyFont="1" applyNumberFormat="1">
      <alignment readingOrder="0"/>
    </xf>
    <xf borderId="2" fillId="0" fontId="2" numFmtId="2" xfId="0" applyBorder="1" applyFont="1" applyNumberFormat="1"/>
    <xf borderId="2" fillId="4" fontId="3" numFmtId="2" xfId="0" applyBorder="1" applyFill="1" applyFont="1" applyNumberFormat="1"/>
    <xf borderId="2" fillId="5" fontId="2" numFmtId="2" xfId="0" applyBorder="1" applyFill="1" applyFont="1" applyNumberFormat="1"/>
    <xf borderId="0" fillId="0" fontId="2" numFmtId="0" xfId="0" applyAlignment="1" applyFont="1">
      <alignment readingOrder="0"/>
    </xf>
    <xf borderId="0" fillId="5" fontId="2" numFmtId="0" xfId="0" applyFont="1"/>
    <xf borderId="7" fillId="0" fontId="4" numFmtId="0" xfId="0" applyAlignment="1" applyBorder="1" applyFont="1">
      <alignment horizontal="left" readingOrder="0"/>
    </xf>
    <xf borderId="8" fillId="0" fontId="2" numFmtId="0" xfId="0" applyBorder="1" applyFont="1"/>
    <xf borderId="9" fillId="0" fontId="2" numFmtId="0" xfId="0" applyBorder="1" applyFont="1"/>
    <xf borderId="10" fillId="0" fontId="5" numFmtId="0" xfId="0" applyAlignment="1" applyBorder="1" applyFont="1">
      <alignment horizontal="center" readingOrder="0" shrinkToFit="0" textRotation="90" vertical="center" wrapText="0"/>
    </xf>
    <xf borderId="11" fillId="0" fontId="4" numFmtId="1" xfId="0" applyAlignment="1" applyBorder="1" applyFont="1" applyNumberFormat="1">
      <alignment horizontal="center" readingOrder="0"/>
    </xf>
    <xf borderId="12" fillId="0" fontId="4" numFmtId="2" xfId="0" applyAlignment="1" applyBorder="1" applyFont="1" applyNumberFormat="1">
      <alignment horizontal="center" readingOrder="0"/>
    </xf>
    <xf borderId="0" fillId="4" fontId="6" numFmtId="0" xfId="0" applyAlignment="1" applyFont="1">
      <alignment horizontal="center" readingOrder="0"/>
    </xf>
    <xf borderId="12" fillId="0" fontId="4" numFmtId="2" xfId="0" applyAlignment="1" applyBorder="1" applyFont="1" applyNumberFormat="1">
      <alignment horizontal="left"/>
    </xf>
    <xf borderId="12" fillId="0" fontId="4" numFmtId="2" xfId="0" applyAlignment="1" applyBorder="1" applyFont="1" applyNumberFormat="1">
      <alignment horizontal="right"/>
    </xf>
    <xf borderId="13" fillId="0" fontId="4" numFmtId="2" xfId="0" applyAlignment="1" applyBorder="1" applyFont="1" applyNumberFormat="1">
      <alignment horizontal="right"/>
    </xf>
    <xf borderId="10" fillId="0" fontId="2" numFmtId="0" xfId="0" applyBorder="1" applyFont="1"/>
    <xf borderId="14" fillId="0" fontId="4" numFmtId="1" xfId="0" applyAlignment="1" applyBorder="1" applyFont="1" applyNumberFormat="1">
      <alignment horizontal="center" readingOrder="0"/>
    </xf>
    <xf borderId="15" fillId="0" fontId="4" numFmtId="2" xfId="0" applyAlignment="1" applyBorder="1" applyFont="1" applyNumberFormat="1">
      <alignment horizontal="center" readingOrder="0"/>
    </xf>
    <xf borderId="15" fillId="0" fontId="4" numFmtId="2" xfId="0" applyAlignment="1" applyBorder="1" applyFont="1" applyNumberFormat="1">
      <alignment horizontal="left"/>
    </xf>
    <xf borderId="15" fillId="4" fontId="7" numFmtId="2" xfId="0" applyAlignment="1" applyBorder="1" applyFont="1" applyNumberFormat="1">
      <alignment horizontal="left"/>
    </xf>
    <xf borderId="15" fillId="4" fontId="7" numFmtId="11" xfId="0" applyAlignment="1" applyBorder="1" applyFont="1" applyNumberFormat="1">
      <alignment horizontal="left"/>
    </xf>
    <xf borderId="16" fillId="0" fontId="4" numFmtId="11" xfId="0" applyAlignment="1" applyBorder="1" applyFont="1" applyNumberFormat="1">
      <alignment horizontal="right"/>
    </xf>
    <xf borderId="15" fillId="0" fontId="4" numFmtId="2" xfId="0" applyAlignment="1" applyBorder="1" applyFont="1" applyNumberFormat="1">
      <alignment horizontal="left" readingOrder="0"/>
    </xf>
    <xf borderId="15" fillId="0" fontId="4" numFmtId="11" xfId="0" applyAlignment="1" applyBorder="1" applyFont="1" applyNumberFormat="1">
      <alignment horizontal="left"/>
    </xf>
    <xf borderId="16" fillId="0" fontId="4" numFmtId="11" xfId="0" applyAlignment="1" applyBorder="1" applyFont="1" applyNumberFormat="1">
      <alignment horizontal="right" readingOrder="0"/>
    </xf>
    <xf borderId="0" fillId="0" fontId="2" numFmtId="11" xfId="0" applyFont="1" applyNumberFormat="1"/>
    <xf borderId="17" fillId="0" fontId="4" numFmtId="2" xfId="0" applyAlignment="1" applyBorder="1" applyFont="1" applyNumberFormat="1">
      <alignment horizontal="left"/>
    </xf>
    <xf borderId="0" fillId="0" fontId="2" numFmtId="2" xfId="0" applyFont="1" applyNumberFormat="1"/>
    <xf borderId="14" fillId="0" fontId="4" numFmtId="2" xfId="0" applyAlignment="1" applyBorder="1" applyFont="1" applyNumberFormat="1">
      <alignment horizontal="center" readingOrder="0"/>
    </xf>
    <xf borderId="18" fillId="0" fontId="2" numFmtId="0" xfId="0" applyBorder="1" applyFont="1"/>
    <xf borderId="9" fillId="0" fontId="4" numFmtId="1" xfId="0" applyAlignment="1" applyBorder="1" applyFont="1" applyNumberFormat="1">
      <alignment horizontal="center" readingOrder="0"/>
    </xf>
    <xf borderId="19" fillId="0" fontId="4" numFmtId="2" xfId="0" applyAlignment="1" applyBorder="1" applyFont="1" applyNumberFormat="1">
      <alignment horizontal="center" readingOrder="0"/>
    </xf>
    <xf borderId="20" fillId="4" fontId="6" numFmtId="0" xfId="0" applyAlignment="1" applyBorder="1" applyFont="1">
      <alignment horizontal="center" readingOrder="0"/>
    </xf>
    <xf borderId="19" fillId="0" fontId="4" numFmtId="2" xfId="0" applyAlignment="1" applyBorder="1" applyFont="1" applyNumberFormat="1">
      <alignment horizontal="left"/>
    </xf>
    <xf borderId="19" fillId="0" fontId="4" numFmtId="11" xfId="0" applyAlignment="1" applyBorder="1" applyFont="1" applyNumberFormat="1">
      <alignment horizontal="left"/>
    </xf>
    <xf borderId="8" fillId="0" fontId="4" numFmtId="11" xfId="0" applyAlignment="1" applyBorder="1" applyFont="1" applyNumberFormat="1">
      <alignment horizontal="right"/>
    </xf>
    <xf borderId="10" fillId="0" fontId="5" numFmtId="0" xfId="0" applyAlignment="1" applyBorder="1" applyFont="1">
      <alignment horizontal="center" readingOrder="0" textRotation="90" vertical="center"/>
    </xf>
    <xf borderId="12" fillId="0" fontId="4" numFmtId="2" xfId="0" applyAlignment="1" applyBorder="1" applyFont="1" applyNumberFormat="1">
      <alignment horizontal="center"/>
    </xf>
    <xf borderId="15" fillId="0" fontId="4" numFmtId="2" xfId="0" applyAlignment="1" applyBorder="1" applyFont="1" applyNumberFormat="1">
      <alignment horizontal="center"/>
    </xf>
    <xf borderId="0" fillId="0" fontId="0" numFmtId="2" xfId="0" applyFont="1" applyNumberFormat="1"/>
    <xf borderId="19" fillId="0" fontId="4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pH 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Sheet1!$N$6</c:f>
            </c:strRef>
          </c:tx>
          <c:spPr>
            <a:ln cmpd="sng" w="19050">
              <a:solidFill>
                <a:srgbClr val="6D9EEB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6D9EEB"/>
              </a:solidFill>
              <a:ln cmpd="sng">
                <a:solidFill>
                  <a:srgbClr val="6D9EEB"/>
                </a:solidFill>
              </a:ln>
            </c:spPr>
          </c:marker>
          <c:cat>
            <c:strRef>
              <c:f>Sheet1!$M$7:$M$14</c:f>
            </c:strRef>
          </c:cat>
          <c:val>
            <c:numRef>
              <c:f>Sheet1!$N$7:$N$14</c:f>
            </c:numRef>
          </c:val>
          <c:smooth val="0"/>
        </c:ser>
        <c:ser>
          <c:idx val="1"/>
          <c:order val="1"/>
          <c:tx>
            <c:strRef>
              <c:f>Sheet1!$O$6</c:f>
            </c:strRef>
          </c:tx>
          <c:spPr>
            <a:ln cmpd="sng" w="19050">
              <a:solidFill>
                <a:srgbClr val="E06666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cat>
            <c:strRef>
              <c:f>Sheet1!$M$7:$M$14</c:f>
            </c:strRef>
          </c:cat>
          <c:val>
            <c:numRef>
              <c:f>Sheet1!$O$7:$O$14</c:f>
            </c:numRef>
          </c:val>
          <c:smooth val="0"/>
        </c:ser>
        <c:ser>
          <c:idx val="3"/>
          <c:order val="3"/>
          <c:tx>
            <c:strRef>
              <c:f>Sheet1!$Q$6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Sheet1!$M$7:$M$14</c:f>
            </c:strRef>
          </c:cat>
          <c:val>
            <c:numRef>
              <c:f>Sheet1!$Q$7:$Q$14</c:f>
            </c:numRef>
          </c:val>
          <c:smooth val="0"/>
        </c:ser>
        <c:ser>
          <c:idx val="4"/>
          <c:order val="4"/>
          <c:tx>
            <c:strRef>
              <c:f>Sheet1!$R$6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Sheet1!$M$7:$M$14</c:f>
            </c:strRef>
          </c:cat>
          <c:val>
            <c:numRef>
              <c:f>Sheet1!$R$7:$R$14</c:f>
            </c:numRef>
          </c:val>
          <c:smooth val="0"/>
        </c:ser>
        <c:ser>
          <c:idx val="5"/>
          <c:order val="5"/>
          <c:tx>
            <c:strRef>
              <c:f>Sheet1!$S$6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Sheet1!$M$7:$M$14</c:f>
            </c:strRef>
          </c:cat>
          <c:val>
            <c:numRef>
              <c:f>Sheet1!$S$7:$S$14</c:f>
            </c:numRef>
          </c:val>
          <c:smooth val="0"/>
        </c:ser>
        <c:axId val="1288716133"/>
        <c:axId val="2104202"/>
      </c:lineChart>
      <c:catAx>
        <c:axId val="1288716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[hr]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04202"/>
      </c:catAx>
      <c:valAx>
        <c:axId val="210420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Concentration [mg/mL]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8716133"/>
      </c:valAx>
      <c:lineChart>
        <c:varyColors val="0"/>
        <c:ser>
          <c:idx val="2"/>
          <c:order val="2"/>
          <c:tx>
            <c:strRef>
              <c:f>Sheet1!$P$6</c:f>
            </c:strRef>
          </c:tx>
          <c:spPr>
            <a:ln cmpd="sng" w="19050">
              <a:solidFill>
                <a:srgbClr val="93C47D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cat>
            <c:strRef>
              <c:f>Sheet1!$M$7:$M$14</c:f>
            </c:strRef>
          </c:cat>
          <c:val>
            <c:numRef>
              <c:f>Sheet1!$P$7:$P$14</c:f>
            </c:numRef>
          </c:val>
          <c:smooth val="0"/>
        </c:ser>
        <c:axId val="1426264281"/>
        <c:axId val="1640289050"/>
      </c:lineChart>
      <c:catAx>
        <c:axId val="1426264281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1640289050"/>
      </c:catAx>
      <c:valAx>
        <c:axId val="164028905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Cell Count [CFU/mL]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6264281"/>
        <c:crosses val="max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pH 4.3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Sheet1!$W$6</c:f>
            </c:strRef>
          </c:tx>
          <c:spPr>
            <a:ln cmpd="sng" w="19050">
              <a:solidFill>
                <a:srgbClr val="3366CC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Sheet1!$M$7:$M$14</c:f>
            </c:strRef>
          </c:cat>
          <c:val>
            <c:numRef>
              <c:f>Sheet1!$W$7:$W$14</c:f>
            </c:numRef>
          </c:val>
          <c:smooth val="0"/>
        </c:ser>
        <c:ser>
          <c:idx val="1"/>
          <c:order val="1"/>
          <c:tx>
            <c:strRef>
              <c:f>Sheet1!$X$6</c:f>
            </c:strRef>
          </c:tx>
          <c:spPr>
            <a:ln cmpd="sng" w="19050">
              <a:solidFill>
                <a:srgbClr val="E06666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cat>
            <c:strRef>
              <c:f>Sheet1!$M$7:$M$14</c:f>
            </c:strRef>
          </c:cat>
          <c:val>
            <c:numRef>
              <c:f>Sheet1!$X$7:$X$14</c:f>
            </c:numRef>
          </c:val>
          <c:smooth val="0"/>
        </c:ser>
        <c:ser>
          <c:idx val="3"/>
          <c:order val="3"/>
          <c:tx>
            <c:strRef>
              <c:f>Sheet1!$Z$6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Sheet1!$M$7:$M$14</c:f>
            </c:strRef>
          </c:cat>
          <c:val>
            <c:numRef>
              <c:f>Sheet1!$Z$7:$Z$14</c:f>
            </c:numRef>
          </c:val>
          <c:smooth val="0"/>
        </c:ser>
        <c:ser>
          <c:idx val="4"/>
          <c:order val="4"/>
          <c:tx>
            <c:strRef>
              <c:f>Sheet1!$AA$6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Sheet1!$M$7:$M$14</c:f>
            </c:strRef>
          </c:cat>
          <c:val>
            <c:numRef>
              <c:f>Sheet1!$AA$7:$AA$14</c:f>
            </c:numRef>
          </c:val>
          <c:smooth val="0"/>
        </c:ser>
        <c:axId val="1408526096"/>
        <c:axId val="185380619"/>
      </c:lineChart>
      <c:catAx>
        <c:axId val="140852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[hr]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5380619"/>
      </c:catAx>
      <c:valAx>
        <c:axId val="18538061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Concentration [mg/m]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8526096"/>
      </c:valAx>
      <c:lineChart>
        <c:varyColors val="0"/>
        <c:ser>
          <c:idx val="2"/>
          <c:order val="2"/>
          <c:tx>
            <c:strRef>
              <c:f>Sheet1!$Y$6</c:f>
            </c:strRef>
          </c:tx>
          <c:spPr>
            <a:ln cmpd="sng" w="19050">
              <a:solidFill>
                <a:srgbClr val="93C47D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cat>
            <c:strRef>
              <c:f>Sheet1!$M$7:$M$14</c:f>
            </c:strRef>
          </c:cat>
          <c:val>
            <c:numRef>
              <c:f>Sheet1!$Y$7:$Y$14</c:f>
            </c:numRef>
          </c:val>
          <c:smooth val="0"/>
        </c:ser>
        <c:axId val="1059127723"/>
        <c:axId val="350938513"/>
      </c:lineChart>
      <c:catAx>
        <c:axId val="1059127723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350938513"/>
      </c:catAx>
      <c:valAx>
        <c:axId val="35093851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Cell Count [CFU/mL]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9127723"/>
        <c:crosses val="max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142875</xdr:colOff>
      <xdr:row>48</xdr:row>
      <xdr:rowOff>76200</xdr:rowOff>
    </xdr:from>
    <xdr:ext cx="6296025" cy="3895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26</xdr:col>
      <xdr:colOff>457200</xdr:colOff>
      <xdr:row>48</xdr:row>
      <xdr:rowOff>152400</xdr:rowOff>
    </xdr:from>
    <xdr:ext cx="6305550" cy="3895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3.44"/>
    <col customWidth="1" min="5" max="5" width="12.11"/>
    <col customWidth="1" min="6" max="8" width="10.56"/>
    <col customWidth="1" min="9" max="9" width="13.44"/>
    <col customWidth="1" min="10" max="10" width="13.0"/>
    <col customWidth="1" min="11" max="11" width="12.11"/>
    <col customWidth="1" min="12" max="12" width="10.56"/>
    <col customWidth="1" min="13" max="13" width="7.33"/>
    <col customWidth="1" min="14" max="14" width="6.44"/>
    <col customWidth="1" min="15" max="15" width="4.78"/>
    <col customWidth="1" min="16" max="16" width="2.89"/>
    <col customWidth="1" min="17" max="17" width="4.89"/>
    <col customWidth="1" min="18" max="18" width="3.44"/>
    <col customWidth="1" min="19" max="19" width="5.11"/>
    <col customWidth="1" min="20" max="20" width="3.89"/>
    <col customWidth="1" min="21" max="21" width="5.11"/>
    <col customWidth="1" min="22" max="22" width="3.44"/>
    <col customWidth="1" min="23" max="23" width="7.67"/>
    <col customWidth="1" min="24" max="24" width="2.89"/>
    <col customWidth="1" min="25" max="25" width="7.67"/>
    <col customWidth="1" min="26" max="27" width="10.56"/>
    <col customWidth="1" min="28" max="28" width="7.89"/>
    <col customWidth="1" min="29" max="29" width="12.22"/>
    <col customWidth="1" min="30" max="30" width="5.11"/>
    <col customWidth="1" min="31" max="31" width="6.89"/>
    <col customWidth="1" min="32" max="32" width="6.44"/>
    <col customWidth="1" min="33" max="33" width="6.0"/>
    <col customWidth="1" min="34" max="34" width="6.56"/>
    <col customWidth="1" min="35" max="35" width="11.0"/>
    <col customWidth="1" min="36" max="36" width="10.56"/>
  </cols>
  <sheetData>
    <row r="1" ht="15.75" customHeight="1">
      <c r="B1" s="1" t="s">
        <v>0</v>
      </c>
      <c r="G1" s="2" t="s">
        <v>1</v>
      </c>
    </row>
    <row r="2" ht="15.75" customHeight="1">
      <c r="A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/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</row>
    <row r="3" ht="15.75" customHeight="1">
      <c r="A3">
        <v>1.0</v>
      </c>
      <c r="B3">
        <v>0.0</v>
      </c>
      <c r="C3">
        <v>65.6</v>
      </c>
      <c r="D3" s="4">
        <v>0.0</v>
      </c>
      <c r="E3">
        <v>3.5</v>
      </c>
      <c r="G3">
        <v>1.0</v>
      </c>
      <c r="H3">
        <v>0.0</v>
      </c>
      <c r="I3">
        <v>65.7</v>
      </c>
      <c r="J3" s="4">
        <v>0.1</v>
      </c>
      <c r="K3">
        <v>8.1</v>
      </c>
    </row>
    <row r="4" ht="15.75" customHeight="1">
      <c r="A4">
        <v>2.0</v>
      </c>
      <c r="B4">
        <v>0.0</v>
      </c>
      <c r="C4">
        <v>65.1</v>
      </c>
      <c r="D4" s="4">
        <v>0.1</v>
      </c>
      <c r="E4">
        <v>7.9</v>
      </c>
      <c r="G4">
        <v>2.0</v>
      </c>
      <c r="H4">
        <v>0.0</v>
      </c>
      <c r="I4">
        <v>65.5</v>
      </c>
      <c r="J4" s="4">
        <v>0.1</v>
      </c>
      <c r="K4">
        <v>4.0</v>
      </c>
      <c r="AC4" s="5" t="s">
        <v>7</v>
      </c>
      <c r="AD4" s="6" t="s">
        <v>8</v>
      </c>
      <c r="AE4" s="7" t="s">
        <v>9</v>
      </c>
      <c r="AF4" s="8"/>
      <c r="AG4" s="6" t="s">
        <v>10</v>
      </c>
      <c r="AH4" s="9"/>
      <c r="AI4" s="7" t="s">
        <v>11</v>
      </c>
      <c r="AJ4" s="8"/>
    </row>
    <row r="5" ht="15.75" customHeight="1">
      <c r="A5">
        <v>3.0</v>
      </c>
      <c r="B5">
        <v>0.0</v>
      </c>
      <c r="C5">
        <v>65.3</v>
      </c>
      <c r="D5" s="4">
        <v>0.2</v>
      </c>
      <c r="E5">
        <v>5.5</v>
      </c>
      <c r="G5">
        <v>3.0</v>
      </c>
      <c r="H5">
        <v>0.0</v>
      </c>
      <c r="I5">
        <v>65.3</v>
      </c>
      <c r="J5" s="4">
        <v>0.0</v>
      </c>
      <c r="K5">
        <v>3.0</v>
      </c>
      <c r="M5" s="6" t="s">
        <v>12</v>
      </c>
      <c r="N5" s="10" t="s">
        <v>0</v>
      </c>
      <c r="O5" s="11"/>
      <c r="P5" s="11"/>
      <c r="Q5" s="11"/>
      <c r="R5" s="11"/>
      <c r="S5" s="8"/>
      <c r="T5" s="12"/>
      <c r="U5" s="12"/>
      <c r="V5" s="12"/>
      <c r="W5" s="13" t="s">
        <v>1</v>
      </c>
      <c r="X5" s="11"/>
      <c r="Y5" s="11"/>
      <c r="Z5" s="11"/>
      <c r="AA5" s="8"/>
      <c r="AC5" s="14"/>
      <c r="AD5" s="6"/>
      <c r="AE5" s="6" t="s">
        <v>13</v>
      </c>
      <c r="AF5" s="6" t="s">
        <v>14</v>
      </c>
      <c r="AG5" s="6" t="s">
        <v>15</v>
      </c>
      <c r="AH5" s="6" t="s">
        <v>14</v>
      </c>
      <c r="AI5" s="6" t="s">
        <v>15</v>
      </c>
      <c r="AJ5" s="6" t="s">
        <v>14</v>
      </c>
    </row>
    <row r="6" ht="15.75" customHeight="1">
      <c r="A6">
        <v>4.0</v>
      </c>
      <c r="B6">
        <v>0.0</v>
      </c>
      <c r="C6">
        <v>65.5</v>
      </c>
      <c r="D6" s="4">
        <v>0.1</v>
      </c>
      <c r="E6">
        <v>7.0</v>
      </c>
      <c r="G6">
        <v>4.0</v>
      </c>
      <c r="H6">
        <v>0.0</v>
      </c>
      <c r="I6">
        <v>64.8</v>
      </c>
      <c r="J6" s="4">
        <v>0.2</v>
      </c>
      <c r="K6">
        <v>9.0</v>
      </c>
      <c r="M6" s="15" t="s">
        <v>8</v>
      </c>
      <c r="N6" s="15" t="s">
        <v>9</v>
      </c>
      <c r="O6" s="15"/>
      <c r="P6" s="15"/>
      <c r="Q6" s="15" t="s">
        <v>16</v>
      </c>
      <c r="R6" s="15"/>
      <c r="S6" s="15" t="s">
        <v>17</v>
      </c>
      <c r="T6" s="15"/>
      <c r="U6" s="15"/>
      <c r="V6" s="15"/>
      <c r="W6" s="15" t="s">
        <v>9</v>
      </c>
      <c r="X6" s="15"/>
      <c r="Y6" s="15"/>
      <c r="Z6" s="15" t="s">
        <v>16</v>
      </c>
      <c r="AA6" s="15" t="s">
        <v>17</v>
      </c>
      <c r="AC6" s="6" t="s">
        <v>0</v>
      </c>
      <c r="AD6" s="6">
        <v>0.0</v>
      </c>
      <c r="AE6" s="16">
        <f t="shared" ref="AE6:AE13" si="2">N7-2*N19</f>
        <v>64.77082317</v>
      </c>
      <c r="AF6" s="16">
        <f t="shared" ref="AF6:AF13" si="3">N7+2*N19</f>
        <v>65.7958435</v>
      </c>
      <c r="AG6" s="16">
        <f t="shared" ref="AG6:AG13" si="4">Q7-2*Q19</f>
        <v>-0.09663264952</v>
      </c>
      <c r="AH6" s="16">
        <f t="shared" ref="AH6:AH13" si="5">Q7+2*Q19</f>
        <v>0.2299659829</v>
      </c>
      <c r="AI6" s="16">
        <f t="shared" ref="AI6:AI13" si="6">S7-2*S19</f>
        <v>1.688617822</v>
      </c>
      <c r="AJ6" s="16">
        <f t="shared" ref="AJ6:AJ13" si="7">S7+2*S19</f>
        <v>9.978048844</v>
      </c>
    </row>
    <row r="7" ht="15.75" customHeight="1">
      <c r="A7">
        <v>5.0</v>
      </c>
      <c r="B7">
        <v>0.0</v>
      </c>
      <c r="C7">
        <v>65.3</v>
      </c>
      <c r="D7" s="4">
        <v>0.0</v>
      </c>
      <c r="E7">
        <v>3.3</v>
      </c>
      <c r="G7">
        <v>5.0</v>
      </c>
      <c r="H7">
        <v>0.0</v>
      </c>
      <c r="I7">
        <v>63.2</v>
      </c>
      <c r="J7" s="4">
        <v>0.0</v>
      </c>
      <c r="K7">
        <v>3.0</v>
      </c>
      <c r="M7" s="15">
        <v>0.0</v>
      </c>
      <c r="N7" s="16">
        <f>average(C3:C8)</f>
        <v>65.28333333</v>
      </c>
      <c r="O7" s="17"/>
      <c r="P7" s="17"/>
      <c r="Q7" s="17">
        <f>average(D3:D8)</f>
        <v>0.06666666667</v>
      </c>
      <c r="R7" s="17"/>
      <c r="S7" s="17">
        <f>average(E3:E8)</f>
        <v>5.833333333</v>
      </c>
      <c r="T7" s="17"/>
      <c r="U7" s="17"/>
      <c r="V7" s="17"/>
      <c r="W7" s="17">
        <f>average(I3:I8)</f>
        <v>65.08333333</v>
      </c>
      <c r="X7" s="17"/>
      <c r="Y7" s="17"/>
      <c r="Z7" s="17">
        <f t="shared" ref="Z7:AA7" si="1">average(J3:J8)</f>
        <v>0.06666666667</v>
      </c>
      <c r="AA7" s="17">
        <f t="shared" si="1"/>
        <v>5.016666667</v>
      </c>
      <c r="AC7" s="6"/>
      <c r="AD7" s="6">
        <v>8.0</v>
      </c>
      <c r="AE7" s="16">
        <f t="shared" si="2"/>
        <v>63.68309532</v>
      </c>
      <c r="AF7" s="16">
        <f t="shared" si="3"/>
        <v>64.38357135</v>
      </c>
      <c r="AG7" s="16">
        <f t="shared" si="4"/>
        <v>2.61648152</v>
      </c>
      <c r="AH7" s="16">
        <f t="shared" si="5"/>
        <v>3.516851814</v>
      </c>
      <c r="AI7" s="16">
        <f t="shared" si="6"/>
        <v>1698336.4</v>
      </c>
      <c r="AJ7" s="16">
        <f t="shared" si="7"/>
        <v>1810926.833</v>
      </c>
    </row>
    <row r="8" ht="15.75" customHeight="1">
      <c r="A8">
        <v>6.0</v>
      </c>
      <c r="B8">
        <v>0.0</v>
      </c>
      <c r="C8">
        <v>64.9</v>
      </c>
      <c r="D8" s="4">
        <v>0.0</v>
      </c>
      <c r="E8">
        <v>7.8</v>
      </c>
      <c r="G8">
        <v>6.0</v>
      </c>
      <c r="H8">
        <v>0.0</v>
      </c>
      <c r="I8">
        <v>66.0</v>
      </c>
      <c r="J8" s="4">
        <v>0.0</v>
      </c>
      <c r="K8">
        <v>3.0</v>
      </c>
      <c r="M8" s="15">
        <v>8.0</v>
      </c>
      <c r="N8" s="16">
        <f>average(C9:C14)</f>
        <v>64.03333333</v>
      </c>
      <c r="O8" s="17"/>
      <c r="P8" s="17"/>
      <c r="Q8" s="17">
        <f>average(D9:D14)</f>
        <v>3.066666667</v>
      </c>
      <c r="R8" s="17"/>
      <c r="S8" s="17">
        <f>average(E9:E14)</f>
        <v>1754631.617</v>
      </c>
      <c r="T8" s="17"/>
      <c r="U8" s="17"/>
      <c r="V8" s="17"/>
      <c r="W8" s="17">
        <f>average(I9:I14)</f>
        <v>63.85</v>
      </c>
      <c r="X8" s="17"/>
      <c r="Y8" s="17"/>
      <c r="Z8" s="17">
        <f t="shared" ref="Z8:AA8" si="8">average(J9:J14)</f>
        <v>2.633333333</v>
      </c>
      <c r="AA8" s="17">
        <f t="shared" si="8"/>
        <v>1662609.283</v>
      </c>
      <c r="AC8" s="6"/>
      <c r="AD8" s="6">
        <v>10.0</v>
      </c>
      <c r="AE8" s="16">
        <f t="shared" si="2"/>
        <v>62.39369318</v>
      </c>
      <c r="AF8" s="16">
        <f t="shared" si="3"/>
        <v>63.90630682</v>
      </c>
      <c r="AG8" s="16">
        <f t="shared" si="4"/>
        <v>3.766340239</v>
      </c>
      <c r="AH8" s="16">
        <f t="shared" si="5"/>
        <v>7.000326428</v>
      </c>
      <c r="AI8" s="16">
        <f t="shared" si="6"/>
        <v>51775561.24</v>
      </c>
      <c r="AJ8" s="16">
        <f t="shared" si="7"/>
        <v>53054580.06</v>
      </c>
    </row>
    <row r="9" ht="15.75" customHeight="1">
      <c r="A9">
        <v>1.0</v>
      </c>
      <c r="B9">
        <v>8.0</v>
      </c>
      <c r="C9">
        <v>64.1</v>
      </c>
      <c r="D9" s="4">
        <v>2.7</v>
      </c>
      <c r="E9">
        <v>1771158.1</v>
      </c>
      <c r="G9">
        <v>1.0</v>
      </c>
      <c r="H9">
        <v>8.0</v>
      </c>
      <c r="I9">
        <v>64.0</v>
      </c>
      <c r="J9" s="4">
        <v>2.2</v>
      </c>
      <c r="K9">
        <v>1626245.9</v>
      </c>
      <c r="M9" s="15">
        <v>10.0</v>
      </c>
      <c r="N9" s="15">
        <f>average($C$15:$C$20)</f>
        <v>63.15</v>
      </c>
      <c r="O9" s="17"/>
      <c r="P9" s="17"/>
      <c r="Q9" s="17">
        <f>average(D15:D20)</f>
        <v>5.383333333</v>
      </c>
      <c r="R9" s="17"/>
      <c r="S9" s="17">
        <f>average(E15:E20)</f>
        <v>52415070.65</v>
      </c>
      <c r="T9" s="17"/>
      <c r="U9" s="17"/>
      <c r="V9" s="17"/>
      <c r="W9" s="17">
        <f>average(I15:I20)</f>
        <v>62.95</v>
      </c>
      <c r="X9" s="17"/>
      <c r="Y9" s="17"/>
      <c r="Z9" s="17">
        <f t="shared" ref="Z9:AA9" si="9">average(J15:J20)</f>
        <v>4.75</v>
      </c>
      <c r="AA9" s="17">
        <f t="shared" si="9"/>
        <v>44921226.9</v>
      </c>
      <c r="AC9" s="6"/>
      <c r="AD9" s="6">
        <v>12.0</v>
      </c>
      <c r="AE9" s="16">
        <f t="shared" si="2"/>
        <v>48.47822896</v>
      </c>
      <c r="AF9" s="16">
        <f t="shared" si="3"/>
        <v>56.75510438</v>
      </c>
      <c r="AG9" s="16">
        <f t="shared" si="4"/>
        <v>11.3921566</v>
      </c>
      <c r="AH9" s="16">
        <f t="shared" si="5"/>
        <v>13.57451007</v>
      </c>
      <c r="AI9" s="16">
        <f t="shared" si="6"/>
        <v>1218335337</v>
      </c>
      <c r="AJ9" s="16">
        <f t="shared" si="7"/>
        <v>1409712594</v>
      </c>
    </row>
    <row r="10" ht="15.75" customHeight="1">
      <c r="A10">
        <v>2.0</v>
      </c>
      <c r="B10">
        <v>8.0</v>
      </c>
      <c r="C10">
        <v>63.9</v>
      </c>
      <c r="D10" s="4">
        <v>3.2</v>
      </c>
      <c r="E10">
        <v>1725005.7</v>
      </c>
      <c r="G10">
        <v>2.0</v>
      </c>
      <c r="H10">
        <v>8.0</v>
      </c>
      <c r="I10">
        <v>63.9</v>
      </c>
      <c r="J10" s="4">
        <v>2.5</v>
      </c>
      <c r="K10">
        <v>1687162.6</v>
      </c>
      <c r="M10" s="15">
        <v>12.0</v>
      </c>
      <c r="N10" s="16">
        <f>average(C21:C26)</f>
        <v>52.61666667</v>
      </c>
      <c r="O10" s="17"/>
      <c r="P10" s="17"/>
      <c r="Q10" s="17">
        <f>average(D21:D26)</f>
        <v>12.48333333</v>
      </c>
      <c r="R10" s="17"/>
      <c r="S10" s="17">
        <f>average(E21:E26)</f>
        <v>1314023965</v>
      </c>
      <c r="T10" s="17"/>
      <c r="U10" s="17"/>
      <c r="V10" s="17"/>
      <c r="W10" s="17">
        <f>average(I21:I26)</f>
        <v>59.3</v>
      </c>
      <c r="X10" s="17"/>
      <c r="Y10" s="17"/>
      <c r="Z10" s="17">
        <f t="shared" ref="Z10:AA10" si="10">average(J21:J26)</f>
        <v>7.8</v>
      </c>
      <c r="AA10" s="17">
        <f t="shared" si="10"/>
        <v>115172921.7</v>
      </c>
      <c r="AC10" s="6"/>
      <c r="AD10" s="6">
        <v>16.0</v>
      </c>
      <c r="AE10" s="16">
        <f t="shared" si="2"/>
        <v>33.92182195</v>
      </c>
      <c r="AF10" s="16">
        <f t="shared" si="3"/>
        <v>34.79817805</v>
      </c>
      <c r="AG10" s="16">
        <f t="shared" si="4"/>
        <v>16.20081103</v>
      </c>
      <c r="AH10" s="16">
        <f t="shared" si="5"/>
        <v>19.15918897</v>
      </c>
      <c r="AI10" s="16">
        <f t="shared" si="6"/>
        <v>10819944284</v>
      </c>
      <c r="AJ10" s="16">
        <f t="shared" si="7"/>
        <v>12066777981</v>
      </c>
    </row>
    <row r="11" ht="15.75" customHeight="1">
      <c r="A11">
        <v>3.0</v>
      </c>
      <c r="B11">
        <v>8.0</v>
      </c>
      <c r="C11">
        <v>63.8</v>
      </c>
      <c r="D11" s="4">
        <v>2.9</v>
      </c>
      <c r="E11">
        <v>1783650.7</v>
      </c>
      <c r="G11">
        <v>3.0</v>
      </c>
      <c r="H11">
        <v>8.0</v>
      </c>
      <c r="I11">
        <v>63.7</v>
      </c>
      <c r="J11" s="4">
        <v>2.6</v>
      </c>
      <c r="K11">
        <v>1681215.5</v>
      </c>
      <c r="M11" s="15">
        <v>16.0</v>
      </c>
      <c r="N11" s="18">
        <f>average(C27:C28,C30:C32)</f>
        <v>34.36</v>
      </c>
      <c r="O11" s="17"/>
      <c r="P11" s="17"/>
      <c r="Q11" s="17">
        <f>average(D28:D32)</f>
        <v>17.68</v>
      </c>
      <c r="R11" s="17"/>
      <c r="S11" s="17">
        <f>average(E28:E32)</f>
        <v>11443361133</v>
      </c>
      <c r="T11" s="17"/>
      <c r="U11" s="17"/>
      <c r="V11" s="17"/>
      <c r="W11" s="17">
        <f>average(I28:I32)</f>
        <v>54.64</v>
      </c>
      <c r="X11" s="17"/>
      <c r="Y11" s="17"/>
      <c r="Z11" s="17">
        <f t="shared" ref="Z11:AA11" si="11">average(J28:J32)</f>
        <v>14.22</v>
      </c>
      <c r="AA11" s="17">
        <f t="shared" si="11"/>
        <v>128445138.3</v>
      </c>
      <c r="AC11" s="6"/>
      <c r="AD11" s="6">
        <v>18.0</v>
      </c>
      <c r="AE11" s="16">
        <f t="shared" si="2"/>
        <v>18.28786123</v>
      </c>
      <c r="AF11" s="16">
        <f t="shared" si="3"/>
        <v>19.41213877</v>
      </c>
      <c r="AG11" s="16">
        <f t="shared" si="4"/>
        <v>40.34139612</v>
      </c>
      <c r="AH11" s="16">
        <f t="shared" si="5"/>
        <v>44.19193721</v>
      </c>
      <c r="AI11" s="16">
        <f t="shared" si="6"/>
        <v>15781670591</v>
      </c>
      <c r="AJ11" s="16">
        <f t="shared" si="7"/>
        <v>17154554399</v>
      </c>
    </row>
    <row r="12" ht="15.75" customHeight="1">
      <c r="A12">
        <v>4.0</v>
      </c>
      <c r="B12">
        <v>8.0</v>
      </c>
      <c r="C12">
        <v>64.0</v>
      </c>
      <c r="D12" s="4">
        <v>3.1</v>
      </c>
      <c r="E12">
        <v>1757488.1</v>
      </c>
      <c r="G12">
        <v>4.0</v>
      </c>
      <c r="H12">
        <v>8.0</v>
      </c>
      <c r="I12">
        <v>63.5</v>
      </c>
      <c r="J12" s="4">
        <v>3.4</v>
      </c>
      <c r="K12">
        <v>1646990.6</v>
      </c>
      <c r="M12" s="15">
        <v>18.0</v>
      </c>
      <c r="N12" s="16">
        <f>average(C33:C38)</f>
        <v>18.85</v>
      </c>
      <c r="O12" s="17"/>
      <c r="P12" s="17"/>
      <c r="Q12" s="17">
        <f>average(D33:D38)</f>
        <v>42.26666667</v>
      </c>
      <c r="R12" s="17"/>
      <c r="S12" s="17">
        <f>average(E33:E38)</f>
        <v>16468112495</v>
      </c>
      <c r="T12" s="17"/>
      <c r="U12" s="17"/>
      <c r="V12" s="17"/>
      <c r="W12" s="17">
        <f>average(I33:I38)</f>
        <v>47.03333333</v>
      </c>
      <c r="X12" s="17"/>
      <c r="Y12" s="17"/>
      <c r="Z12" s="17">
        <f t="shared" ref="Z12:AA12" si="12">average(J33:J38)</f>
        <v>20.25</v>
      </c>
      <c r="AA12" s="17">
        <f t="shared" si="12"/>
        <v>155504853.9</v>
      </c>
      <c r="AC12" s="6"/>
      <c r="AD12" s="6">
        <v>20.0</v>
      </c>
      <c r="AE12" s="16">
        <f t="shared" si="2"/>
        <v>6.413338221</v>
      </c>
      <c r="AF12" s="16">
        <f t="shared" si="3"/>
        <v>8.686661779</v>
      </c>
      <c r="AG12" s="16">
        <f t="shared" si="4"/>
        <v>53.61207288</v>
      </c>
      <c r="AH12" s="16">
        <f t="shared" si="5"/>
        <v>55.58792712</v>
      </c>
      <c r="AI12" s="16">
        <f t="shared" si="6"/>
        <v>18006099319</v>
      </c>
      <c r="AJ12" s="16">
        <f t="shared" si="7"/>
        <v>19159495604</v>
      </c>
    </row>
    <row r="13" ht="15.75" customHeight="1">
      <c r="A13">
        <v>5.0</v>
      </c>
      <c r="B13">
        <v>8.0</v>
      </c>
      <c r="C13">
        <v>64.1</v>
      </c>
      <c r="D13" s="4">
        <v>3.2</v>
      </c>
      <c r="E13">
        <v>1715376.5</v>
      </c>
      <c r="G13">
        <v>5.0</v>
      </c>
      <c r="H13">
        <v>8.0</v>
      </c>
      <c r="I13">
        <v>66.0</v>
      </c>
      <c r="J13" s="4">
        <v>2.3</v>
      </c>
      <c r="K13">
        <v>1664005.7</v>
      </c>
      <c r="M13" s="15">
        <v>20.0</v>
      </c>
      <c r="N13" s="16">
        <f>average(C39:C44)</f>
        <v>7.55</v>
      </c>
      <c r="O13" s="17"/>
      <c r="P13" s="17"/>
      <c r="Q13" s="17">
        <f>average(D39:D44)</f>
        <v>54.6</v>
      </c>
      <c r="R13" s="17"/>
      <c r="S13" s="17">
        <f>average(E39:E44)</f>
        <v>18582797461</v>
      </c>
      <c r="T13" s="17"/>
      <c r="U13" s="17"/>
      <c r="V13" s="17"/>
      <c r="W13" s="17">
        <f>average(I39:I44)</f>
        <v>39.25</v>
      </c>
      <c r="X13" s="17"/>
      <c r="Y13" s="17"/>
      <c r="Z13" s="17">
        <f t="shared" ref="Z13:AA13" si="13">average(J39:J44)</f>
        <v>34.88333333</v>
      </c>
      <c r="AA13" s="17">
        <f t="shared" si="13"/>
        <v>186559313.9</v>
      </c>
      <c r="AC13" s="6"/>
      <c r="AD13" s="6">
        <v>32.0</v>
      </c>
      <c r="AE13" s="16">
        <f t="shared" si="2"/>
        <v>0.3836955798</v>
      </c>
      <c r="AF13" s="16">
        <f t="shared" si="3"/>
        <v>0.9063044202</v>
      </c>
      <c r="AG13" s="16">
        <f t="shared" si="4"/>
        <v>57.28941733</v>
      </c>
      <c r="AH13" s="16">
        <f t="shared" si="5"/>
        <v>58.64391601</v>
      </c>
      <c r="AI13" s="16">
        <f t="shared" si="6"/>
        <v>1290786054</v>
      </c>
      <c r="AJ13" s="16">
        <f t="shared" si="7"/>
        <v>1425644002</v>
      </c>
    </row>
    <row r="14" ht="15.75" customHeight="1">
      <c r="A14">
        <v>6.0</v>
      </c>
      <c r="B14">
        <v>8.0</v>
      </c>
      <c r="C14">
        <v>64.3</v>
      </c>
      <c r="D14" s="4">
        <v>3.3</v>
      </c>
      <c r="E14">
        <v>1775110.6</v>
      </c>
      <c r="G14">
        <v>6.0</v>
      </c>
      <c r="H14">
        <v>8.0</v>
      </c>
      <c r="I14">
        <v>62.0</v>
      </c>
      <c r="J14" s="4">
        <v>2.8</v>
      </c>
      <c r="K14">
        <v>1670035.4</v>
      </c>
      <c r="M14" s="15">
        <v>32.0</v>
      </c>
      <c r="N14" s="16">
        <f>average(C45:C50)</f>
        <v>0.645</v>
      </c>
      <c r="O14" s="17"/>
      <c r="P14" s="17"/>
      <c r="Q14" s="17">
        <f>average(D45:D50)</f>
        <v>57.96666667</v>
      </c>
      <c r="R14" s="17"/>
      <c r="S14" s="17">
        <f>average(E45:E50)</f>
        <v>1358215028</v>
      </c>
      <c r="T14" s="17"/>
      <c r="U14" s="17"/>
      <c r="V14" s="17"/>
      <c r="W14" s="17">
        <f>average(I45:I50)</f>
        <v>10.69166667</v>
      </c>
      <c r="X14" s="17"/>
      <c r="Y14" s="17"/>
      <c r="Z14" s="17">
        <f t="shared" ref="Z14:AA14" si="14">average(J45:J50)</f>
        <v>38.35</v>
      </c>
      <c r="AA14" s="17">
        <f t="shared" si="14"/>
        <v>13410242.4</v>
      </c>
      <c r="AC14" s="6" t="s">
        <v>1</v>
      </c>
      <c r="AD14" s="6">
        <v>0.0</v>
      </c>
      <c r="AE14" s="16">
        <f t="shared" ref="AE14:AE21" si="15">W7-2*W19</f>
        <v>63.06971304</v>
      </c>
      <c r="AF14" s="16">
        <f t="shared" ref="AF14:AF21" si="16">W7+2*W19</f>
        <v>67.09695362</v>
      </c>
      <c r="AG14" s="16">
        <f t="shared" ref="AG14:AG21" si="17">Z7-2*Z19</f>
        <v>-0.09663264952</v>
      </c>
      <c r="AH14" s="16">
        <f t="shared" ref="AH14:AH21" si="18">Z7+2*Z19</f>
        <v>0.2299659829</v>
      </c>
      <c r="AI14" s="16">
        <f t="shared" ref="AI14:AI21" si="19">AA7-2*AA19</f>
        <v>-0.5409107432</v>
      </c>
      <c r="AJ14" s="16">
        <f t="shared" ref="AJ14:AJ21" si="20">AA7+2*AA19</f>
        <v>10.57424408</v>
      </c>
    </row>
    <row r="15" ht="15.75" customHeight="1">
      <c r="A15">
        <v>1.0</v>
      </c>
      <c r="B15">
        <v>10.0</v>
      </c>
      <c r="C15">
        <v>63.0</v>
      </c>
      <c r="D15" s="4">
        <v>5.0</v>
      </c>
      <c r="E15">
        <v>5.21806403E7</v>
      </c>
      <c r="G15">
        <v>1.0</v>
      </c>
      <c r="H15">
        <v>10.0</v>
      </c>
      <c r="I15">
        <v>63.3</v>
      </c>
      <c r="J15" s="4">
        <v>4.8</v>
      </c>
      <c r="K15">
        <v>4.62617295E7</v>
      </c>
      <c r="AC15" s="6"/>
      <c r="AD15" s="6">
        <v>8.0</v>
      </c>
      <c r="AE15" s="16">
        <f t="shared" si="15"/>
        <v>61.28640877</v>
      </c>
      <c r="AF15" s="16">
        <f t="shared" si="16"/>
        <v>66.41359123</v>
      </c>
      <c r="AG15" s="16">
        <f t="shared" si="17"/>
        <v>1.769234574</v>
      </c>
      <c r="AH15" s="16">
        <f t="shared" si="18"/>
        <v>3.497432093</v>
      </c>
      <c r="AI15" s="16">
        <f t="shared" si="19"/>
        <v>1617245.044</v>
      </c>
      <c r="AJ15" s="16">
        <f t="shared" si="20"/>
        <v>1707973.523</v>
      </c>
    </row>
    <row r="16" ht="15.75" customHeight="1">
      <c r="A16">
        <v>2.0</v>
      </c>
      <c r="B16">
        <v>10.0</v>
      </c>
      <c r="C16">
        <v>63.5</v>
      </c>
      <c r="D16" s="4">
        <v>5.9</v>
      </c>
      <c r="E16">
        <v>5.23831629E7</v>
      </c>
      <c r="G16">
        <v>2.0</v>
      </c>
      <c r="H16">
        <v>10.0</v>
      </c>
      <c r="I16">
        <v>64.1</v>
      </c>
      <c r="J16" s="4">
        <v>4.8</v>
      </c>
      <c r="K16">
        <v>4.39479799E7</v>
      </c>
      <c r="AC16" s="6"/>
      <c r="AD16" s="6">
        <v>10.0</v>
      </c>
      <c r="AE16" s="16">
        <f t="shared" si="15"/>
        <v>61.58325203</v>
      </c>
      <c r="AF16" s="16">
        <f t="shared" si="16"/>
        <v>64.31674797</v>
      </c>
      <c r="AG16" s="16">
        <f t="shared" si="17"/>
        <v>4.108127739</v>
      </c>
      <c r="AH16" s="16">
        <f t="shared" si="18"/>
        <v>5.391872261</v>
      </c>
      <c r="AI16" s="16">
        <f t="shared" si="19"/>
        <v>40890251.99</v>
      </c>
      <c r="AJ16" s="16">
        <f t="shared" si="20"/>
        <v>48952201.81</v>
      </c>
    </row>
    <row r="17" ht="15.75" customHeight="1">
      <c r="A17">
        <v>3.0</v>
      </c>
      <c r="B17">
        <v>10.0</v>
      </c>
      <c r="C17">
        <v>62.7</v>
      </c>
      <c r="D17" s="4">
        <v>6.3</v>
      </c>
      <c r="E17">
        <v>5.28903898E7</v>
      </c>
      <c r="G17">
        <v>3.0</v>
      </c>
      <c r="H17">
        <v>10.0</v>
      </c>
      <c r="I17">
        <v>62.9</v>
      </c>
      <c r="J17" s="4">
        <v>5.2</v>
      </c>
      <c r="K17">
        <v>4.37774376E7</v>
      </c>
      <c r="M17" s="6" t="s">
        <v>18</v>
      </c>
      <c r="N17" s="7" t="s">
        <v>0</v>
      </c>
      <c r="O17" s="11"/>
      <c r="P17" s="11"/>
      <c r="Q17" s="11"/>
      <c r="R17" s="11"/>
      <c r="S17" s="8"/>
      <c r="T17" s="6"/>
      <c r="U17" s="6"/>
      <c r="V17" s="6"/>
      <c r="W17" s="7" t="s">
        <v>1</v>
      </c>
      <c r="X17" s="11"/>
      <c r="Y17" s="11"/>
      <c r="Z17" s="11"/>
      <c r="AA17" s="8"/>
      <c r="AC17" s="6"/>
      <c r="AD17" s="6">
        <v>12.0</v>
      </c>
      <c r="AE17" s="16">
        <f t="shared" si="15"/>
        <v>58.3202041</v>
      </c>
      <c r="AF17" s="16">
        <f t="shared" si="16"/>
        <v>60.2797959</v>
      </c>
      <c r="AG17" s="16">
        <f t="shared" si="17"/>
        <v>6.654574315</v>
      </c>
      <c r="AH17" s="16">
        <f t="shared" si="18"/>
        <v>8.945425685</v>
      </c>
      <c r="AI17" s="16">
        <f t="shared" si="19"/>
        <v>109580050.5</v>
      </c>
      <c r="AJ17" s="16">
        <f t="shared" si="20"/>
        <v>120765792.9</v>
      </c>
    </row>
    <row r="18" ht="15.75" customHeight="1">
      <c r="A18">
        <v>4.0</v>
      </c>
      <c r="B18">
        <v>10.0</v>
      </c>
      <c r="C18">
        <v>63.1</v>
      </c>
      <c r="D18" s="4">
        <v>6.0</v>
      </c>
      <c r="E18">
        <v>5.21591422E7</v>
      </c>
      <c r="G18">
        <v>4.0</v>
      </c>
      <c r="H18">
        <v>10.0</v>
      </c>
      <c r="I18">
        <v>62.2</v>
      </c>
      <c r="J18" s="4">
        <v>4.8</v>
      </c>
      <c r="K18">
        <v>4.21134244E7</v>
      </c>
      <c r="M18" s="6" t="s">
        <v>8</v>
      </c>
      <c r="N18" s="6" t="s">
        <v>9</v>
      </c>
      <c r="O18" s="6"/>
      <c r="P18" s="6"/>
      <c r="Q18" s="6" t="s">
        <v>16</v>
      </c>
      <c r="R18" s="6"/>
      <c r="S18" s="6" t="s">
        <v>17</v>
      </c>
      <c r="T18" s="6"/>
      <c r="U18" s="6"/>
      <c r="V18" s="6"/>
      <c r="W18" s="6" t="s">
        <v>9</v>
      </c>
      <c r="X18" s="6"/>
      <c r="Y18" s="6"/>
      <c r="Z18" s="6" t="s">
        <v>16</v>
      </c>
      <c r="AA18" s="6" t="s">
        <v>17</v>
      </c>
      <c r="AC18" s="6"/>
      <c r="AD18" s="6">
        <v>16.0</v>
      </c>
      <c r="AE18" s="16">
        <f t="shared" si="15"/>
        <v>52.75638645</v>
      </c>
      <c r="AF18" s="16">
        <f t="shared" si="16"/>
        <v>56.52361355</v>
      </c>
      <c r="AG18" s="16">
        <f t="shared" si="17"/>
        <v>12.29472946</v>
      </c>
      <c r="AH18" s="16">
        <f t="shared" si="18"/>
        <v>16.14527054</v>
      </c>
      <c r="AI18" s="16">
        <f t="shared" si="19"/>
        <v>118803166.5</v>
      </c>
      <c r="AJ18" s="16">
        <f t="shared" si="20"/>
        <v>138087110.1</v>
      </c>
    </row>
    <row r="19" ht="15.75" customHeight="1">
      <c r="A19">
        <v>5.0</v>
      </c>
      <c r="B19">
        <v>10.0</v>
      </c>
      <c r="C19">
        <v>63.7</v>
      </c>
      <c r="D19" s="4">
        <v>4.2</v>
      </c>
      <c r="E19">
        <v>5.21533164E7</v>
      </c>
      <c r="G19">
        <v>5.0</v>
      </c>
      <c r="H19">
        <v>10.0</v>
      </c>
      <c r="I19">
        <v>62.8</v>
      </c>
      <c r="J19" s="4">
        <v>4.7</v>
      </c>
      <c r="K19">
        <v>4.77010816E7</v>
      </c>
      <c r="M19" s="15">
        <v>0.0</v>
      </c>
      <c r="N19" s="16">
        <f>STDEV(C3:C8)</f>
        <v>0.2562550813</v>
      </c>
      <c r="O19" s="16"/>
      <c r="P19" s="16"/>
      <c r="Q19" s="16">
        <f>STDEV(D3:D8)</f>
        <v>0.08164965809</v>
      </c>
      <c r="R19" s="16"/>
      <c r="S19" s="16">
        <f>STDEV(E3:E8)</f>
        <v>2.072357755</v>
      </c>
      <c r="T19" s="16"/>
      <c r="U19" s="16"/>
      <c r="V19" s="16"/>
      <c r="W19" s="16">
        <f>STDEV(I3:I8)</f>
        <v>1.006810144</v>
      </c>
      <c r="X19" s="16"/>
      <c r="Y19" s="16"/>
      <c r="Z19" s="16">
        <f t="shared" ref="Z19:AA19" si="21">STDEV(J3:J8)</f>
        <v>0.08164965809</v>
      </c>
      <c r="AA19" s="16">
        <f t="shared" si="21"/>
        <v>2.778788705</v>
      </c>
      <c r="AC19" s="6"/>
      <c r="AD19" s="6">
        <v>18.0</v>
      </c>
      <c r="AE19" s="16">
        <f t="shared" si="15"/>
        <v>44.6344447</v>
      </c>
      <c r="AF19" s="16">
        <f t="shared" si="16"/>
        <v>49.43222196</v>
      </c>
      <c r="AG19" s="16">
        <f t="shared" si="17"/>
        <v>18.27515823</v>
      </c>
      <c r="AH19" s="16">
        <f t="shared" si="18"/>
        <v>22.22484177</v>
      </c>
      <c r="AI19" s="16">
        <f t="shared" si="19"/>
        <v>147383791</v>
      </c>
      <c r="AJ19" s="16">
        <f t="shared" si="20"/>
        <v>163625916.8</v>
      </c>
    </row>
    <row r="20" ht="15.75" customHeight="1">
      <c r="A20">
        <v>6.0</v>
      </c>
      <c r="B20">
        <v>10.0</v>
      </c>
      <c r="C20">
        <v>62.9</v>
      </c>
      <c r="D20" s="4">
        <v>4.9</v>
      </c>
      <c r="E20">
        <v>5.27237723E7</v>
      </c>
      <c r="G20">
        <v>6.0</v>
      </c>
      <c r="H20">
        <v>10.0</v>
      </c>
      <c r="I20">
        <v>62.4</v>
      </c>
      <c r="J20" s="4">
        <v>4.2</v>
      </c>
      <c r="K20">
        <v>4.57257084E7</v>
      </c>
      <c r="M20" s="15">
        <v>8.0</v>
      </c>
      <c r="N20" s="16">
        <f>stdev(C9:C14)</f>
        <v>0.1751190072</v>
      </c>
      <c r="O20" s="16"/>
      <c r="P20" s="16"/>
      <c r="Q20" s="16">
        <f>stdev(D9:D14)</f>
        <v>0.2250925735</v>
      </c>
      <c r="R20" s="16"/>
      <c r="S20" s="16">
        <f>stdev(E9:E14)</f>
        <v>28147.60817</v>
      </c>
      <c r="T20" s="16"/>
      <c r="U20" s="16"/>
      <c r="V20" s="16"/>
      <c r="W20" s="16">
        <f>stdev(I9:I14)</f>
        <v>1.281795616</v>
      </c>
      <c r="X20" s="16"/>
      <c r="Y20" s="16"/>
      <c r="Z20" s="16">
        <f t="shared" ref="Z20:AA20" si="22">stdev(J9:J14)</f>
        <v>0.4320493799</v>
      </c>
      <c r="AA20" s="16">
        <f t="shared" si="22"/>
        <v>22682.11967</v>
      </c>
      <c r="AC20" s="6"/>
      <c r="AD20" s="6">
        <v>20.0</v>
      </c>
      <c r="AE20" s="16">
        <f t="shared" si="15"/>
        <v>31.3145101</v>
      </c>
      <c r="AF20" s="16">
        <f t="shared" si="16"/>
        <v>47.1854899</v>
      </c>
      <c r="AG20" s="16">
        <f t="shared" si="17"/>
        <v>32.79942675</v>
      </c>
      <c r="AH20" s="16">
        <f t="shared" si="18"/>
        <v>36.96723992</v>
      </c>
      <c r="AI20" s="16">
        <f t="shared" si="19"/>
        <v>179510863.5</v>
      </c>
      <c r="AJ20" s="16">
        <f t="shared" si="20"/>
        <v>193607764.4</v>
      </c>
    </row>
    <row r="21" ht="15.75" customHeight="1">
      <c r="A21">
        <v>1.0</v>
      </c>
      <c r="B21">
        <v>12.0</v>
      </c>
      <c r="C21">
        <v>51.6</v>
      </c>
      <c r="D21" s="4">
        <v>12.1</v>
      </c>
      <c r="E21">
        <v>1.379544811E9</v>
      </c>
      <c r="G21">
        <v>1.0</v>
      </c>
      <c r="H21">
        <v>12.0</v>
      </c>
      <c r="I21">
        <v>59.3</v>
      </c>
      <c r="J21" s="4">
        <v>7.5</v>
      </c>
      <c r="K21">
        <v>1.178134539E8</v>
      </c>
      <c r="M21" s="15">
        <v>10.0</v>
      </c>
      <c r="N21" s="15">
        <f>stdev(C15:C20)</f>
        <v>0.378153408</v>
      </c>
      <c r="O21" s="15"/>
      <c r="P21" s="15"/>
      <c r="Q21" s="15">
        <f>stdev(D15:D20)</f>
        <v>0.8084965471</v>
      </c>
      <c r="R21" s="15"/>
      <c r="S21" s="15">
        <f>stdev(E15:E20)</f>
        <v>319754.7046</v>
      </c>
      <c r="T21" s="15"/>
      <c r="U21" s="15"/>
      <c r="V21" s="15"/>
      <c r="W21" s="15">
        <f>stdev(I15:I20)</f>
        <v>0.6833739825</v>
      </c>
      <c r="X21" s="15"/>
      <c r="Y21" s="15"/>
      <c r="Z21" s="15">
        <f t="shared" ref="Z21:AA21" si="23">stdev(J15:J20)</f>
        <v>0.3209361307</v>
      </c>
      <c r="AA21" s="15">
        <f t="shared" si="23"/>
        <v>2015487.456</v>
      </c>
      <c r="AC21" s="6"/>
      <c r="AD21" s="6">
        <v>32.0</v>
      </c>
      <c r="AE21" s="16">
        <f t="shared" si="15"/>
        <v>10.02925692</v>
      </c>
      <c r="AF21" s="16">
        <f t="shared" si="16"/>
        <v>11.35407641</v>
      </c>
      <c r="AG21" s="16">
        <f t="shared" si="17"/>
        <v>37.26372195</v>
      </c>
      <c r="AH21" s="16">
        <f t="shared" si="18"/>
        <v>39.43627805</v>
      </c>
      <c r="AI21" s="16">
        <f t="shared" si="19"/>
        <v>12734493.39</v>
      </c>
      <c r="AJ21" s="16">
        <f t="shared" si="20"/>
        <v>14085991.41</v>
      </c>
    </row>
    <row r="22" ht="15.75" customHeight="1">
      <c r="A22">
        <v>2.0</v>
      </c>
      <c r="B22">
        <v>12.0</v>
      </c>
      <c r="C22">
        <v>51.0</v>
      </c>
      <c r="D22" s="4">
        <v>12.2</v>
      </c>
      <c r="E22">
        <v>1.3207636573E9</v>
      </c>
      <c r="G22">
        <v>2.0</v>
      </c>
      <c r="H22">
        <v>12.0</v>
      </c>
      <c r="I22">
        <v>59.2</v>
      </c>
      <c r="J22" s="4">
        <v>7.6</v>
      </c>
      <c r="K22">
        <v>1.133805531E8</v>
      </c>
      <c r="M22" s="15">
        <v>12.0</v>
      </c>
      <c r="N22" s="16">
        <f>stdev(C21:C26)</f>
        <v>2.069218854</v>
      </c>
      <c r="O22" s="16"/>
      <c r="P22" s="16"/>
      <c r="Q22" s="16">
        <f>stdev(D21:D26)</f>
        <v>0.5455883674</v>
      </c>
      <c r="R22" s="16"/>
      <c r="S22" s="16">
        <f>stdev(E21:E26)</f>
        <v>47844314.23</v>
      </c>
      <c r="T22" s="16"/>
      <c r="U22" s="16"/>
      <c r="V22" s="16"/>
      <c r="W22" s="16">
        <f>stdev(I21:I26)</f>
        <v>0.4898979486</v>
      </c>
      <c r="X22" s="16"/>
      <c r="Y22" s="16"/>
      <c r="Z22" s="16">
        <f t="shared" ref="Z22:AA22" si="24">stdev(J21:J26)</f>
        <v>0.5727128425</v>
      </c>
      <c r="AA22" s="16">
        <f t="shared" si="24"/>
        <v>2796435.6</v>
      </c>
    </row>
    <row r="23" ht="15.75" customHeight="1">
      <c r="A23">
        <v>3.0</v>
      </c>
      <c r="B23">
        <v>12.0</v>
      </c>
      <c r="C23">
        <v>55.4</v>
      </c>
      <c r="D23" s="4">
        <v>13.2</v>
      </c>
      <c r="E23">
        <v>1.3519621397E9</v>
      </c>
      <c r="G23">
        <v>3.0</v>
      </c>
      <c r="H23">
        <v>12.0</v>
      </c>
      <c r="I23">
        <v>59.5</v>
      </c>
      <c r="J23" s="4">
        <v>6.9</v>
      </c>
      <c r="K23">
        <v>1.133331614E8</v>
      </c>
      <c r="M23" s="15">
        <v>16.0</v>
      </c>
      <c r="N23" s="16">
        <f>stdev(C27:C28,C30:C32)</f>
        <v>0.219089023</v>
      </c>
      <c r="O23" s="16"/>
      <c r="P23" s="16"/>
      <c r="Q23" s="16">
        <f>stdev(D27:D32)</f>
        <v>0.7395944835</v>
      </c>
      <c r="R23" s="16"/>
      <c r="S23" s="16">
        <f>stdev(E27:E32)</f>
        <v>311708424.2</v>
      </c>
      <c r="T23" s="16"/>
      <c r="U23" s="16"/>
      <c r="V23" s="16"/>
      <c r="W23" s="16">
        <f>stdev(I27:I32)</f>
        <v>0.9418067742</v>
      </c>
      <c r="X23" s="16"/>
      <c r="Y23" s="16"/>
      <c r="Z23" s="16">
        <f t="shared" ref="Z23:AA23" si="25">stdev(J27:J32)</f>
        <v>0.9626352719</v>
      </c>
      <c r="AA23" s="16">
        <f t="shared" si="25"/>
        <v>4820985.903</v>
      </c>
    </row>
    <row r="24" ht="15.75" customHeight="1">
      <c r="A24">
        <v>4.0</v>
      </c>
      <c r="B24">
        <v>12.0</v>
      </c>
      <c r="C24">
        <v>55.0</v>
      </c>
      <c r="D24" s="4">
        <v>12.6</v>
      </c>
      <c r="E24">
        <v>1.2661831674E9</v>
      </c>
      <c r="G24">
        <v>4.0</v>
      </c>
      <c r="H24">
        <v>12.0</v>
      </c>
      <c r="I24">
        <v>58.4</v>
      </c>
      <c r="J24" s="4">
        <v>8.4</v>
      </c>
      <c r="K24">
        <v>1.116472578E8</v>
      </c>
      <c r="M24" s="15">
        <v>18.0</v>
      </c>
      <c r="N24" s="16">
        <f>stdev(C33:C38)</f>
        <v>0.2810693865</v>
      </c>
      <c r="O24" s="16"/>
      <c r="P24" s="16"/>
      <c r="Q24" s="16">
        <f>stdev(D33:D38)</f>
        <v>0.9626352719</v>
      </c>
      <c r="R24" s="16"/>
      <c r="S24" s="16">
        <f>stdev(E33:E38)</f>
        <v>343220952.1</v>
      </c>
      <c r="T24" s="16"/>
      <c r="U24" s="16"/>
      <c r="V24" s="16"/>
      <c r="W24" s="16">
        <f>stdev(I33:I38)</f>
        <v>1.199444316</v>
      </c>
      <c r="X24" s="16"/>
      <c r="Y24" s="16"/>
      <c r="Z24" s="16">
        <f t="shared" ref="Z24:AA24" si="26">stdev(J33:J38)</f>
        <v>0.9874208829</v>
      </c>
      <c r="AA24" s="16">
        <f t="shared" si="26"/>
        <v>4060531.44</v>
      </c>
    </row>
    <row r="25" ht="15.75" customHeight="1">
      <c r="A25">
        <v>5.0</v>
      </c>
      <c r="B25">
        <v>12.0</v>
      </c>
      <c r="C25">
        <v>50.6</v>
      </c>
      <c r="D25" s="4">
        <v>11.8</v>
      </c>
      <c r="E25">
        <v>1.3096282637E9</v>
      </c>
      <c r="G25">
        <v>5.0</v>
      </c>
      <c r="H25">
        <v>12.0</v>
      </c>
      <c r="I25">
        <v>59.8</v>
      </c>
      <c r="J25" s="4">
        <v>8.1</v>
      </c>
      <c r="K25">
        <v>1.186351755E8</v>
      </c>
      <c r="M25" s="15">
        <v>20.0</v>
      </c>
      <c r="N25" s="16">
        <f>stdev(C39:C44)</f>
        <v>0.5683308895</v>
      </c>
      <c r="O25" s="16"/>
      <c r="P25" s="16"/>
      <c r="Q25" s="16">
        <f>stdev(D39:D44)</f>
        <v>0.4939635614</v>
      </c>
      <c r="R25" s="16"/>
      <c r="S25" s="16">
        <f>stdev(E39:E44)</f>
        <v>288349071.2</v>
      </c>
      <c r="T25" s="16"/>
      <c r="U25" s="16"/>
      <c r="V25" s="16"/>
      <c r="W25" s="16">
        <f>stdev(I39:I44)</f>
        <v>3.967744951</v>
      </c>
      <c r="X25" s="16"/>
      <c r="Y25" s="16"/>
      <c r="Z25" s="16">
        <f t="shared" ref="Z25:AA25" si="27">stdev(J39:J44)</f>
        <v>1.041953294</v>
      </c>
      <c r="AA25" s="16">
        <f t="shared" si="27"/>
        <v>3524225.228</v>
      </c>
      <c r="AC25" s="19" t="s">
        <v>19</v>
      </c>
    </row>
    <row r="26" ht="15.75" customHeight="1">
      <c r="A26">
        <v>6.0</v>
      </c>
      <c r="B26">
        <v>12.0</v>
      </c>
      <c r="C26">
        <v>52.1</v>
      </c>
      <c r="D26" s="4">
        <v>13.0</v>
      </c>
      <c r="E26">
        <v>1.2560617523E9</v>
      </c>
      <c r="G26">
        <v>6.0</v>
      </c>
      <c r="H26">
        <v>12.0</v>
      </c>
      <c r="I26">
        <v>59.6</v>
      </c>
      <c r="J26" s="4">
        <v>8.3</v>
      </c>
      <c r="K26">
        <v>1.162279286E8</v>
      </c>
      <c r="M26" s="15">
        <v>32.0</v>
      </c>
      <c r="N26" s="16">
        <f>stdev(C45:C50)</f>
        <v>0.1306522101</v>
      </c>
      <c r="O26" s="16"/>
      <c r="P26" s="16"/>
      <c r="Q26" s="16">
        <f>stdev(D45:D50)</f>
        <v>0.3386246693</v>
      </c>
      <c r="R26" s="16"/>
      <c r="S26" s="16">
        <f>stdev(E45:E50)</f>
        <v>33714486.98</v>
      </c>
      <c r="T26" s="16"/>
      <c r="U26" s="16"/>
      <c r="V26" s="16"/>
      <c r="W26" s="16">
        <f>stdev(I45:I50)</f>
        <v>0.3312048711</v>
      </c>
      <c r="X26" s="16"/>
      <c r="Y26" s="16"/>
      <c r="Z26" s="16">
        <f t="shared" ref="Z26:AA26" si="28">stdev(J45:J50)</f>
        <v>0.5431390246</v>
      </c>
      <c r="AA26" s="16">
        <f t="shared" si="28"/>
        <v>337874.5044</v>
      </c>
    </row>
    <row r="27" ht="15.75" customHeight="1">
      <c r="A27">
        <v>1.0</v>
      </c>
      <c r="B27">
        <v>16.0</v>
      </c>
      <c r="C27">
        <v>34.7</v>
      </c>
      <c r="D27" s="4">
        <v>18.7</v>
      </c>
      <c r="E27">
        <v>1.15324454369E10</v>
      </c>
      <c r="G27">
        <v>1.0</v>
      </c>
      <c r="H27">
        <v>16.0</v>
      </c>
      <c r="I27">
        <v>54.1</v>
      </c>
      <c r="J27" s="4">
        <v>15.1</v>
      </c>
      <c r="K27">
        <v>1.204260632E8</v>
      </c>
    </row>
    <row r="28" ht="15.75" customHeight="1">
      <c r="A28">
        <v>2.0</v>
      </c>
      <c r="B28">
        <v>16.0</v>
      </c>
      <c r="C28">
        <v>34.3</v>
      </c>
      <c r="D28" s="4">
        <v>17.6</v>
      </c>
      <c r="E28">
        <v>1.13377624001E10</v>
      </c>
      <c r="G28">
        <v>2.0</v>
      </c>
      <c r="H28">
        <v>16.0</v>
      </c>
      <c r="I28">
        <v>54.5</v>
      </c>
      <c r="J28" s="4">
        <v>15.4</v>
      </c>
      <c r="K28">
        <v>1.317498373E8</v>
      </c>
      <c r="AC28" s="19" t="s">
        <v>19</v>
      </c>
    </row>
    <row r="29" ht="15.75" customHeight="1">
      <c r="A29">
        <v>3.0</v>
      </c>
      <c r="B29">
        <v>16.0</v>
      </c>
      <c r="C29" s="20">
        <v>49.3</v>
      </c>
      <c r="D29" s="4">
        <v>18.4</v>
      </c>
      <c r="E29">
        <v>1.13938837733E10</v>
      </c>
      <c r="G29">
        <v>3.0</v>
      </c>
      <c r="H29">
        <v>16.0</v>
      </c>
      <c r="I29">
        <v>54.6</v>
      </c>
      <c r="J29" s="4">
        <v>14.5</v>
      </c>
      <c r="K29">
        <v>1.332536348E8</v>
      </c>
      <c r="M29" s="21" t="s">
        <v>20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3"/>
    </row>
    <row r="30" ht="15.75" customHeight="1">
      <c r="A30">
        <v>4.0</v>
      </c>
      <c r="B30">
        <v>16.0</v>
      </c>
      <c r="C30">
        <v>34.4</v>
      </c>
      <c r="D30" s="4">
        <v>16.6</v>
      </c>
      <c r="E30">
        <v>1.19553823138E10</v>
      </c>
      <c r="G30">
        <v>4.0</v>
      </c>
      <c r="H30">
        <v>16.0</v>
      </c>
      <c r="I30">
        <v>54.3</v>
      </c>
      <c r="J30" s="4">
        <v>14.7</v>
      </c>
      <c r="K30">
        <v>1.243702946E8</v>
      </c>
      <c r="M30" s="24" t="s">
        <v>0</v>
      </c>
      <c r="N30" s="25">
        <v>0.0</v>
      </c>
      <c r="O30" s="26">
        <v>65.28</v>
      </c>
      <c r="P30" s="27" t="s">
        <v>21</v>
      </c>
      <c r="Q30" s="28">
        <v>0.2562550812504323</v>
      </c>
      <c r="R30" s="26"/>
      <c r="S30" s="26">
        <v>0.07</v>
      </c>
      <c r="T30" s="27" t="s">
        <v>21</v>
      </c>
      <c r="U30" s="28">
        <v>0.08164965809277261</v>
      </c>
      <c r="V30" s="28"/>
      <c r="W30" s="29">
        <v>5.833333333333333</v>
      </c>
      <c r="X30" s="27" t="s">
        <v>21</v>
      </c>
      <c r="Y30" s="30">
        <v>2.0723577554724155</v>
      </c>
    </row>
    <row r="31" ht="15.75" customHeight="1">
      <c r="A31">
        <v>5.0</v>
      </c>
      <c r="B31">
        <v>16.0</v>
      </c>
      <c r="C31">
        <v>34.1</v>
      </c>
      <c r="D31" s="4">
        <v>17.7</v>
      </c>
      <c r="E31">
        <v>1.10005709055E10</v>
      </c>
      <c r="G31">
        <v>5.0</v>
      </c>
      <c r="H31">
        <v>16.0</v>
      </c>
      <c r="I31">
        <v>56.3</v>
      </c>
      <c r="J31" s="4">
        <v>13.7</v>
      </c>
      <c r="K31">
        <v>1.278080597E8</v>
      </c>
      <c r="M31" s="31"/>
      <c r="N31" s="32">
        <v>8.0</v>
      </c>
      <c r="O31" s="33">
        <v>64.03</v>
      </c>
      <c r="P31" s="27" t="s">
        <v>21</v>
      </c>
      <c r="Q31" s="34">
        <v>0.17511900715418252</v>
      </c>
      <c r="R31" s="33"/>
      <c r="S31" s="33">
        <v>3.07</v>
      </c>
      <c r="T31" s="27" t="s">
        <v>21</v>
      </c>
      <c r="U31" s="35">
        <v>0.2250925735484551</v>
      </c>
      <c r="V31" s="36"/>
      <c r="W31" s="36">
        <v>1754631.6166666665</v>
      </c>
      <c r="X31" s="27" t="s">
        <v>21</v>
      </c>
      <c r="Y31" s="37">
        <v>28147.608165271664</v>
      </c>
    </row>
    <row r="32" ht="15.75" customHeight="1">
      <c r="A32">
        <v>6.0</v>
      </c>
      <c r="B32">
        <v>16.0</v>
      </c>
      <c r="C32">
        <v>34.3</v>
      </c>
      <c r="D32" s="4">
        <v>18.1</v>
      </c>
      <c r="E32">
        <v>1.15292062701E10</v>
      </c>
      <c r="G32">
        <v>6.0</v>
      </c>
      <c r="H32">
        <v>16.0</v>
      </c>
      <c r="I32">
        <v>53.5</v>
      </c>
      <c r="J32" s="4">
        <v>12.8</v>
      </c>
      <c r="K32">
        <v>1.25043865E8</v>
      </c>
      <c r="M32" s="31"/>
      <c r="N32" s="32">
        <v>10.0</v>
      </c>
      <c r="O32" s="33">
        <v>63.15</v>
      </c>
      <c r="P32" s="27" t="s">
        <v>21</v>
      </c>
      <c r="Q32" s="38">
        <v>0.37815340802378133</v>
      </c>
      <c r="R32" s="33"/>
      <c r="S32" s="33">
        <v>5.38</v>
      </c>
      <c r="T32" s="27" t="s">
        <v>21</v>
      </c>
      <c r="U32" s="38">
        <v>0.8084965470963164</v>
      </c>
      <c r="V32" s="39"/>
      <c r="W32" s="39">
        <v>5.241507065E7</v>
      </c>
      <c r="X32" s="27" t="s">
        <v>21</v>
      </c>
      <c r="Y32" s="40">
        <v>319754.7045762092</v>
      </c>
      <c r="Z32" s="41"/>
      <c r="AA32" s="41"/>
    </row>
    <row r="33" ht="15.75" customHeight="1">
      <c r="A33">
        <v>1.0</v>
      </c>
      <c r="B33">
        <v>18.0</v>
      </c>
      <c r="C33">
        <v>19.2</v>
      </c>
      <c r="D33" s="4">
        <v>43.3</v>
      </c>
      <c r="E33">
        <v>1.69515390695E10</v>
      </c>
      <c r="G33">
        <v>1.0</v>
      </c>
      <c r="H33">
        <v>18.0</v>
      </c>
      <c r="I33">
        <v>47.2</v>
      </c>
      <c r="J33" s="4">
        <v>19.6</v>
      </c>
      <c r="K33">
        <v>1.578585234E8</v>
      </c>
      <c r="M33" s="31"/>
      <c r="N33" s="32">
        <v>12.0</v>
      </c>
      <c r="O33" s="33">
        <v>52.65</v>
      </c>
      <c r="P33" s="27" t="s">
        <v>21</v>
      </c>
      <c r="Q33" s="42">
        <v>2.0692188542217247</v>
      </c>
      <c r="R33" s="33"/>
      <c r="S33" s="33">
        <v>12.48</v>
      </c>
      <c r="T33" s="27" t="s">
        <v>21</v>
      </c>
      <c r="U33" s="34">
        <v>0.5455883674224248</v>
      </c>
      <c r="V33" s="39"/>
      <c r="W33" s="39">
        <v>1.3140239652333333E9</v>
      </c>
      <c r="X33" s="27" t="s">
        <v>21</v>
      </c>
      <c r="Y33" s="37">
        <v>4.784431422525606E7</v>
      </c>
      <c r="Z33" s="41"/>
      <c r="AA33" s="41"/>
    </row>
    <row r="34" ht="15.75" customHeight="1">
      <c r="A34">
        <v>2.0</v>
      </c>
      <c r="B34">
        <v>18.0</v>
      </c>
      <c r="C34">
        <v>18.6</v>
      </c>
      <c r="D34" s="4">
        <v>41.6</v>
      </c>
      <c r="E34">
        <v>1.61572129942E10</v>
      </c>
      <c r="G34">
        <v>2.0</v>
      </c>
      <c r="H34">
        <v>18.0</v>
      </c>
      <c r="I34">
        <v>45.9</v>
      </c>
      <c r="J34" s="4">
        <v>20.3</v>
      </c>
      <c r="K34">
        <v>1.529746107E8</v>
      </c>
      <c r="M34" s="31"/>
      <c r="N34" s="32">
        <v>16.0</v>
      </c>
      <c r="O34" s="33">
        <v>37.28</v>
      </c>
      <c r="P34" s="27" t="s">
        <v>21</v>
      </c>
      <c r="Q34" s="43">
        <f>stdev(C27:C28,C30:C32)</f>
        <v>0.219089023</v>
      </c>
      <c r="R34" s="44"/>
      <c r="S34" s="33">
        <v>17.68</v>
      </c>
      <c r="T34" s="27" t="s">
        <v>21</v>
      </c>
      <c r="U34" s="34">
        <v>0.7395944834840222</v>
      </c>
      <c r="V34" s="39"/>
      <c r="W34" s="39">
        <v>1.144336113256E10</v>
      </c>
      <c r="X34" s="27" t="s">
        <v>21</v>
      </c>
      <c r="Y34" s="37">
        <v>3.117084242152588E8</v>
      </c>
      <c r="Z34" s="41"/>
      <c r="AA34" s="41"/>
    </row>
    <row r="35" ht="15.75" customHeight="1">
      <c r="A35">
        <v>3.0</v>
      </c>
      <c r="B35">
        <v>18.0</v>
      </c>
      <c r="C35">
        <v>18.8</v>
      </c>
      <c r="D35" s="4">
        <v>41.2</v>
      </c>
      <c r="E35">
        <v>1.61679739498E10</v>
      </c>
      <c r="G35">
        <v>3.0</v>
      </c>
      <c r="H35">
        <v>18.0</v>
      </c>
      <c r="I35">
        <v>48.3</v>
      </c>
      <c r="J35" s="4">
        <v>19.9</v>
      </c>
      <c r="K35">
        <v>1.525415517E8</v>
      </c>
      <c r="M35" s="31"/>
      <c r="N35" s="32">
        <v>18.0</v>
      </c>
      <c r="O35" s="33">
        <v>18.85</v>
      </c>
      <c r="P35" s="27" t="s">
        <v>21</v>
      </c>
      <c r="Q35" s="28">
        <v>0.2810693864511025</v>
      </c>
      <c r="R35" s="33"/>
      <c r="S35" s="33">
        <v>42.27</v>
      </c>
      <c r="T35" s="27" t="s">
        <v>21</v>
      </c>
      <c r="U35" s="34">
        <v>0.9626352718795765</v>
      </c>
      <c r="V35" s="39"/>
      <c r="W35" s="39">
        <v>1.6468112495083334E10</v>
      </c>
      <c r="X35" s="27" t="s">
        <v>21</v>
      </c>
      <c r="Y35" s="37">
        <v>3.432209521474672E8</v>
      </c>
      <c r="Z35" s="41"/>
      <c r="AA35" s="41"/>
    </row>
    <row r="36" ht="15.75" customHeight="1">
      <c r="A36">
        <v>4.0</v>
      </c>
      <c r="B36">
        <v>18.0</v>
      </c>
      <c r="C36">
        <v>18.7</v>
      </c>
      <c r="D36" s="4">
        <v>42.4</v>
      </c>
      <c r="E36">
        <v>1.63682611239E10</v>
      </c>
      <c r="G36">
        <v>4.0</v>
      </c>
      <c r="H36">
        <v>18.0</v>
      </c>
      <c r="I36">
        <v>45.4</v>
      </c>
      <c r="J36" s="4">
        <v>20.3</v>
      </c>
      <c r="K36">
        <v>1.599196802E8</v>
      </c>
      <c r="M36" s="31"/>
      <c r="N36" s="32">
        <v>20.0</v>
      </c>
      <c r="O36" s="33">
        <v>7.55</v>
      </c>
      <c r="P36" s="27" t="s">
        <v>21</v>
      </c>
      <c r="Q36" s="34">
        <v>0.5683308895353127</v>
      </c>
      <c r="R36" s="33"/>
      <c r="S36" s="33">
        <v>54.6</v>
      </c>
      <c r="T36" s="27" t="s">
        <v>21</v>
      </c>
      <c r="U36" s="34">
        <v>0.49396356140913794</v>
      </c>
      <c r="V36" s="39"/>
      <c r="W36" s="39">
        <v>1.8582797461433334E10</v>
      </c>
      <c r="X36" s="27" t="s">
        <v>21</v>
      </c>
      <c r="Y36" s="37">
        <v>2.883490711927401E8</v>
      </c>
      <c r="Z36" s="41"/>
      <c r="AA36" s="41"/>
    </row>
    <row r="37" ht="15.75" customHeight="1">
      <c r="A37">
        <v>5.0</v>
      </c>
      <c r="B37">
        <v>18.0</v>
      </c>
      <c r="C37">
        <v>19.2</v>
      </c>
      <c r="D37" s="4">
        <v>43.5</v>
      </c>
      <c r="E37">
        <v>1.68394484995E10</v>
      </c>
      <c r="G37">
        <v>5.0</v>
      </c>
      <c r="H37">
        <v>18.0</v>
      </c>
      <c r="I37">
        <v>47.1</v>
      </c>
      <c r="J37" s="4">
        <v>19.3</v>
      </c>
      <c r="K37">
        <v>1.59417823E8</v>
      </c>
      <c r="M37" s="45"/>
      <c r="N37" s="46">
        <v>32.0</v>
      </c>
      <c r="O37" s="47">
        <v>0.65</v>
      </c>
      <c r="P37" s="48" t="s">
        <v>21</v>
      </c>
      <c r="Q37" s="49">
        <v>0.13065221008463654</v>
      </c>
      <c r="R37" s="47"/>
      <c r="S37" s="47">
        <v>57.97</v>
      </c>
      <c r="T37" s="48" t="s">
        <v>21</v>
      </c>
      <c r="U37" s="49">
        <v>0.3386246693120064</v>
      </c>
      <c r="V37" s="50"/>
      <c r="W37" s="50">
        <v>1.3582150278500001E9</v>
      </c>
      <c r="X37" s="48" t="s">
        <v>21</v>
      </c>
      <c r="Y37" s="51">
        <v>3.371448698445974E7</v>
      </c>
      <c r="Z37" s="41"/>
      <c r="AA37" s="41"/>
    </row>
    <row r="38" ht="15.75" customHeight="1">
      <c r="A38">
        <v>6.0</v>
      </c>
      <c r="B38">
        <v>18.0</v>
      </c>
      <c r="C38">
        <v>18.6</v>
      </c>
      <c r="D38" s="4">
        <v>41.6</v>
      </c>
      <c r="E38">
        <v>1.63242393336E10</v>
      </c>
      <c r="G38">
        <v>6.0</v>
      </c>
      <c r="H38">
        <v>18.0</v>
      </c>
      <c r="I38">
        <v>48.3</v>
      </c>
      <c r="J38" s="4">
        <v>22.1</v>
      </c>
      <c r="K38">
        <v>1.503169344E8</v>
      </c>
      <c r="M38" s="52" t="s">
        <v>1</v>
      </c>
      <c r="N38" s="25">
        <v>0.0</v>
      </c>
      <c r="O38" s="53">
        <v>65.08333333333333</v>
      </c>
      <c r="P38" s="27" t="s">
        <v>21</v>
      </c>
      <c r="Q38" s="28">
        <v>1.0068101443006352</v>
      </c>
      <c r="R38" s="53"/>
      <c r="S38" s="53">
        <v>0.06666666666666667</v>
      </c>
      <c r="T38" s="27" t="s">
        <v>21</v>
      </c>
      <c r="U38" s="28">
        <v>0.08164965809277261</v>
      </c>
      <c r="V38" s="29"/>
      <c r="W38" s="29">
        <v>5.016666666666667</v>
      </c>
      <c r="X38" s="27" t="s">
        <v>21</v>
      </c>
      <c r="Y38" s="30">
        <v>2.7787887049336204</v>
      </c>
    </row>
    <row r="39" ht="15.75" customHeight="1">
      <c r="A39">
        <v>1.0</v>
      </c>
      <c r="B39">
        <v>20.0</v>
      </c>
      <c r="C39">
        <v>7.5</v>
      </c>
      <c r="D39" s="4">
        <v>54.2</v>
      </c>
      <c r="E39">
        <v>1.81717137873E10</v>
      </c>
      <c r="G39">
        <v>1.0</v>
      </c>
      <c r="H39">
        <v>20.0</v>
      </c>
      <c r="I39">
        <v>42.3</v>
      </c>
      <c r="J39" s="4">
        <v>35.8</v>
      </c>
      <c r="K39">
        <v>1.883334385E8</v>
      </c>
      <c r="M39" s="31"/>
      <c r="N39" s="32">
        <v>8.0</v>
      </c>
      <c r="O39" s="54">
        <v>63.85</v>
      </c>
      <c r="P39" s="27" t="s">
        <v>21</v>
      </c>
      <c r="Q39" s="34">
        <v>1.2817956155331478</v>
      </c>
      <c r="R39" s="54"/>
      <c r="S39" s="54">
        <v>2.6333333333333333</v>
      </c>
      <c r="T39" s="27" t="s">
        <v>21</v>
      </c>
      <c r="U39" s="34">
        <v>0.4320493798938572</v>
      </c>
      <c r="V39" s="39"/>
      <c r="W39" s="39">
        <v>1662609.2833333332</v>
      </c>
      <c r="X39" s="27" t="s">
        <v>21</v>
      </c>
      <c r="Y39" s="37">
        <v>22682.11966615263</v>
      </c>
    </row>
    <row r="40" ht="15.75" customHeight="1">
      <c r="A40">
        <v>2.0</v>
      </c>
      <c r="B40">
        <v>20.0</v>
      </c>
      <c r="C40">
        <v>7.8</v>
      </c>
      <c r="D40" s="4">
        <v>54.7</v>
      </c>
      <c r="E40">
        <v>1.84466105795E10</v>
      </c>
      <c r="G40">
        <v>2.0</v>
      </c>
      <c r="H40">
        <v>20.0</v>
      </c>
      <c r="I40">
        <v>41.5</v>
      </c>
      <c r="J40" s="4">
        <v>35.2</v>
      </c>
      <c r="K40">
        <v>1.821092717E8</v>
      </c>
      <c r="M40" s="31"/>
      <c r="N40" s="32">
        <v>10.0</v>
      </c>
      <c r="O40" s="54">
        <v>62.949999999999996</v>
      </c>
      <c r="P40" s="27" t="s">
        <v>21</v>
      </c>
      <c r="Q40" s="38">
        <v>0.6833739825307945</v>
      </c>
      <c r="R40" s="54"/>
      <c r="S40" s="54">
        <v>4.75</v>
      </c>
      <c r="T40" s="27" t="s">
        <v>21</v>
      </c>
      <c r="U40" s="38">
        <v>0.3209361307176243</v>
      </c>
      <c r="V40" s="39"/>
      <c r="W40" s="39">
        <v>4.49212269E7</v>
      </c>
      <c r="X40" s="27" t="s">
        <v>21</v>
      </c>
      <c r="Y40" s="40">
        <v>2015487.4557967794</v>
      </c>
    </row>
    <row r="41" ht="15.75" customHeight="1">
      <c r="A41">
        <v>3.0</v>
      </c>
      <c r="B41">
        <v>20.0</v>
      </c>
      <c r="C41">
        <v>7.6</v>
      </c>
      <c r="D41" s="4">
        <v>55.0</v>
      </c>
      <c r="E41">
        <v>1.88384318036E10</v>
      </c>
      <c r="G41">
        <v>3.0</v>
      </c>
      <c r="H41">
        <v>20.0</v>
      </c>
      <c r="I41">
        <v>34.5</v>
      </c>
      <c r="J41" s="4">
        <v>35.3</v>
      </c>
      <c r="K41">
        <v>1.894130085E8</v>
      </c>
      <c r="M41" s="31"/>
      <c r="N41" s="32">
        <v>12.0</v>
      </c>
      <c r="O41" s="54">
        <v>59.300000000000004</v>
      </c>
      <c r="P41" s="27" t="s">
        <v>21</v>
      </c>
      <c r="Q41" s="34">
        <v>0.48989794855663504</v>
      </c>
      <c r="R41" s="54"/>
      <c r="S41" s="54">
        <v>7.8</v>
      </c>
      <c r="T41" s="27" t="s">
        <v>21</v>
      </c>
      <c r="U41" s="34">
        <v>0.5727128425310545</v>
      </c>
      <c r="V41" s="39"/>
      <c r="W41" s="39">
        <v>1.1517292171666668E8</v>
      </c>
      <c r="X41" s="27" t="s">
        <v>21</v>
      </c>
      <c r="Y41" s="37">
        <v>2796435.600166189</v>
      </c>
    </row>
    <row r="42" ht="15.75" customHeight="1">
      <c r="A42">
        <v>4.0</v>
      </c>
      <c r="B42">
        <v>20.0</v>
      </c>
      <c r="C42">
        <v>6.5</v>
      </c>
      <c r="D42" s="4">
        <v>54.4</v>
      </c>
      <c r="E42">
        <v>1.84815304112E10</v>
      </c>
      <c r="G42">
        <v>4.0</v>
      </c>
      <c r="H42">
        <v>20.0</v>
      </c>
      <c r="I42">
        <v>33.8</v>
      </c>
      <c r="J42" s="4">
        <v>35.7</v>
      </c>
      <c r="K42">
        <v>1.876370353E8</v>
      </c>
      <c r="M42" s="31"/>
      <c r="N42" s="32">
        <v>16.0</v>
      </c>
      <c r="O42" s="54">
        <v>54.64</v>
      </c>
      <c r="P42" s="27" t="s">
        <v>21</v>
      </c>
      <c r="Q42" s="34">
        <v>0.9418067742376874</v>
      </c>
      <c r="R42" s="54"/>
      <c r="S42" s="54">
        <v>14.219999999999999</v>
      </c>
      <c r="T42" s="27" t="s">
        <v>21</v>
      </c>
      <c r="U42" s="34">
        <v>0.9626352718795769</v>
      </c>
      <c r="V42" s="39"/>
      <c r="W42" s="39">
        <v>1.2844513828E8</v>
      </c>
      <c r="X42" s="27" t="s">
        <v>21</v>
      </c>
      <c r="Y42" s="37">
        <v>4820985.90338763</v>
      </c>
    </row>
    <row r="43" ht="15.75" customHeight="1">
      <c r="A43">
        <v>5.0</v>
      </c>
      <c r="B43">
        <v>20.0</v>
      </c>
      <c r="C43">
        <v>8.2</v>
      </c>
      <c r="D43" s="4">
        <v>54.0</v>
      </c>
      <c r="E43">
        <v>1.89734125047E10</v>
      </c>
      <c r="G43">
        <v>5.0</v>
      </c>
      <c r="H43">
        <v>20.0</v>
      </c>
      <c r="I43">
        <v>41.5</v>
      </c>
      <c r="J43" s="4">
        <v>34.2</v>
      </c>
      <c r="K43">
        <v>1.821199228E8</v>
      </c>
      <c r="M43" s="31"/>
      <c r="N43" s="32">
        <v>18.0</v>
      </c>
      <c r="O43" s="54">
        <v>47.03333333333333</v>
      </c>
      <c r="P43" s="27" t="s">
        <v>21</v>
      </c>
      <c r="Q43" s="34">
        <v>1.1994443157840495</v>
      </c>
      <c r="R43" s="54"/>
      <c r="S43" s="54">
        <v>20.25</v>
      </c>
      <c r="T43" s="27" t="s">
        <v>21</v>
      </c>
      <c r="U43" s="34">
        <v>0.9874208829065754</v>
      </c>
      <c r="V43" s="39"/>
      <c r="W43" s="39">
        <v>1.555048539E8</v>
      </c>
      <c r="X43" s="27" t="s">
        <v>21</v>
      </c>
      <c r="Y43" s="37">
        <v>4060531.439851395</v>
      </c>
    </row>
    <row r="44" ht="15.75" customHeight="1">
      <c r="A44">
        <v>6.0</v>
      </c>
      <c r="B44">
        <v>20.0</v>
      </c>
      <c r="C44">
        <v>7.7</v>
      </c>
      <c r="D44" s="4">
        <v>55.3</v>
      </c>
      <c r="E44">
        <v>1.85850856823E10</v>
      </c>
      <c r="G44">
        <v>6.0</v>
      </c>
      <c r="H44">
        <v>20.0</v>
      </c>
      <c r="I44">
        <v>41.9</v>
      </c>
      <c r="J44" s="4">
        <v>33.1</v>
      </c>
      <c r="K44">
        <v>1.897432068E8</v>
      </c>
      <c r="M44" s="31"/>
      <c r="N44" s="32">
        <v>20.0</v>
      </c>
      <c r="O44" s="54">
        <v>39.25</v>
      </c>
      <c r="P44" s="27" t="s">
        <v>21</v>
      </c>
      <c r="Q44" s="34">
        <v>3.967744951480626</v>
      </c>
      <c r="R44" s="54"/>
      <c r="S44" s="54">
        <v>34.88333333333333</v>
      </c>
      <c r="T44" s="27" t="s">
        <v>21</v>
      </c>
      <c r="U44" s="34">
        <v>1.041953293898851</v>
      </c>
      <c r="V44" s="39"/>
      <c r="W44" s="39">
        <v>1.865593139333333E8</v>
      </c>
      <c r="X44" s="27" t="s">
        <v>21</v>
      </c>
      <c r="Y44" s="37">
        <v>3524225.228376382</v>
      </c>
    </row>
    <row r="45" ht="15.75" customHeight="1">
      <c r="A45">
        <v>1.0</v>
      </c>
      <c r="B45">
        <v>32.0</v>
      </c>
      <c r="C45" s="55">
        <v>0.57</v>
      </c>
      <c r="D45" s="4">
        <v>57.6</v>
      </c>
      <c r="E45">
        <v>1.30575332E9</v>
      </c>
      <c r="G45">
        <v>1.0</v>
      </c>
      <c r="H45">
        <v>32.0</v>
      </c>
      <c r="I45" s="55">
        <v>10.21</v>
      </c>
      <c r="J45" s="4">
        <v>37.7</v>
      </c>
      <c r="K45">
        <v>1.31251185E7</v>
      </c>
      <c r="M45" s="45"/>
      <c r="N45" s="46">
        <v>32.0</v>
      </c>
      <c r="O45" s="56">
        <v>10.691666666666668</v>
      </c>
      <c r="P45" s="48" t="s">
        <v>21</v>
      </c>
      <c r="Q45" s="49">
        <v>0.33120487113970154</v>
      </c>
      <c r="R45" s="56"/>
      <c r="S45" s="56">
        <v>38.35</v>
      </c>
      <c r="T45" s="48" t="s">
        <v>21</v>
      </c>
      <c r="U45" s="49">
        <v>0.5431390245600101</v>
      </c>
      <c r="V45" s="50"/>
      <c r="W45" s="50">
        <v>1.3410242399999999E7</v>
      </c>
      <c r="X45" s="48" t="s">
        <v>21</v>
      </c>
      <c r="Y45" s="51">
        <v>337874.50443104433</v>
      </c>
    </row>
    <row r="46" ht="15.75" customHeight="1">
      <c r="A46">
        <v>2.0</v>
      </c>
      <c r="B46">
        <v>32.0</v>
      </c>
      <c r="C46" s="55">
        <v>0.58</v>
      </c>
      <c r="D46" s="4">
        <v>58.2</v>
      </c>
      <c r="E46">
        <v>1.3388195871E9</v>
      </c>
      <c r="G46">
        <v>2.0</v>
      </c>
      <c r="H46">
        <v>32.0</v>
      </c>
      <c r="I46" s="55">
        <v>10.67</v>
      </c>
      <c r="J46" s="4">
        <v>38.9</v>
      </c>
      <c r="K46">
        <v>1.39419601E7</v>
      </c>
    </row>
    <row r="47" ht="15.75" customHeight="1">
      <c r="A47">
        <v>3.0</v>
      </c>
      <c r="B47">
        <v>32.0</v>
      </c>
      <c r="C47" s="55">
        <v>0.69</v>
      </c>
      <c r="D47" s="4">
        <v>58.0</v>
      </c>
      <c r="E47">
        <v>1.377811501E9</v>
      </c>
      <c r="G47">
        <v>3.0</v>
      </c>
      <c r="H47">
        <v>32.0</v>
      </c>
      <c r="I47" s="55">
        <v>11.05</v>
      </c>
      <c r="J47" s="4">
        <v>37.7</v>
      </c>
      <c r="K47">
        <v>1.32418782E7</v>
      </c>
    </row>
    <row r="48" ht="15.75" customHeight="1">
      <c r="A48">
        <v>4.0</v>
      </c>
      <c r="B48">
        <v>32.0</v>
      </c>
      <c r="C48" s="55">
        <v>0.88</v>
      </c>
      <c r="D48" s="4">
        <v>58.5</v>
      </c>
      <c r="E48">
        <v>1.3954383082E9</v>
      </c>
      <c r="G48">
        <v>4.0</v>
      </c>
      <c r="H48">
        <v>32.0</v>
      </c>
      <c r="I48" s="55">
        <v>10.85</v>
      </c>
      <c r="J48" s="4">
        <v>38.8</v>
      </c>
      <c r="K48">
        <v>1.32784228E7</v>
      </c>
    </row>
    <row r="49" ht="15.75" customHeight="1">
      <c r="A49">
        <v>5.0</v>
      </c>
      <c r="B49">
        <v>32.0</v>
      </c>
      <c r="C49" s="55">
        <v>0.51</v>
      </c>
      <c r="D49" s="4">
        <v>57.7</v>
      </c>
      <c r="E49">
        <v>1.3840676184E9</v>
      </c>
      <c r="G49">
        <v>5.0</v>
      </c>
      <c r="H49">
        <v>32.0</v>
      </c>
      <c r="I49" s="55">
        <v>10.4</v>
      </c>
      <c r="J49" s="4">
        <v>38.7</v>
      </c>
      <c r="K49">
        <v>1.31545328E7</v>
      </c>
    </row>
    <row r="50" ht="15.75" customHeight="1">
      <c r="A50">
        <v>6.0</v>
      </c>
      <c r="B50">
        <v>32.0</v>
      </c>
      <c r="C50" s="55">
        <v>0.64</v>
      </c>
      <c r="D50" s="4">
        <v>57.8</v>
      </c>
      <c r="E50">
        <v>1.3473998324E9</v>
      </c>
      <c r="G50">
        <v>6.0</v>
      </c>
      <c r="H50">
        <v>32.0</v>
      </c>
      <c r="I50" s="55">
        <v>10.97</v>
      </c>
      <c r="J50" s="4">
        <v>38.3</v>
      </c>
      <c r="K50">
        <v>1.3719542E7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E4:AF4"/>
    <mergeCell ref="AI4:AJ4"/>
    <mergeCell ref="M30:M37"/>
    <mergeCell ref="M29:Y29"/>
    <mergeCell ref="M38:M45"/>
    <mergeCell ref="G1:K1"/>
    <mergeCell ref="B1:E1"/>
    <mergeCell ref="W17:AA17"/>
    <mergeCell ref="N17:S17"/>
    <mergeCell ref="AC4:AC5"/>
    <mergeCell ref="W5:AA5"/>
    <mergeCell ref="N5:S5"/>
  </mergeCells>
  <printOptions/>
  <pageMargins bottom="0.75" footer="0.0" header="0.0" left="0.7" right="0.7" top="0.75"/>
  <pageSetup orientation="landscape"/>
  <drawing r:id="rId1"/>
</worksheet>
</file>