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 Sheet" sheetId="1" r:id="rId3"/>
    <sheet state="visible" name="Main Sheet 2" sheetId="2" r:id="rId4"/>
    <sheet state="visible" name="Improvements per Round" sheetId="3" r:id="rId5"/>
    <sheet state="visible" name="Total Improvement per Round" sheetId="4" r:id="rId6"/>
    <sheet state="visible" name="Maximum Output vs. Rounds of Ru" sheetId="5" r:id="rId7"/>
    <sheet state="visible" name="Run 1 Randomized +- 1 Values" sheetId="6" r:id="rId8"/>
    <sheet state="visible" name="Runs 1-36" sheetId="7" r:id="rId9"/>
    <sheet state="visible" name="Runs 37 - 44" sheetId="8" r:id="rId10"/>
    <sheet state="visible" name="Runs 45 - 63" sheetId="9" r:id="rId11"/>
    <sheet state="visible" name="Runs 64 - 66" sheetId="10" r:id="rId12"/>
    <sheet state="visible" name="Runs 67 -73" sheetId="11" r:id="rId13"/>
    <sheet state="visible" name="Runs 74-99" sheetId="12" r:id="rId14"/>
    <sheet state="visible" name="Runs 100 - 105" sheetId="13" r:id="rId15"/>
    <sheet state="visible" name="Runs 106 -114" sheetId="14" r:id="rId16"/>
    <sheet state="visible" name="Runs115-117" sheetId="15" r:id="rId17"/>
    <sheet state="visible" name="Runs 118-127" sheetId="16" r:id="rId18"/>
  </sheets>
  <definedNames/>
  <calcPr/>
</workbook>
</file>

<file path=xl/sharedStrings.xml><?xml version="1.0" encoding="utf-8"?>
<sst xmlns="http://schemas.openxmlformats.org/spreadsheetml/2006/main" count="778" uniqueCount="103">
  <si>
    <t>Descriptor</t>
  </si>
  <si>
    <t>MR</t>
  </si>
  <si>
    <t>CC</t>
  </si>
  <si>
    <t>AF</t>
  </si>
  <si>
    <t>TP</t>
  </si>
  <si>
    <t>MP</t>
  </si>
  <si>
    <t>RTP</t>
  </si>
  <si>
    <t>TS</t>
  </si>
  <si>
    <t>MS</t>
  </si>
  <si>
    <t>RTS</t>
  </si>
  <si>
    <t>P</t>
  </si>
  <si>
    <t>TT</t>
  </si>
  <si>
    <t>MT</t>
  </si>
  <si>
    <t>RTT</t>
  </si>
  <si>
    <t>TC</t>
  </si>
  <si>
    <t>TR</t>
  </si>
  <si>
    <t>Runs Left</t>
  </si>
  <si>
    <t>High</t>
  </si>
  <si>
    <t>Xr = x0 + XcLRx</t>
  </si>
  <si>
    <t>Step 1:</t>
  </si>
  <si>
    <t>Step 5:</t>
  </si>
  <si>
    <t>Low</t>
  </si>
  <si>
    <t>Step 2:</t>
  </si>
  <si>
    <t xml:space="preserve">Step 6: </t>
  </si>
  <si>
    <t>Rx</t>
  </si>
  <si>
    <t>Lambda 1=</t>
  </si>
  <si>
    <t>NEW Xo</t>
  </si>
  <si>
    <t>Step 3:</t>
  </si>
  <si>
    <t>Step 7:</t>
  </si>
  <si>
    <t>Lambda 2=</t>
  </si>
  <si>
    <t xml:space="preserve">lambda 5 </t>
  </si>
  <si>
    <t>X0-</t>
  </si>
  <si>
    <t>Xo</t>
  </si>
  <si>
    <t xml:space="preserve">P= </t>
  </si>
  <si>
    <t>*for eliminating factors</t>
  </si>
  <si>
    <t>HOLD CONSTANT</t>
  </si>
  <si>
    <t>Steepest Ascent 3</t>
  </si>
  <si>
    <t xml:space="preserve">Step 4: </t>
  </si>
  <si>
    <t>Step 8:</t>
  </si>
  <si>
    <t xml:space="preserve">lambda 3= </t>
  </si>
  <si>
    <t>lambda 4:</t>
  </si>
  <si>
    <t>lambda 5:</t>
  </si>
  <si>
    <t>lambda 6:</t>
  </si>
  <si>
    <t>Z</t>
  </si>
  <si>
    <t>Coded</t>
  </si>
  <si>
    <t>Y</t>
  </si>
  <si>
    <t>Real: Run 1</t>
  </si>
  <si>
    <t>BI</t>
  </si>
  <si>
    <t>BI/BM</t>
  </si>
  <si>
    <t>Real: Run 1, Re-Calculated from Maximum</t>
  </si>
  <si>
    <t>REAL: Refined Model 1</t>
  </si>
  <si>
    <t>Steepest Ascent 2</t>
  </si>
  <si>
    <t>REAL: Refined Model 3</t>
  </si>
  <si>
    <t>B_AF</t>
  </si>
  <si>
    <t>CCD</t>
  </si>
  <si>
    <t>Round</t>
  </si>
  <si>
    <t>Runs</t>
  </si>
  <si>
    <t>Previous Maximum</t>
  </si>
  <si>
    <t>Maximum</t>
  </si>
  <si>
    <t>Percent Increase</t>
  </si>
  <si>
    <t>Total Percent Increase</t>
  </si>
  <si>
    <t>1-36</t>
  </si>
  <si>
    <t>--</t>
  </si>
  <si>
    <t>B_TP</t>
  </si>
  <si>
    <t>37-44</t>
  </si>
  <si>
    <t>45-63</t>
  </si>
  <si>
    <t>64-66</t>
  </si>
  <si>
    <t>67-73</t>
  </si>
  <si>
    <t>74-99</t>
  </si>
  <si>
    <t>100-105</t>
  </si>
  <si>
    <t>106-114</t>
  </si>
  <si>
    <t>115-117</t>
  </si>
  <si>
    <t>118-127</t>
  </si>
  <si>
    <t>B_TS</t>
  </si>
  <si>
    <t>B_MT</t>
  </si>
  <si>
    <t>BM</t>
  </si>
  <si>
    <t>Model 5</t>
  </si>
  <si>
    <t>Stee</t>
  </si>
  <si>
    <t>CCD 3: WOOHOO</t>
  </si>
  <si>
    <t>Production</t>
  </si>
  <si>
    <t>Bi</t>
  </si>
  <si>
    <t>Bi/BM</t>
  </si>
  <si>
    <t>B_Ts</t>
  </si>
  <si>
    <t>B_M</t>
  </si>
  <si>
    <t>Significance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</si>
  <si>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</si>
  <si>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</si>
  <si>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</si>
  <si>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</si>
  <si>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</si>
  <si>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</si>
  <si>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</si>
  <si>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</si>
  <si>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</si>
  <si>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</si>
  <si>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</si>
  <si>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</si>
  <si>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</si>
  <si>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</si>
  <si>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</si>
  <si>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Run 1</t>
  </si>
  <si>
    <t>Beta Values</t>
  </si>
  <si>
    <t>B_total(M)=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</si>
</sst>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0"/>
  </numFmts>
  <fonts count="16">
    <font>
      <sz val="10.0"/>
      <color rgb="FF000000"/>
      <name val="Arial"/>
    </font>
    <font>
      <b/>
    </font>
    <font/>
    <font>
      <b/>
      <sz val="11.0"/>
      <color rgb="FF000000"/>
      <name val="Calibri"/>
    </font>
    <font>
      <b/>
      <name val="Arial"/>
    </font>
    <font>
      <b/>
      <sz val="11.0"/>
      <name val="Times New Roman"/>
    </font>
    <font>
      <sz val="12.0"/>
      <color rgb="FF000000"/>
      <name val="&quot;Times New Roman&quot;"/>
    </font>
    <font>
      <sz val="11.0"/>
      <name val="Times New Roman"/>
    </font>
    <font>
      <b/>
      <sz val="12.0"/>
      <color rgb="FF000000"/>
      <name val="&quot;Times New Roman&quot;"/>
    </font>
    <font>
      <b/>
      <color rgb="FF000000"/>
    </font>
    <font>
      <b/>
      <sz val="10.0"/>
      <name val="Arial"/>
    </font>
    <font>
      <sz val="11.0"/>
      <color rgb="FF000000"/>
      <name val="Times New Roman"/>
    </font>
    <font>
      <sz val="11.0"/>
      <color rgb="FF000000"/>
      <name val="Inconsolata"/>
    </font>
    <font>
      <sz val="10.0"/>
      <name val="Arial"/>
    </font>
    <font>
      <b/>
      <sz val="11.0"/>
      <color rgb="FF000000"/>
      <name val="Times New Roman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Font="1" applyNumberFormat="1"/>
    <xf borderId="0" fillId="0" fontId="2" numFmtId="4" xfId="0" applyFont="1" applyNumberForma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center" readingOrder="0" shrinkToFit="0" wrapText="1"/>
    </xf>
    <xf borderId="0" fillId="0" fontId="2" numFmtId="4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0" fillId="0" fontId="1" numFmtId="4" xfId="0" applyAlignment="1" applyFont="1" applyNumberFormat="1">
      <alignment readingOrder="0"/>
    </xf>
    <xf borderId="3" fillId="0" fontId="2" numFmtId="0" xfId="0" applyBorder="1" applyFont="1"/>
    <xf borderId="4" fillId="0" fontId="2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1" fillId="2" fontId="2" numFmtId="2" xfId="0" applyBorder="1" applyFont="1" applyNumberFormat="1"/>
    <xf borderId="2" fillId="0" fontId="1" numFmtId="4" xfId="0" applyAlignment="1" applyBorder="1" applyFont="1" applyNumberFormat="1">
      <alignment horizontal="center" readingOrder="0"/>
    </xf>
    <xf borderId="1" fillId="2" fontId="2" numFmtId="2" xfId="0" applyAlignment="1" applyBorder="1" applyFont="1" applyNumberFormat="1">
      <alignment readingOrder="0"/>
    </xf>
    <xf borderId="0" fillId="0" fontId="1" numFmtId="4" xfId="0" applyAlignment="1" applyFont="1" applyNumberFormat="1">
      <alignment horizontal="center" readingOrder="0"/>
    </xf>
    <xf borderId="2" fillId="0" fontId="4" numFmtId="4" xfId="0" applyAlignment="1" applyBorder="1" applyFont="1" applyNumberFormat="1">
      <alignment horizontal="center" readingOrder="0" vertical="bottom"/>
    </xf>
    <xf borderId="1" fillId="2" fontId="2" numFmtId="1" xfId="0" applyAlignment="1" applyBorder="1" applyFont="1" applyNumberFormat="1">
      <alignment readingOrder="0"/>
    </xf>
    <xf borderId="0" fillId="0" fontId="4" numFmtId="4" xfId="0" applyAlignment="1" applyFont="1" applyNumberFormat="1">
      <alignment horizontal="center" readingOrder="0" vertical="bottom"/>
    </xf>
    <xf borderId="1" fillId="4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5" numFmtId="0" xfId="0" applyAlignment="1" applyBorder="1" applyFont="1">
      <alignment horizontal="center" readingOrder="0"/>
    </xf>
    <xf borderId="1" fillId="2" fontId="1" numFmtId="2" xfId="0" applyBorder="1" applyFont="1" applyNumberFormat="1"/>
    <xf borderId="1" fillId="4" fontId="5" numFmtId="0" xfId="0" applyAlignment="1" applyBorder="1" applyFont="1">
      <alignment horizontal="center" readingOrder="0"/>
    </xf>
    <xf borderId="1" fillId="2" fontId="1" numFmtId="2" xfId="0" applyAlignment="1" applyBorder="1" applyFont="1" applyNumberFormat="1">
      <alignment readingOrder="0"/>
    </xf>
    <xf borderId="1" fillId="0" fontId="5" numFmtId="4" xfId="0" applyAlignment="1" applyBorder="1" applyFont="1" applyNumberFormat="1">
      <alignment horizontal="center" readingOrder="0"/>
    </xf>
    <xf borderId="1" fillId="2" fontId="1" numFmtId="1" xfId="0" applyAlignment="1" applyBorder="1" applyFont="1" applyNumberFormat="1">
      <alignment readingOrder="0"/>
    </xf>
    <xf borderId="1" fillId="2" fontId="5" numFmtId="4" xfId="0" applyAlignment="1" applyBorder="1" applyFont="1" applyNumberFormat="1">
      <alignment horizontal="center" readingOrder="0"/>
    </xf>
    <xf borderId="1" fillId="4" fontId="1" numFmtId="0" xfId="0" applyAlignment="1" applyBorder="1" applyFont="1">
      <alignment readingOrder="0"/>
    </xf>
    <xf borderId="1" fillId="5" fontId="5" numFmtId="4" xfId="0" applyAlignment="1" applyBorder="1" applyFill="1" applyFont="1" applyNumberFormat="1">
      <alignment horizontal="center" readingOrder="0"/>
    </xf>
    <xf borderId="0" fillId="0" fontId="0" numFmtId="0" xfId="0" applyAlignment="1" applyFont="1">
      <alignment horizontal="right" readingOrder="0"/>
    </xf>
    <xf borderId="1" fillId="4" fontId="5" numFmtId="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1" fillId="0" fontId="1" numFmtId="2" xfId="0" applyBorder="1" applyFont="1" applyNumberFormat="1"/>
    <xf borderId="6" fillId="5" fontId="5" numFmtId="0" xfId="0" applyAlignment="1" applyBorder="1" applyFont="1">
      <alignment horizontal="center" vertical="bottom"/>
    </xf>
    <xf borderId="6" fillId="4" fontId="5" numFmtId="4" xfId="0" applyAlignment="1" applyBorder="1" applyFont="1" applyNumberFormat="1">
      <alignment horizontal="center" vertical="bottom"/>
    </xf>
    <xf borderId="0" fillId="0" fontId="5" numFmtId="4" xfId="0" applyAlignment="1" applyFont="1" applyNumberFormat="1">
      <alignment horizontal="center" vertical="bottom"/>
    </xf>
    <xf borderId="1" fillId="6" fontId="1" numFmtId="2" xfId="0" applyAlignment="1" applyBorder="1" applyFill="1" applyFont="1" applyNumberFormat="1">
      <alignment readingOrder="0"/>
    </xf>
    <xf borderId="0" fillId="0" fontId="5" numFmtId="4" xfId="0" applyAlignment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1" fillId="0" fontId="2" numFmtId="1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4" fontId="0" numFmtId="0" xfId="0" applyAlignment="1" applyBorder="1" applyFont="1">
      <alignment horizontal="center" readingOrder="0"/>
    </xf>
    <xf borderId="1" fillId="5" fontId="1" numFmtId="0" xfId="0" applyBorder="1" applyFont="1"/>
    <xf borderId="1" fillId="0" fontId="7" numFmtId="3" xfId="0" applyBorder="1" applyFont="1" applyNumberFormat="1"/>
    <xf borderId="1" fillId="5" fontId="1" numFmtId="2" xfId="0" applyBorder="1" applyFont="1" applyNumberFormat="1"/>
    <xf borderId="1" fillId="5" fontId="1" numFmtId="2" xfId="0" applyAlignment="1" applyBorder="1" applyFont="1" applyNumberFormat="1">
      <alignment readingOrder="0"/>
    </xf>
    <xf borderId="1" fillId="3" fontId="7" numFmtId="1" xfId="0" applyAlignment="1" applyBorder="1" applyFont="1" applyNumberFormat="1">
      <alignment horizontal="center"/>
    </xf>
    <xf borderId="0" fillId="5" fontId="8" numFmtId="0" xfId="0" applyAlignment="1" applyFont="1">
      <alignment horizontal="center" readingOrder="0"/>
    </xf>
    <xf borderId="1" fillId="2" fontId="7" numFmtId="2" xfId="0" applyAlignment="1" applyBorder="1" applyFont="1" applyNumberFormat="1">
      <alignment horizontal="center"/>
    </xf>
    <xf borderId="1" fillId="3" fontId="7" numFmtId="164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 readingOrder="0"/>
    </xf>
    <xf borderId="2" fillId="3" fontId="7" numFmtId="1" xfId="0" applyAlignment="1" applyBorder="1" applyFont="1" applyNumberFormat="1">
      <alignment horizontal="center"/>
    </xf>
    <xf borderId="1" fillId="6" fontId="10" numFmtId="0" xfId="0" applyBorder="1" applyFont="1"/>
    <xf borderId="1" fillId="4" fontId="11" numFmtId="0" xfId="0" applyAlignment="1" applyBorder="1" applyFont="1">
      <alignment horizontal="center" readingOrder="0"/>
    </xf>
    <xf borderId="0" fillId="2" fontId="0" numFmtId="2" xfId="0" applyFont="1" applyNumberFormat="1"/>
    <xf borderId="1" fillId="3" fontId="7" numFmtId="0" xfId="0" applyAlignment="1" applyBorder="1" applyFont="1">
      <alignment horizontal="center"/>
    </xf>
    <xf borderId="1" fillId="6" fontId="10" numFmtId="2" xfId="0" applyBorder="1" applyFont="1" applyNumberFormat="1"/>
    <xf borderId="1" fillId="6" fontId="10" numFmtId="2" xfId="0" applyAlignment="1" applyBorder="1" applyFont="1" applyNumberFormat="1">
      <alignment readingOrder="0"/>
    </xf>
    <xf borderId="0" fillId="6" fontId="0" numFmtId="0" xfId="0" applyAlignment="1" applyFont="1">
      <alignment horizontal="center" readingOrder="0"/>
    </xf>
    <xf borderId="1" fillId="0" fontId="7" numFmtId="0" xfId="0" applyBorder="1" applyFont="1"/>
    <xf borderId="0" fillId="5" fontId="0" numFmtId="0" xfId="0" applyAlignment="1" applyFont="1">
      <alignment horizontal="center" readingOrder="0"/>
    </xf>
    <xf borderId="1" fillId="0" fontId="2" numFmtId="0" xfId="0" applyBorder="1" applyFont="1"/>
    <xf borderId="1" fillId="2" fontId="0" numFmtId="2" xfId="0" applyBorder="1" applyFont="1" applyNumberFormat="1"/>
    <xf borderId="1" fillId="0" fontId="2" numFmtId="2" xfId="0" applyBorder="1" applyFont="1" applyNumberFormat="1"/>
    <xf borderId="1" fillId="6" fontId="0" numFmtId="0" xfId="0" applyAlignment="1" applyBorder="1" applyFont="1">
      <alignment horizontal="center" readingOrder="0"/>
    </xf>
    <xf borderId="1" fillId="5" fontId="2" numFmtId="4" xfId="0" applyBorder="1" applyFont="1" applyNumberFormat="1"/>
    <xf borderId="0" fillId="6" fontId="1" numFmtId="0" xfId="0" applyFont="1"/>
    <xf borderId="0" fillId="6" fontId="12" numFmtId="2" xfId="0" applyFont="1" applyNumberFormat="1"/>
    <xf borderId="0" fillId="6" fontId="1" numFmtId="0" xfId="0" applyAlignment="1" applyFont="1">
      <alignment readingOrder="0"/>
    </xf>
    <xf borderId="1" fillId="5" fontId="2" numFmtId="49" xfId="0" applyBorder="1" applyFont="1" applyNumberFormat="1"/>
    <xf borderId="0" fillId="6" fontId="2" numFmtId="0" xfId="0" applyFont="1"/>
    <xf borderId="1" fillId="6" fontId="0" numFmtId="0" xfId="0" applyAlignment="1" applyBorder="1" applyFont="1">
      <alignment horizontal="center"/>
    </xf>
    <xf borderId="2" fillId="6" fontId="1" numFmtId="0" xfId="0" applyAlignment="1" applyBorder="1" applyFont="1">
      <alignment horizontal="center" readingOrder="0"/>
    </xf>
    <xf borderId="1" fillId="6" fontId="0" numFmtId="2" xfId="0" applyAlignment="1" applyBorder="1" applyFont="1" applyNumberFormat="1">
      <alignment horizontal="center"/>
    </xf>
    <xf borderId="1" fillId="6" fontId="13" numFmtId="0" xfId="0" applyBorder="1" applyFont="1"/>
    <xf borderId="1" fillId="5" fontId="0" numFmtId="4" xfId="0" applyAlignment="1" applyBorder="1" applyFont="1" applyNumberFormat="1">
      <alignment horizontal="center"/>
    </xf>
    <xf borderId="1" fillId="6" fontId="13" numFmtId="2" xfId="0" applyBorder="1" applyFont="1" applyNumberFormat="1"/>
    <xf borderId="1" fillId="5" fontId="0" numFmtId="49" xfId="0" applyAlignment="1" applyBorder="1" applyFont="1" applyNumberFormat="1">
      <alignment horizontal="center"/>
    </xf>
    <xf borderId="1" fillId="6" fontId="13" numFmtId="2" xfId="0" applyAlignment="1" applyBorder="1" applyFont="1" applyNumberFormat="1">
      <alignment readingOrder="0"/>
    </xf>
    <xf borderId="1" fillId="4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" fillId="0" fontId="0" numFmtId="1" xfId="0" applyAlignment="1" applyBorder="1" applyFont="1" applyNumberFormat="1">
      <alignment horizontal="center" readingOrder="0"/>
    </xf>
    <xf borderId="1" fillId="2" fontId="0" numFmtId="2" xfId="0" applyAlignment="1" applyBorder="1" applyFont="1" applyNumberFormat="1">
      <alignment horizontal="center"/>
    </xf>
    <xf borderId="1" fillId="5" fontId="13" numFmtId="0" xfId="0" applyBorder="1" applyFont="1"/>
    <xf borderId="1" fillId="2" fontId="6" numFmtId="4" xfId="0" applyAlignment="1" applyBorder="1" applyFont="1" applyNumberFormat="1">
      <alignment horizontal="center" readingOrder="0"/>
    </xf>
    <xf borderId="1" fillId="5" fontId="2" numFmtId="2" xfId="0" applyBorder="1" applyFont="1" applyNumberFormat="1"/>
    <xf borderId="1" fillId="2" fontId="6" numFmtId="49" xfId="0" applyAlignment="1" applyBorder="1" applyFont="1" applyNumberFormat="1">
      <alignment horizontal="center" readingOrder="0"/>
    </xf>
    <xf borderId="1" fillId="5" fontId="13" numFmtId="2" xfId="0" applyBorder="1" applyFont="1" applyNumberFormat="1"/>
    <xf borderId="1" fillId="5" fontId="13" numFmtId="2" xfId="0" applyAlignment="1" applyBorder="1" applyFont="1" applyNumberFormat="1">
      <alignment readingOrder="0"/>
    </xf>
    <xf borderId="1" fillId="3" fontId="14" numFmtId="0" xfId="0" applyBorder="1" applyFont="1"/>
    <xf borderId="1" fillId="3" fontId="9" numFmtId="0" xfId="0" applyBorder="1" applyFont="1"/>
    <xf borderId="1" fillId="3" fontId="9" numFmtId="2" xfId="0" applyBorder="1" applyFont="1" applyNumberFormat="1"/>
    <xf borderId="1" fillId="5" fontId="1" numFmtId="4" xfId="0" applyBorder="1" applyFont="1" applyNumberFormat="1"/>
    <xf borderId="1" fillId="3" fontId="1" numFmtId="0" xfId="0" applyBorder="1" applyFont="1"/>
    <xf borderId="1" fillId="5" fontId="1" numFmtId="49" xfId="0" applyBorder="1" applyFont="1" applyNumberFormat="1"/>
    <xf borderId="1" fillId="4" fontId="8" numFmtId="0" xfId="0" applyAlignment="1" applyBorder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0" fontId="7" numFmtId="0" xfId="0" applyFont="1"/>
    <xf borderId="0" fillId="0" fontId="2" numFmtId="0" xfId="0" applyFont="1"/>
    <xf borderId="0" fillId="0" fontId="2" numFmtId="2" xfId="0" applyFont="1" applyNumberFormat="1"/>
    <xf borderId="0" fillId="0" fontId="2" numFmtId="49" xfId="0" applyFont="1" applyNumberFormat="1"/>
    <xf borderId="1" fillId="0" fontId="13" numFmtId="0" xfId="0" applyAlignment="1" applyBorder="1" applyFont="1">
      <alignment horizontal="center" readingOrder="0"/>
    </xf>
    <xf borderId="1" fillId="6" fontId="15" numFmtId="0" xfId="0" applyAlignment="1" applyBorder="1" applyFont="1">
      <alignment horizontal="center"/>
    </xf>
    <xf borderId="1" fillId="6" fontId="15" numFmtId="2" xfId="0" applyAlignment="1" applyBorder="1" applyFont="1" applyNumberFormat="1">
      <alignment horizontal="center"/>
    </xf>
    <xf borderId="1" fillId="5" fontId="15" numFmtId="4" xfId="0" applyAlignment="1" applyBorder="1" applyFont="1" applyNumberFormat="1">
      <alignment horizontal="center"/>
    </xf>
    <xf borderId="1" fillId="5" fontId="15" numFmtId="49" xfId="0" applyAlignment="1" applyBorder="1" applyFont="1" applyNumberFormat="1">
      <alignment horizontal="center"/>
    </xf>
    <xf borderId="0" fillId="0" fontId="8" numFmtId="0" xfId="0" applyAlignment="1" applyFont="1">
      <alignment horizontal="center" readingOrder="0"/>
    </xf>
    <xf borderId="1" fillId="0" fontId="15" numFmtId="1" xfId="0" applyAlignment="1" applyBorder="1" applyFont="1" applyNumberFormat="1">
      <alignment horizontal="center" readingOrder="0"/>
    </xf>
    <xf borderId="1" fillId="2" fontId="15" numFmtId="2" xfId="0" applyAlignment="1" applyBorder="1" applyFont="1" applyNumberFormat="1">
      <alignment horizontal="center"/>
    </xf>
    <xf borderId="1" fillId="2" fontId="8" numFmtId="4" xfId="0" applyAlignment="1" applyBorder="1" applyFont="1" applyNumberFormat="1">
      <alignment horizontal="center" readingOrder="0"/>
    </xf>
    <xf borderId="1" fillId="2" fontId="8" numFmtId="49" xfId="0" applyAlignment="1" applyBorder="1" applyFont="1" applyNumberFormat="1">
      <alignment horizontal="center" readingOrder="0"/>
    </xf>
    <xf borderId="0" fillId="4" fontId="8" numFmtId="0" xfId="0" applyAlignment="1" applyFont="1">
      <alignment horizontal="center" readingOrder="0"/>
    </xf>
    <xf borderId="1" fillId="0" fontId="5" numFmtId="3" xfId="0" applyBorder="1" applyFont="1" applyNumberFormat="1"/>
    <xf borderId="1" fillId="3" fontId="5" numFmtId="1" xfId="0" applyAlignment="1" applyBorder="1" applyFont="1" applyNumberFormat="1">
      <alignment horizontal="center"/>
    </xf>
    <xf borderId="1" fillId="2" fontId="5" numFmtId="2" xfId="0" applyAlignment="1" applyBorder="1" applyFont="1" applyNumberFormat="1">
      <alignment horizontal="center"/>
    </xf>
    <xf borderId="1" fillId="3" fontId="5" numFmtId="164" xfId="0" applyAlignment="1" applyBorder="1" applyFont="1" applyNumberFormat="1">
      <alignment horizontal="center"/>
    </xf>
    <xf borderId="2" fillId="3" fontId="5" numFmtId="1" xfId="0" applyAlignment="1" applyBorder="1" applyFont="1" applyNumberFormat="1">
      <alignment horizontal="center"/>
    </xf>
    <xf borderId="1" fillId="4" fontId="14" numFmtId="0" xfId="0" applyAlignment="1" applyBorder="1" applyFont="1">
      <alignment horizontal="center" readingOrder="0"/>
    </xf>
    <xf borderId="0" fillId="0" fontId="5" numFmtId="0" xfId="0" applyFont="1"/>
    <xf borderId="1" fillId="0" fontId="13" numFmtId="1" xfId="0" applyAlignment="1" applyBorder="1" applyFont="1" applyNumberFormat="1">
      <alignment readingOrder="0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readingOrder="0"/>
    </xf>
    <xf borderId="1" fillId="3" fontId="5" numFmtId="0" xfId="0" applyAlignment="1" applyBorder="1" applyFont="1">
      <alignment horizontal="center"/>
    </xf>
    <xf borderId="1" fillId="4" fontId="15" numFmtId="0" xfId="0" applyAlignment="1" applyBorder="1" applyFont="1">
      <alignment horizontal="center" readingOrder="0"/>
    </xf>
    <xf borderId="0" fillId="0" fontId="2" numFmtId="10" xfId="0" applyAlignment="1" applyFont="1" applyNumberFormat="1">
      <alignment horizontal="center"/>
    </xf>
    <xf borderId="1" fillId="3" fontId="2" numFmtId="1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2" fontId="0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7" fontId="8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1" fillId="0" fontId="2" numFmtId="4" xfId="0" applyBorder="1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2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2" fillId="3" fontId="2" numFmtId="2" xfId="0" applyAlignment="1" applyBorder="1" applyFont="1" applyNumberFormat="1">
      <alignment horizontal="center"/>
    </xf>
    <xf borderId="7" fillId="0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8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4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16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Relationship Id="rId18" Type="http://schemas.openxmlformats.org/officeDocument/2006/relationships/worksheet" Target="worksheets/sheet14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Steepest Ascent (Output vs Z value)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'Main Sheet'!$AZ$9:$AZ$16</c:f>
            </c:numRef>
          </c:val>
          <c:smooth val="0"/>
        </c:ser>
        <c:axId val="784725610"/>
        <c:axId val="1210599822"/>
      </c:lineChart>
      <c:catAx>
        <c:axId val="784725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Z Value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0599822"/>
      </c:catAx>
      <c:valAx>
        <c:axId val="121059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Output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472561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Improvement Per Round of Runs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'Improvements per Round'!$F$1:$F$10</c:f>
            </c:numRef>
          </c:val>
          <c:smooth val="0"/>
        </c:ser>
        <c:axId val="1513564419"/>
        <c:axId val="212389966"/>
      </c:lineChart>
      <c:catAx>
        <c:axId val="1513564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Round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389966"/>
      </c:catAx>
      <c:valAx>
        <c:axId val="21238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Percent Improvement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356441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Maximum Found vs. Rounds of Runs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'Improvements per Round'!$D$1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'Improvements per Round'!$A$2:$A$11</c:f>
            </c:numRef>
          </c:xVal>
          <c:yVal>
            <c:numRef>
              <c:f>'Improvements per Round'!$D$2:$D$11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43654"/>
        <c:axId val="2078152728"/>
      </c:scatterChart>
      <c:valAx>
        <c:axId val="1157343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Rounds of Runs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152728"/>
      </c:valAx>
      <c:valAx>
        <c:axId val="2078152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Maximum Output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7343654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35</xdr:col>
      <xdr:colOff>57150</xdr:colOff>
      <xdr:row>17</xdr:row>
      <xdr:rowOff>28575</xdr:rowOff>
    </xdr:from>
    <xdr:ext cx="3371850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14"/>
    <col customWidth="1" min="2" max="2" width="4.0"/>
    <col customWidth="1" min="3" max="3" width="4.14"/>
    <col customWidth="1" min="4" max="4" width="3.57"/>
    <col customWidth="1" min="5" max="5" width="4.14"/>
    <col customWidth="1" min="6" max="6" width="5.14"/>
    <col customWidth="1" min="7" max="7" width="4.86"/>
    <col customWidth="1" min="8" max="8" width="4.14"/>
    <col customWidth="1" min="9" max="9" width="5.14"/>
    <col customWidth="1" min="10" max="10" width="4.86"/>
    <col customWidth="1" min="11" max="11" width="3.71"/>
    <col customWidth="1" min="12" max="12" width="4.14"/>
    <col customWidth="1" min="13" max="13" width="5.14"/>
    <col customWidth="1" min="14" max="14" width="4.71"/>
    <col customWidth="1" min="15" max="16" width="4.14"/>
    <col customWidth="1" min="19" max="19" width="13.43"/>
    <col customWidth="1" min="20" max="20" width="16.86"/>
    <col customWidth="1" min="21" max="21" width="11.29"/>
    <col customWidth="1" min="22" max="22" width="6.71"/>
    <col customWidth="1" min="23" max="23" width="11.86"/>
    <col customWidth="1" min="24" max="24" width="5.71"/>
    <col customWidth="1" min="25" max="26" width="8.0"/>
    <col customWidth="1" min="27" max="27" width="5.71"/>
    <col customWidth="1" min="28" max="28" width="7.29"/>
    <col customWidth="1" min="29" max="29" width="6.71"/>
    <col customWidth="1" min="30" max="30" width="7.71"/>
    <col customWidth="1" min="31" max="31" width="7.0"/>
    <col customWidth="1" min="32" max="33" width="6.71"/>
    <col customWidth="1" min="34" max="34" width="10.71"/>
    <col customWidth="1" min="35" max="35" width="2.43"/>
    <col customWidth="1" min="36" max="36" width="11.86"/>
    <col customWidth="1" min="37" max="37" width="5.29"/>
    <col customWidth="1" min="38" max="38" width="6.71"/>
    <col customWidth="1" min="39" max="39" width="5.71"/>
    <col customWidth="1" min="40" max="40" width="8.29"/>
    <col customWidth="1" min="41" max="41" width="7.71"/>
    <col customWidth="1" min="42" max="42" width="4.86"/>
    <col customWidth="1" min="43" max="43" width="8.29"/>
    <col customWidth="1" min="44" max="44" width="7.71"/>
    <col customWidth="1" min="45" max="46" width="4.71"/>
    <col customWidth="1" min="47" max="47" width="6.71"/>
    <col customWidth="1" min="48" max="48" width="7.71"/>
    <col customWidth="1" min="49" max="49" width="5.71"/>
    <col customWidth="1" min="50" max="51" width="6.71"/>
    <col customWidth="1" min="52" max="57" width="8.29"/>
    <col customWidth="1" min="58" max="58" width="15.0"/>
    <col customWidth="1" min="59" max="59" width="9.29"/>
    <col customWidth="1" min="60" max="60" width="12.57"/>
    <col customWidth="1" min="61" max="61" width="12.0"/>
    <col customWidth="1" min="62" max="62" width="6.86"/>
    <col customWidth="1" min="63" max="75" width="8.29"/>
    <col customWidth="1" min="76" max="76" width="9.86"/>
    <col customWidth="1" min="77" max="77" width="8.29"/>
    <col customWidth="1" min="78" max="78" width="4.29"/>
    <col customWidth="1" min="79" max="79" width="8.86"/>
    <col customWidth="1" min="80" max="80" width="12.0"/>
    <col customWidth="1" min="81" max="96" width="8.29"/>
    <col customWidth="1" min="97" max="97" width="9.43"/>
    <col customWidth="1" min="98" max="98" width="8.29"/>
    <col customWidth="1" min="99" max="100" width="12.0"/>
    <col customWidth="1" min="101" max="102" width="8.29"/>
    <col customWidth="1" min="103" max="103" width="12.0"/>
    <col customWidth="1" min="104" max="107" width="8.29"/>
    <col customWidth="1" min="108" max="108" width="12.0"/>
    <col customWidth="1" min="109" max="118" width="8.29"/>
    <col customWidth="1" min="119" max="119" width="9.57"/>
    <col customWidth="1" min="120" max="129" width="8.29"/>
    <col customWidth="1" min="130" max="130" width="13.43"/>
    <col customWidth="1" min="131" max="134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2" t="s">
        <v>16</v>
      </c>
      <c r="T1" s="3">
        <f>150-Z2-Z3-Z4-Z5-AC2-AC3-AC4-AC5</f>
        <v>37</v>
      </c>
      <c r="U1" s="3">
        <f>110-Z2-Z3-Z4-Z5-AC2-AC3-AC4</f>
        <v>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</row>
    <row r="2">
      <c r="A2" s="1" t="s">
        <v>17</v>
      </c>
      <c r="B2" s="6">
        <v>7.0</v>
      </c>
      <c r="C2" s="6">
        <v>400.0</v>
      </c>
      <c r="D2" s="6">
        <v>80.0</v>
      </c>
      <c r="E2" s="6">
        <v>270.0</v>
      </c>
      <c r="F2" s="6">
        <v>1500.0</v>
      </c>
      <c r="G2" s="6">
        <v>75.0</v>
      </c>
      <c r="H2" s="6">
        <v>290.0</v>
      </c>
      <c r="I2" s="6">
        <v>2000.0</v>
      </c>
      <c r="J2" s="6">
        <v>65.0</v>
      </c>
      <c r="K2" s="6">
        <v>2.0</v>
      </c>
      <c r="L2" s="6">
        <v>310.0</v>
      </c>
      <c r="M2" s="6">
        <v>1600.0</v>
      </c>
      <c r="N2" s="6">
        <v>60.0</v>
      </c>
      <c r="O2" s="6">
        <v>330.0</v>
      </c>
      <c r="P2" s="6">
        <v>400.0</v>
      </c>
      <c r="S2" s="7" t="s">
        <v>18</v>
      </c>
      <c r="T2" s="3"/>
      <c r="U2" s="3"/>
      <c r="V2" s="3"/>
      <c r="W2" s="3"/>
      <c r="X2" s="3"/>
      <c r="Y2" s="8" t="s">
        <v>19</v>
      </c>
      <c r="Z2" s="2">
        <v>36.0</v>
      </c>
      <c r="AA2" s="3"/>
      <c r="AB2" s="9" t="s">
        <v>20</v>
      </c>
      <c r="AC2" s="2">
        <v>7.0</v>
      </c>
      <c r="AD2" s="3"/>
      <c r="AE2" s="9"/>
      <c r="AF2" s="2"/>
      <c r="AG2" s="3"/>
      <c r="AH2" s="3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</row>
    <row r="3">
      <c r="A3" s="1" t="s">
        <v>21</v>
      </c>
      <c r="B3" s="6">
        <v>2.0</v>
      </c>
      <c r="C3" s="6">
        <v>300.0</v>
      </c>
      <c r="D3" s="6">
        <v>60.0</v>
      </c>
      <c r="E3" s="6">
        <v>250.0</v>
      </c>
      <c r="F3" s="6">
        <v>900.0</v>
      </c>
      <c r="G3" s="6">
        <v>50.0</v>
      </c>
      <c r="H3" s="6">
        <v>270.0</v>
      </c>
      <c r="I3" s="6">
        <v>1200.0</v>
      </c>
      <c r="J3" s="6">
        <v>40.0</v>
      </c>
      <c r="K3" s="6">
        <v>1.0</v>
      </c>
      <c r="L3" s="6">
        <v>290.0</v>
      </c>
      <c r="M3" s="6">
        <v>1000.0</v>
      </c>
      <c r="N3" s="6">
        <v>45.0</v>
      </c>
      <c r="O3" s="6">
        <v>300.0</v>
      </c>
      <c r="P3" s="6">
        <v>370.0</v>
      </c>
      <c r="S3" s="3"/>
      <c r="T3" s="3"/>
      <c r="U3" s="3"/>
      <c r="V3" s="3"/>
      <c r="W3" s="3"/>
      <c r="X3" s="3"/>
      <c r="Y3" s="9" t="s">
        <v>22</v>
      </c>
      <c r="Z3" s="2">
        <v>8.0</v>
      </c>
      <c r="AA3" s="3"/>
      <c r="AB3" s="9" t="s">
        <v>23</v>
      </c>
      <c r="AC3" s="2">
        <v>26.0</v>
      </c>
      <c r="AD3" s="3"/>
      <c r="AE3" s="3"/>
      <c r="AF3" s="3"/>
      <c r="AG3" s="3"/>
      <c r="AH3" s="3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</row>
    <row r="4">
      <c r="A4" s="1" t="s">
        <v>24</v>
      </c>
      <c r="B4" s="10">
        <f t="shared" ref="B4:P4" si="1">B2-B3</f>
        <v>5</v>
      </c>
      <c r="C4" s="10">
        <f t="shared" si="1"/>
        <v>100</v>
      </c>
      <c r="D4" s="10">
        <f t="shared" si="1"/>
        <v>20</v>
      </c>
      <c r="E4" s="10">
        <f t="shared" si="1"/>
        <v>20</v>
      </c>
      <c r="F4" s="10">
        <f t="shared" si="1"/>
        <v>600</v>
      </c>
      <c r="G4" s="10">
        <f t="shared" si="1"/>
        <v>25</v>
      </c>
      <c r="H4" s="10">
        <f t="shared" si="1"/>
        <v>20</v>
      </c>
      <c r="I4" s="10">
        <f t="shared" si="1"/>
        <v>800</v>
      </c>
      <c r="J4" s="10">
        <f t="shared" si="1"/>
        <v>25</v>
      </c>
      <c r="K4" s="10">
        <f t="shared" si="1"/>
        <v>1</v>
      </c>
      <c r="L4" s="10">
        <f t="shared" si="1"/>
        <v>20</v>
      </c>
      <c r="M4" s="10">
        <f t="shared" si="1"/>
        <v>600</v>
      </c>
      <c r="N4" s="10">
        <f t="shared" si="1"/>
        <v>15</v>
      </c>
      <c r="O4" s="10">
        <f t="shared" si="1"/>
        <v>30</v>
      </c>
      <c r="P4" s="10">
        <f t="shared" si="1"/>
        <v>30</v>
      </c>
      <c r="S4" s="9" t="s">
        <v>25</v>
      </c>
      <c r="T4" s="9">
        <v>0.1</v>
      </c>
      <c r="U4" s="3"/>
      <c r="V4" s="3"/>
      <c r="W4" s="11" t="s">
        <v>26</v>
      </c>
      <c r="X4" s="3"/>
      <c r="Y4" s="9" t="s">
        <v>27</v>
      </c>
      <c r="Z4" s="2">
        <v>19.0</v>
      </c>
      <c r="AA4" s="3"/>
      <c r="AB4" s="9" t="s">
        <v>28</v>
      </c>
      <c r="AC4" s="2">
        <v>5.0</v>
      </c>
      <c r="AD4" s="3"/>
      <c r="AE4" s="3"/>
      <c r="AF4" s="3"/>
      <c r="AG4" s="3"/>
      <c r="AH4" s="3"/>
      <c r="AJ4" s="12" t="s">
        <v>29</v>
      </c>
      <c r="AK4" s="13">
        <f>0.05</f>
        <v>0.05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</row>
    <row r="5">
      <c r="A5" s="1" t="s">
        <v>31</v>
      </c>
      <c r="B5" s="10">
        <f t="shared" ref="B5:P5" si="2">(B2+B3)/2</f>
        <v>4.5</v>
      </c>
      <c r="C5" s="10">
        <f t="shared" si="2"/>
        <v>350</v>
      </c>
      <c r="D5" s="10">
        <f t="shared" si="2"/>
        <v>70</v>
      </c>
      <c r="E5" s="10">
        <f t="shared" si="2"/>
        <v>260</v>
      </c>
      <c r="F5" s="10">
        <f t="shared" si="2"/>
        <v>1200</v>
      </c>
      <c r="G5" s="10">
        <f t="shared" si="2"/>
        <v>62.5</v>
      </c>
      <c r="H5" s="10">
        <f t="shared" si="2"/>
        <v>280</v>
      </c>
      <c r="I5" s="10">
        <f t="shared" si="2"/>
        <v>1600</v>
      </c>
      <c r="J5" s="10">
        <f t="shared" si="2"/>
        <v>52.5</v>
      </c>
      <c r="K5" s="10">
        <f t="shared" si="2"/>
        <v>1.5</v>
      </c>
      <c r="L5" s="10">
        <f t="shared" si="2"/>
        <v>300</v>
      </c>
      <c r="M5" s="10">
        <f t="shared" si="2"/>
        <v>1300</v>
      </c>
      <c r="N5" s="10">
        <f t="shared" si="2"/>
        <v>52.5</v>
      </c>
      <c r="O5" s="10">
        <f t="shared" si="2"/>
        <v>315</v>
      </c>
      <c r="P5" s="10">
        <f t="shared" si="2"/>
        <v>385</v>
      </c>
      <c r="S5" s="9" t="s">
        <v>33</v>
      </c>
      <c r="T5" s="9">
        <v>0.05</v>
      </c>
      <c r="U5" s="17" t="s">
        <v>34</v>
      </c>
      <c r="V5" s="3"/>
      <c r="W5" s="19" t="s">
        <v>35</v>
      </c>
      <c r="X5" s="3"/>
      <c r="Y5" s="9" t="s">
        <v>37</v>
      </c>
      <c r="Z5" s="2">
        <v>3.0</v>
      </c>
      <c r="AA5" s="3"/>
      <c r="AB5" s="9" t="s">
        <v>38</v>
      </c>
      <c r="AC5" s="2">
        <v>9.0</v>
      </c>
      <c r="AD5" s="3"/>
      <c r="AE5" s="3"/>
      <c r="AF5" s="3"/>
      <c r="AG5" s="3"/>
      <c r="AH5" s="3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0" t="s">
        <v>39</v>
      </c>
      <c r="BH5" s="5">
        <f>0.05</f>
        <v>0.05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22" t="s">
        <v>40</v>
      </c>
      <c r="BY5" s="20">
        <v>0.01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20" t="s">
        <v>41</v>
      </c>
      <c r="CT5" s="20">
        <v>0.05</v>
      </c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22" t="s">
        <v>42</v>
      </c>
      <c r="DP5" s="20">
        <v>0.05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</row>
    <row r="6"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</row>
    <row r="7">
      <c r="B7" s="21" t="s">
        <v>44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S7" s="21" t="s">
        <v>46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  <c r="AI7" s="9"/>
      <c r="AJ7" s="21" t="s">
        <v>49</v>
      </c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  <c r="BA7" s="27"/>
      <c r="BB7" s="21" t="s">
        <v>44</v>
      </c>
      <c r="BC7" s="23"/>
      <c r="BD7" s="23"/>
      <c r="BE7" s="24"/>
      <c r="BF7" s="9"/>
      <c r="BG7" s="29" t="s">
        <v>50</v>
      </c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4"/>
      <c r="BW7" s="31"/>
      <c r="BX7" s="32" t="s">
        <v>51</v>
      </c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4"/>
      <c r="CO7" s="34"/>
      <c r="CP7" s="32" t="s">
        <v>44</v>
      </c>
      <c r="CQ7" s="24"/>
      <c r="CR7" s="34"/>
      <c r="CS7" s="29" t="s">
        <v>52</v>
      </c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4"/>
      <c r="DI7" s="31"/>
      <c r="DJ7" s="21" t="s">
        <v>44</v>
      </c>
      <c r="DK7" s="23"/>
      <c r="DL7" s="23"/>
      <c r="DM7" s="24"/>
      <c r="DN7" s="9"/>
      <c r="DO7" s="29" t="s">
        <v>54</v>
      </c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4"/>
    </row>
    <row r="8">
      <c r="A8" s="9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S8" s="1" t="s">
        <v>1</v>
      </c>
      <c r="T8" s="1" t="s">
        <v>2</v>
      </c>
      <c r="U8" s="1" t="s">
        <v>3</v>
      </c>
      <c r="V8" s="1" t="s">
        <v>4</v>
      </c>
      <c r="W8" s="1" t="s">
        <v>5</v>
      </c>
      <c r="X8" s="1" t="s">
        <v>6</v>
      </c>
      <c r="Y8" s="37" t="s">
        <v>7</v>
      </c>
      <c r="Z8" s="37" t="s">
        <v>8</v>
      </c>
      <c r="AA8" s="1" t="s">
        <v>9</v>
      </c>
      <c r="AB8" s="1" t="s">
        <v>10</v>
      </c>
      <c r="AC8" s="1" t="s">
        <v>11</v>
      </c>
      <c r="AD8" s="1" t="s">
        <v>12</v>
      </c>
      <c r="AE8" s="1" t="s">
        <v>13</v>
      </c>
      <c r="AF8" s="1" t="s">
        <v>14</v>
      </c>
      <c r="AG8" s="1" t="s">
        <v>15</v>
      </c>
      <c r="AH8" s="25" t="s">
        <v>45</v>
      </c>
      <c r="AI8" s="9"/>
      <c r="AJ8" s="39" t="s">
        <v>43</v>
      </c>
      <c r="AK8" s="39" t="s">
        <v>1</v>
      </c>
      <c r="AL8" s="39" t="s">
        <v>2</v>
      </c>
      <c r="AM8" s="39" t="s">
        <v>3</v>
      </c>
      <c r="AN8" s="39" t="s">
        <v>4</v>
      </c>
      <c r="AO8" s="39" t="s">
        <v>5</v>
      </c>
      <c r="AP8" s="39" t="s">
        <v>6</v>
      </c>
      <c r="AQ8" s="39" t="s">
        <v>7</v>
      </c>
      <c r="AR8" s="39" t="s">
        <v>8</v>
      </c>
      <c r="AS8" s="39" t="s">
        <v>9</v>
      </c>
      <c r="AT8" s="39" t="s">
        <v>10</v>
      </c>
      <c r="AU8" s="39" t="s">
        <v>11</v>
      </c>
      <c r="AV8" s="39" t="s">
        <v>12</v>
      </c>
      <c r="AW8" s="39" t="s">
        <v>13</v>
      </c>
      <c r="AX8" s="39" t="s">
        <v>14</v>
      </c>
      <c r="AY8" s="39" t="s">
        <v>15</v>
      </c>
      <c r="AZ8" s="41" t="s">
        <v>45</v>
      </c>
      <c r="BA8" s="27"/>
      <c r="BB8" s="1" t="s">
        <v>3</v>
      </c>
      <c r="BC8" s="1" t="s">
        <v>4</v>
      </c>
      <c r="BD8" s="1" t="s">
        <v>7</v>
      </c>
      <c r="BE8" s="1" t="s">
        <v>12</v>
      </c>
      <c r="BF8" s="9"/>
      <c r="BG8" s="43" t="s">
        <v>1</v>
      </c>
      <c r="BH8" s="43" t="s">
        <v>2</v>
      </c>
      <c r="BI8" s="45" t="s">
        <v>3</v>
      </c>
      <c r="BJ8" s="45" t="s">
        <v>4</v>
      </c>
      <c r="BK8" s="43" t="s">
        <v>5</v>
      </c>
      <c r="BL8" s="43" t="s">
        <v>6</v>
      </c>
      <c r="BM8" s="47" t="s">
        <v>7</v>
      </c>
      <c r="BN8" s="43" t="s">
        <v>8</v>
      </c>
      <c r="BO8" s="43" t="s">
        <v>9</v>
      </c>
      <c r="BP8" s="43" t="s">
        <v>10</v>
      </c>
      <c r="BQ8" s="43" t="s">
        <v>11</v>
      </c>
      <c r="BR8" s="47" t="s">
        <v>12</v>
      </c>
      <c r="BS8" s="43" t="s">
        <v>13</v>
      </c>
      <c r="BT8" s="43" t="s">
        <v>14</v>
      </c>
      <c r="BU8" s="43" t="s">
        <v>15</v>
      </c>
      <c r="BV8" s="49" t="s">
        <v>45</v>
      </c>
      <c r="BW8" s="5"/>
      <c r="BX8" s="51" t="s">
        <v>43</v>
      </c>
      <c r="BY8" s="52" t="s">
        <v>1</v>
      </c>
      <c r="BZ8" s="52" t="s">
        <v>2</v>
      </c>
      <c r="CA8" s="52" t="s">
        <v>3</v>
      </c>
      <c r="CB8" s="52" t="s">
        <v>4</v>
      </c>
      <c r="CC8" s="52" t="s">
        <v>5</v>
      </c>
      <c r="CD8" s="52" t="s">
        <v>6</v>
      </c>
      <c r="CE8" s="54" t="s">
        <v>7</v>
      </c>
      <c r="CF8" s="52" t="s">
        <v>8</v>
      </c>
      <c r="CG8" s="52" t="s">
        <v>9</v>
      </c>
      <c r="CH8" s="52" t="s">
        <v>10</v>
      </c>
      <c r="CI8" s="52" t="s">
        <v>11</v>
      </c>
      <c r="CJ8" s="54" t="s">
        <v>12</v>
      </c>
      <c r="CK8" s="52" t="s">
        <v>13</v>
      </c>
      <c r="CL8" s="52" t="s">
        <v>14</v>
      </c>
      <c r="CM8" s="52" t="s">
        <v>15</v>
      </c>
      <c r="CN8" s="55" t="s">
        <v>45</v>
      </c>
      <c r="CO8" s="56"/>
      <c r="CP8" s="1" t="s">
        <v>7</v>
      </c>
      <c r="CQ8" s="1" t="s">
        <v>12</v>
      </c>
      <c r="CR8" s="9"/>
      <c r="CS8" s="43" t="s">
        <v>1</v>
      </c>
      <c r="CT8" s="43" t="s">
        <v>2</v>
      </c>
      <c r="CU8" s="43" t="s">
        <v>3</v>
      </c>
      <c r="CV8" s="43" t="s">
        <v>4</v>
      </c>
      <c r="CW8" s="43" t="s">
        <v>5</v>
      </c>
      <c r="CX8" s="43" t="s">
        <v>6</v>
      </c>
      <c r="CY8" s="47" t="s">
        <v>7</v>
      </c>
      <c r="CZ8" s="43" t="s">
        <v>8</v>
      </c>
      <c r="DA8" s="43" t="s">
        <v>9</v>
      </c>
      <c r="DB8" s="43" t="s">
        <v>10</v>
      </c>
      <c r="DC8" s="43" t="s">
        <v>11</v>
      </c>
      <c r="DD8" s="47" t="s">
        <v>12</v>
      </c>
      <c r="DE8" s="43" t="s">
        <v>13</v>
      </c>
      <c r="DF8" s="43" t="s">
        <v>14</v>
      </c>
      <c r="DG8" s="43" t="s">
        <v>15</v>
      </c>
      <c r="DH8" s="49" t="s">
        <v>45</v>
      </c>
      <c r="DI8" s="58"/>
      <c r="DJ8" s="1" t="s">
        <v>3</v>
      </c>
      <c r="DK8" s="1" t="s">
        <v>4</v>
      </c>
      <c r="DL8" s="1" t="s">
        <v>7</v>
      </c>
      <c r="DM8" s="1" t="s">
        <v>12</v>
      </c>
      <c r="DN8" s="9"/>
      <c r="DO8" s="43" t="s">
        <v>1</v>
      </c>
      <c r="DP8" s="43" t="s">
        <v>2</v>
      </c>
      <c r="DQ8" s="45" t="s">
        <v>3</v>
      </c>
      <c r="DR8" s="45" t="s">
        <v>4</v>
      </c>
      <c r="DS8" s="43" t="s">
        <v>5</v>
      </c>
      <c r="DT8" s="43" t="s">
        <v>6</v>
      </c>
      <c r="DU8" s="45" t="s">
        <v>7</v>
      </c>
      <c r="DV8" s="43" t="s">
        <v>8</v>
      </c>
      <c r="DW8" s="43" t="s">
        <v>9</v>
      </c>
      <c r="DX8" s="43" t="s">
        <v>10</v>
      </c>
      <c r="DY8" s="43" t="s">
        <v>11</v>
      </c>
      <c r="DZ8" s="45" t="s">
        <v>12</v>
      </c>
      <c r="EA8" s="43" t="s">
        <v>13</v>
      </c>
      <c r="EB8" s="43" t="s">
        <v>14</v>
      </c>
      <c r="EC8" s="43" t="s">
        <v>15</v>
      </c>
      <c r="ED8" s="49" t="s">
        <v>45</v>
      </c>
    </row>
    <row r="9">
      <c r="B9" s="6">
        <v>-1.0</v>
      </c>
      <c r="C9" s="6">
        <v>1.0</v>
      </c>
      <c r="D9" s="6">
        <v>-1.0</v>
      </c>
      <c r="E9" s="6">
        <v>-1.0</v>
      </c>
      <c r="F9" s="6">
        <v>-1.0</v>
      </c>
      <c r="G9" s="6">
        <v>1.0</v>
      </c>
      <c r="H9" s="6">
        <v>-1.0</v>
      </c>
      <c r="I9" s="6">
        <v>1.0</v>
      </c>
      <c r="J9" s="6">
        <v>-1.0</v>
      </c>
      <c r="K9" s="6">
        <v>1.0</v>
      </c>
      <c r="L9" s="6">
        <v>-1.0</v>
      </c>
      <c r="M9" s="6">
        <v>1.0</v>
      </c>
      <c r="N9" s="6">
        <v>1.0</v>
      </c>
      <c r="O9" s="6">
        <v>-1.0</v>
      </c>
      <c r="P9" s="6">
        <v>1.0</v>
      </c>
      <c r="S9" s="60">
        <f t="shared" ref="S9:AG9" si="3">B$5 + B9*B$4*$T$4</f>
        <v>4</v>
      </c>
      <c r="T9" s="60">
        <f t="shared" si="3"/>
        <v>360</v>
      </c>
      <c r="U9" s="60">
        <f t="shared" si="3"/>
        <v>68</v>
      </c>
      <c r="V9" s="60">
        <f t="shared" si="3"/>
        <v>258</v>
      </c>
      <c r="W9" s="60">
        <f t="shared" si="3"/>
        <v>1140</v>
      </c>
      <c r="X9" s="61">
        <f t="shared" si="3"/>
        <v>65</v>
      </c>
      <c r="Y9" s="60">
        <f t="shared" si="3"/>
        <v>278</v>
      </c>
      <c r="Z9" s="60">
        <f t="shared" si="3"/>
        <v>1680</v>
      </c>
      <c r="AA9" s="61">
        <f t="shared" si="3"/>
        <v>50</v>
      </c>
      <c r="AB9" s="61">
        <f t="shared" si="3"/>
        <v>1.6</v>
      </c>
      <c r="AC9" s="60">
        <f t="shared" si="3"/>
        <v>298</v>
      </c>
      <c r="AD9" s="60">
        <f t="shared" si="3"/>
        <v>1360</v>
      </c>
      <c r="AE9" s="61">
        <f t="shared" si="3"/>
        <v>54</v>
      </c>
      <c r="AF9" s="60">
        <f t="shared" si="3"/>
        <v>312</v>
      </c>
      <c r="AG9" s="60">
        <f t="shared" si="3"/>
        <v>388</v>
      </c>
      <c r="AH9" s="62">
        <v>3532.72</v>
      </c>
      <c r="AJ9" s="64">
        <f>1</f>
        <v>1</v>
      </c>
      <c r="AK9" s="67">
        <v>4.0</v>
      </c>
      <c r="AL9" s="67">
        <v>340.0</v>
      </c>
      <c r="AM9" s="69">
        <f t="shared" ref="AM9:AM16" si="6">U$52+$AK$4*U$51*$T$55*$AJ9</f>
        <v>67.75045971</v>
      </c>
      <c r="AN9" s="69">
        <f t="shared" ref="AN9:AN16" si="7">V$52+$AK$4*V$51*$T$56*$AJ9</f>
        <v>262.6500617</v>
      </c>
      <c r="AO9" s="67">
        <v>1260.0</v>
      </c>
      <c r="AP9" s="67">
        <v>60.0</v>
      </c>
      <c r="AQ9" s="69">
        <f t="shared" ref="AQ9:AQ16" si="8">Y$52+$AK$4*Y$51*$T$57*$AJ9</f>
        <v>277.6134351</v>
      </c>
      <c r="AR9" s="67">
        <v>1520.0</v>
      </c>
      <c r="AS9" s="67">
        <v>50.0</v>
      </c>
      <c r="AT9" s="70">
        <v>1.6</v>
      </c>
      <c r="AU9" s="67">
        <v>302.0</v>
      </c>
      <c r="AV9" s="69">
        <f t="shared" ref="AV9:AV16" si="9">AD$52+$AK$4*AD$51*$T$58*$AJ9</f>
        <v>1378.142363</v>
      </c>
      <c r="AW9" s="67">
        <v>54.0</v>
      </c>
      <c r="AX9" s="67">
        <v>318.0</v>
      </c>
      <c r="AY9" s="72">
        <v>388.0</v>
      </c>
      <c r="AZ9" s="74">
        <v>3781.59</v>
      </c>
      <c r="BA9" s="4"/>
      <c r="BB9" s="26">
        <v>-1.0</v>
      </c>
      <c r="BC9" s="26">
        <v>1.0</v>
      </c>
      <c r="BD9" s="26">
        <v>1.0</v>
      </c>
      <c r="BE9" s="26">
        <v>-1.0</v>
      </c>
      <c r="BF9" s="4"/>
      <c r="BG9" s="76">
        <v>4.0</v>
      </c>
      <c r="BH9" s="76">
        <v>340.0</v>
      </c>
      <c r="BI9" s="28">
        <f t="shared" ref="BI9:BJ9" si="4">AM$15+$BH$5*BB9*U$51</f>
        <v>65.25321795</v>
      </c>
      <c r="BJ9" s="28">
        <f t="shared" si="4"/>
        <v>267.5504319</v>
      </c>
      <c r="BK9" s="76">
        <v>1260.0</v>
      </c>
      <c r="BL9" s="76">
        <v>60.0</v>
      </c>
      <c r="BM9" s="28">
        <f t="shared" ref="BM9:BM27" si="11">AQ$15+BD9*$BH$5*Y$51</f>
        <v>276.2940459</v>
      </c>
      <c r="BN9" s="76">
        <v>1520.0</v>
      </c>
      <c r="BO9" s="76">
        <v>50.0</v>
      </c>
      <c r="BP9" s="76">
        <v>1.6</v>
      </c>
      <c r="BQ9" s="76">
        <v>302.0</v>
      </c>
      <c r="BR9" s="28">
        <f t="shared" ref="BR9:BR27" si="12">AV$15+BE9*$BH$5*AD$51</f>
        <v>1456.996539</v>
      </c>
      <c r="BS9" s="76">
        <v>54.0</v>
      </c>
      <c r="BT9" s="76">
        <v>318.0</v>
      </c>
      <c r="BU9" s="76">
        <v>388.0</v>
      </c>
      <c r="BV9" s="62">
        <v>3992.5</v>
      </c>
      <c r="BW9" s="5"/>
      <c r="BX9" s="80">
        <f>1</f>
        <v>1</v>
      </c>
      <c r="BY9" s="82">
        <v>4.0</v>
      </c>
      <c r="BZ9" s="82">
        <v>340.0</v>
      </c>
      <c r="CA9" s="84">
        <v>65.25321795</v>
      </c>
      <c r="CB9" s="84">
        <v>265.5504319</v>
      </c>
      <c r="CC9" s="82">
        <v>1260.0</v>
      </c>
      <c r="CD9" s="82">
        <v>60.0</v>
      </c>
      <c r="CE9" s="86">
        <f t="shared" ref="CE9:CE11" si="13">$BM$35+$BX9*$BY$5*$BM$34*$BI$38</f>
        <v>274.1482346</v>
      </c>
      <c r="CF9" s="82">
        <v>1520.0</v>
      </c>
      <c r="CG9" s="82">
        <v>50.0</v>
      </c>
      <c r="CH9" s="82">
        <v>1.6</v>
      </c>
      <c r="CI9" s="82">
        <v>302.0</v>
      </c>
      <c r="CJ9" s="90">
        <f t="shared" ref="CJ9:CJ11" si="14">$BR$35+$BX9*$BY$5*$BR$34*$BI$39</f>
        <v>1452.889817</v>
      </c>
      <c r="CK9" s="82">
        <v>54.0</v>
      </c>
      <c r="CL9" s="82">
        <v>318.0</v>
      </c>
      <c r="CM9" s="82">
        <v>388.0</v>
      </c>
      <c r="CN9" s="62">
        <v>4036.96</v>
      </c>
      <c r="CO9" s="79"/>
      <c r="CP9" s="85">
        <v>1.0</v>
      </c>
      <c r="CQ9" s="85">
        <v>-1.0</v>
      </c>
      <c r="CR9" s="79"/>
      <c r="CS9" s="92">
        <v>4.0</v>
      </c>
      <c r="CT9" s="92">
        <v>340.0</v>
      </c>
      <c r="CU9" s="94">
        <v>65.25321795</v>
      </c>
      <c r="CV9" s="94">
        <v>265.5504319</v>
      </c>
      <c r="CW9" s="92">
        <v>1260.0</v>
      </c>
      <c r="CX9" s="92">
        <v>60.0</v>
      </c>
      <c r="CY9" s="96">
        <f t="shared" ref="CY9:CY15" si="15">$CE$10+CP9*$CT$5*$BM$34</f>
        <v>275.0024234</v>
      </c>
      <c r="CZ9" s="92">
        <v>1520.0</v>
      </c>
      <c r="DA9" s="92">
        <v>50.0</v>
      </c>
      <c r="DB9" s="92">
        <v>1.6</v>
      </c>
      <c r="DC9" s="92">
        <v>302.0</v>
      </c>
      <c r="DD9" s="98">
        <f t="shared" ref="DD9:DD15" si="16">$CJ$10+CQ9*$CT$5*$BR$34</f>
        <v>1418.783094</v>
      </c>
      <c r="DE9" s="92">
        <v>54.0</v>
      </c>
      <c r="DF9" s="92">
        <v>318.0</v>
      </c>
      <c r="DG9" s="92">
        <v>388.0</v>
      </c>
      <c r="DH9" s="100">
        <v>4021.32</v>
      </c>
      <c r="DI9" s="101"/>
      <c r="DJ9" s="102">
        <v>0.0</v>
      </c>
      <c r="DK9" s="102">
        <v>0.0</v>
      </c>
      <c r="DL9" s="102">
        <v>-2.0</v>
      </c>
      <c r="DM9" s="102">
        <v>0.0</v>
      </c>
      <c r="DN9" s="101"/>
      <c r="DO9" s="92">
        <v>4.0</v>
      </c>
      <c r="DP9" s="92">
        <v>340.0</v>
      </c>
      <c r="DQ9" s="103">
        <f t="shared" ref="DQ9:DQ34" si="17">$CU$14+DJ9*$DP$5*$BI$34</f>
        <v>65.25321795</v>
      </c>
      <c r="DR9" s="103">
        <f t="shared" ref="DR9:DR34" si="18">$CV$14+DK9*$DP$5*$BJ$34</f>
        <v>265.5504319</v>
      </c>
      <c r="DS9" s="92">
        <v>1260.0</v>
      </c>
      <c r="DT9" s="92">
        <v>60.0</v>
      </c>
      <c r="DU9" s="105">
        <f t="shared" ref="DU9:DU34" si="19">$CY$14+DL9*$DP$5*$BM$34</f>
        <v>271.0024234</v>
      </c>
      <c r="DV9" s="92">
        <v>1520.0</v>
      </c>
      <c r="DW9" s="92">
        <v>50.0</v>
      </c>
      <c r="DX9" s="92">
        <v>1.6</v>
      </c>
      <c r="DY9" s="92">
        <v>302.0</v>
      </c>
      <c r="DZ9" s="107">
        <f t="shared" ref="DZ9:DZ34" si="20">$DD$14+DM9*$DP$5*$BR$34</f>
        <v>1418.783094</v>
      </c>
      <c r="EA9" s="92">
        <v>54.0</v>
      </c>
      <c r="EB9" s="92">
        <v>318.0</v>
      </c>
      <c r="EC9" s="92">
        <v>388.0</v>
      </c>
      <c r="ED9" s="59">
        <v>4114.44</v>
      </c>
    </row>
    <row r="10">
      <c r="B10" s="6">
        <v>1.0</v>
      </c>
      <c r="C10" s="6">
        <v>1.0</v>
      </c>
      <c r="D10" s="6">
        <v>-1.0</v>
      </c>
      <c r="E10" s="6">
        <v>-1.0</v>
      </c>
      <c r="F10" s="6">
        <v>-1.0</v>
      </c>
      <c r="G10" s="6">
        <v>-1.0</v>
      </c>
      <c r="H10" s="6">
        <v>-1.0</v>
      </c>
      <c r="I10" s="6">
        <v>1.0</v>
      </c>
      <c r="J10" s="6">
        <v>1.0</v>
      </c>
      <c r="K10" s="6">
        <v>1.0</v>
      </c>
      <c r="L10" s="6">
        <v>1.0</v>
      </c>
      <c r="M10" s="6">
        <v>-1.0</v>
      </c>
      <c r="N10" s="6">
        <v>1.0</v>
      </c>
      <c r="O10" s="6">
        <v>1.0</v>
      </c>
      <c r="P10" s="6">
        <v>-1.0</v>
      </c>
      <c r="S10" s="60">
        <f t="shared" ref="S10:AG10" si="5">B$5 + B10*B$4*$T$4</f>
        <v>5</v>
      </c>
      <c r="T10" s="60">
        <f t="shared" si="5"/>
        <v>360</v>
      </c>
      <c r="U10" s="60">
        <f t="shared" si="5"/>
        <v>68</v>
      </c>
      <c r="V10" s="60">
        <f t="shared" si="5"/>
        <v>258</v>
      </c>
      <c r="W10" s="60">
        <f t="shared" si="5"/>
        <v>1140</v>
      </c>
      <c r="X10" s="61">
        <f t="shared" si="5"/>
        <v>60</v>
      </c>
      <c r="Y10" s="60">
        <f t="shared" si="5"/>
        <v>278</v>
      </c>
      <c r="Z10" s="60">
        <f t="shared" si="5"/>
        <v>1680</v>
      </c>
      <c r="AA10" s="61">
        <f t="shared" si="5"/>
        <v>55</v>
      </c>
      <c r="AB10" s="61">
        <f t="shared" si="5"/>
        <v>1.6</v>
      </c>
      <c r="AC10" s="60">
        <f t="shared" si="5"/>
        <v>302</v>
      </c>
      <c r="AD10" s="60">
        <f t="shared" si="5"/>
        <v>1240</v>
      </c>
      <c r="AE10" s="61">
        <f t="shared" si="5"/>
        <v>54</v>
      </c>
      <c r="AF10" s="60">
        <f t="shared" si="5"/>
        <v>318</v>
      </c>
      <c r="AG10" s="60">
        <f t="shared" si="5"/>
        <v>382</v>
      </c>
      <c r="AH10" s="62">
        <v>3471.49</v>
      </c>
      <c r="AJ10" s="64">
        <f t="shared" ref="AJ10:AJ16" si="22">1+AJ9</f>
        <v>2</v>
      </c>
      <c r="AK10" s="67">
        <v>4.0</v>
      </c>
      <c r="AL10" s="67">
        <v>340.0</v>
      </c>
      <c r="AM10" s="69">
        <f t="shared" si="6"/>
        <v>67.50091941</v>
      </c>
      <c r="AN10" s="69">
        <f t="shared" si="7"/>
        <v>263.3001234</v>
      </c>
      <c r="AO10" s="67">
        <v>1260.0</v>
      </c>
      <c r="AP10" s="67">
        <v>60.0</v>
      </c>
      <c r="AQ10" s="69">
        <f t="shared" si="8"/>
        <v>277.2268703</v>
      </c>
      <c r="AR10" s="67">
        <v>1520.0</v>
      </c>
      <c r="AS10" s="67">
        <v>50.0</v>
      </c>
      <c r="AT10" s="70">
        <v>1.6</v>
      </c>
      <c r="AU10" s="67">
        <v>302.0</v>
      </c>
      <c r="AV10" s="69">
        <f t="shared" si="9"/>
        <v>1396.284726</v>
      </c>
      <c r="AW10" s="67">
        <v>54.0</v>
      </c>
      <c r="AX10" s="67">
        <v>318.0</v>
      </c>
      <c r="AY10" s="72">
        <v>388.0</v>
      </c>
      <c r="AZ10" s="74">
        <v>3830.61</v>
      </c>
      <c r="BA10" s="4"/>
      <c r="BB10" s="26">
        <v>1.0</v>
      </c>
      <c r="BC10" s="26">
        <v>-1.0</v>
      </c>
      <c r="BD10" s="26">
        <v>1.0</v>
      </c>
      <c r="BE10" s="26">
        <v>1.0</v>
      </c>
      <c r="BF10" s="4"/>
      <c r="BG10" s="76">
        <v>4.0</v>
      </c>
      <c r="BH10" s="76">
        <v>340.0</v>
      </c>
      <c r="BI10" s="28">
        <f t="shared" ref="BI10:BJ10" si="10">AM$15+$BH$5*BB10*U$51</f>
        <v>67.25321795</v>
      </c>
      <c r="BJ10" s="28">
        <f t="shared" si="10"/>
        <v>265.5504319</v>
      </c>
      <c r="BK10" s="76">
        <v>1260.0</v>
      </c>
      <c r="BL10" s="76">
        <v>60.0</v>
      </c>
      <c r="BM10" s="28">
        <f t="shared" si="11"/>
        <v>276.2940459</v>
      </c>
      <c r="BN10" s="76">
        <v>1520.0</v>
      </c>
      <c r="BO10" s="76">
        <v>50.0</v>
      </c>
      <c r="BP10" s="76">
        <v>1.6</v>
      </c>
      <c r="BQ10" s="76">
        <v>302.0</v>
      </c>
      <c r="BR10" s="28">
        <f t="shared" si="12"/>
        <v>1516.996539</v>
      </c>
      <c r="BS10" s="76">
        <v>54.0</v>
      </c>
      <c r="BT10" s="76">
        <v>318.0</v>
      </c>
      <c r="BU10" s="76">
        <v>388.0</v>
      </c>
      <c r="BV10" s="62">
        <v>3885.15</v>
      </c>
      <c r="BW10" s="5"/>
      <c r="BX10" s="110">
        <f t="shared" ref="BX10:BX11" si="24">1+BX9</f>
        <v>2</v>
      </c>
      <c r="BY10" s="111">
        <v>4.0</v>
      </c>
      <c r="BZ10" s="111">
        <v>340.0</v>
      </c>
      <c r="CA10" s="112">
        <v>65.25321795</v>
      </c>
      <c r="CB10" s="112">
        <v>265.5504319</v>
      </c>
      <c r="CC10" s="111">
        <v>1260.0</v>
      </c>
      <c r="CD10" s="111">
        <v>60.0</v>
      </c>
      <c r="CE10" s="113">
        <f t="shared" si="13"/>
        <v>274.0024234</v>
      </c>
      <c r="CF10" s="114">
        <v>1520.0</v>
      </c>
      <c r="CG10" s="114">
        <v>50.0</v>
      </c>
      <c r="CH10" s="114">
        <v>1.6</v>
      </c>
      <c r="CI10" s="114">
        <v>302.0</v>
      </c>
      <c r="CJ10" s="115">
        <f t="shared" si="14"/>
        <v>1448.783094</v>
      </c>
      <c r="CK10" s="114">
        <v>54.0</v>
      </c>
      <c r="CL10" s="114">
        <v>318.0</v>
      </c>
      <c r="CM10" s="114">
        <v>388.0</v>
      </c>
      <c r="CN10" s="116">
        <v>4066.98</v>
      </c>
      <c r="CO10" s="117"/>
      <c r="CP10" s="85">
        <v>1.0</v>
      </c>
      <c r="CQ10" s="85">
        <v>1.0</v>
      </c>
      <c r="CR10" s="117"/>
      <c r="CS10" s="92">
        <v>4.0</v>
      </c>
      <c r="CT10" s="92">
        <v>340.0</v>
      </c>
      <c r="CU10" s="94">
        <v>65.25321795</v>
      </c>
      <c r="CV10" s="94">
        <v>265.5504319</v>
      </c>
      <c r="CW10" s="92">
        <v>1260.0</v>
      </c>
      <c r="CX10" s="92">
        <v>60.0</v>
      </c>
      <c r="CY10" s="96">
        <f t="shared" si="15"/>
        <v>275.0024234</v>
      </c>
      <c r="CZ10" s="92">
        <v>1520.0</v>
      </c>
      <c r="DA10" s="92">
        <v>50.0</v>
      </c>
      <c r="DB10" s="92">
        <v>1.6</v>
      </c>
      <c r="DC10" s="92">
        <v>302.0</v>
      </c>
      <c r="DD10" s="98">
        <f t="shared" si="16"/>
        <v>1478.783094</v>
      </c>
      <c r="DE10" s="92">
        <v>54.0</v>
      </c>
      <c r="DF10" s="92">
        <v>318.0</v>
      </c>
      <c r="DG10" s="92">
        <v>388.0</v>
      </c>
      <c r="DH10" s="100">
        <v>3990.93</v>
      </c>
      <c r="DI10" s="101"/>
      <c r="DJ10" s="102">
        <v>-1.0</v>
      </c>
      <c r="DK10" s="102">
        <v>-1.0</v>
      </c>
      <c r="DL10" s="102">
        <v>1.0</v>
      </c>
      <c r="DM10" s="102">
        <v>-1.0</v>
      </c>
      <c r="DN10" s="101"/>
      <c r="DO10" s="92">
        <v>4.0</v>
      </c>
      <c r="DP10" s="92">
        <v>340.0</v>
      </c>
      <c r="DQ10" s="103">
        <f t="shared" si="17"/>
        <v>64.25321795</v>
      </c>
      <c r="DR10" s="103">
        <f t="shared" si="18"/>
        <v>264.5504319</v>
      </c>
      <c r="DS10" s="92">
        <v>1260.0</v>
      </c>
      <c r="DT10" s="92">
        <v>60.0</v>
      </c>
      <c r="DU10" s="105">
        <f t="shared" si="19"/>
        <v>274.0024234</v>
      </c>
      <c r="DV10" s="92">
        <v>1520.0</v>
      </c>
      <c r="DW10" s="92">
        <v>50.0</v>
      </c>
      <c r="DX10" s="92">
        <v>1.6</v>
      </c>
      <c r="DY10" s="92">
        <v>302.0</v>
      </c>
      <c r="DZ10" s="107">
        <f t="shared" si="20"/>
        <v>1388.783094</v>
      </c>
      <c r="EA10" s="92">
        <v>54.0</v>
      </c>
      <c r="EB10" s="92">
        <v>318.0</v>
      </c>
      <c r="EC10" s="92">
        <v>388.0</v>
      </c>
      <c r="ED10" s="59">
        <v>3989.32</v>
      </c>
    </row>
    <row r="11">
      <c r="B11" s="6">
        <v>1.0</v>
      </c>
      <c r="C11" s="6">
        <v>-1.0</v>
      </c>
      <c r="D11" s="6">
        <v>-1.0</v>
      </c>
      <c r="E11" s="6">
        <v>1.0</v>
      </c>
      <c r="F11" s="6">
        <v>1.0</v>
      </c>
      <c r="G11" s="6">
        <v>1.0</v>
      </c>
      <c r="H11" s="6">
        <v>-1.0</v>
      </c>
      <c r="I11" s="6">
        <v>-1.0</v>
      </c>
      <c r="J11" s="6">
        <v>1.0</v>
      </c>
      <c r="K11" s="6">
        <v>1.0</v>
      </c>
      <c r="L11" s="6">
        <v>-1.0</v>
      </c>
      <c r="M11" s="6">
        <v>-1.0</v>
      </c>
      <c r="N11" s="6">
        <v>1.0</v>
      </c>
      <c r="O11" s="6">
        <v>-1.0</v>
      </c>
      <c r="P11" s="6">
        <v>-1.0</v>
      </c>
      <c r="S11" s="60">
        <f t="shared" ref="S11:AG11" si="21">B$5 + B11*B$4*$T$4</f>
        <v>5</v>
      </c>
      <c r="T11" s="60">
        <f t="shared" si="21"/>
        <v>340</v>
      </c>
      <c r="U11" s="60">
        <f t="shared" si="21"/>
        <v>68</v>
      </c>
      <c r="V11" s="60">
        <f t="shared" si="21"/>
        <v>262</v>
      </c>
      <c r="W11" s="60">
        <f t="shared" si="21"/>
        <v>1260</v>
      </c>
      <c r="X11" s="61">
        <f t="shared" si="21"/>
        <v>65</v>
      </c>
      <c r="Y11" s="60">
        <f t="shared" si="21"/>
        <v>278</v>
      </c>
      <c r="Z11" s="60">
        <f t="shared" si="21"/>
        <v>1520</v>
      </c>
      <c r="AA11" s="61">
        <f t="shared" si="21"/>
        <v>55</v>
      </c>
      <c r="AB11" s="61">
        <f t="shared" si="21"/>
        <v>1.6</v>
      </c>
      <c r="AC11" s="60">
        <f t="shared" si="21"/>
        <v>298</v>
      </c>
      <c r="AD11" s="60">
        <f t="shared" si="21"/>
        <v>1240</v>
      </c>
      <c r="AE11" s="61">
        <f t="shared" si="21"/>
        <v>54</v>
      </c>
      <c r="AF11" s="60">
        <f t="shared" si="21"/>
        <v>312</v>
      </c>
      <c r="AG11" s="60">
        <f t="shared" si="21"/>
        <v>382</v>
      </c>
      <c r="AH11" s="62">
        <v>3627.86</v>
      </c>
      <c r="AJ11" s="64">
        <f t="shared" si="22"/>
        <v>3</v>
      </c>
      <c r="AK11" s="67">
        <v>4.0</v>
      </c>
      <c r="AL11" s="67">
        <v>340.0</v>
      </c>
      <c r="AM11" s="69">
        <f t="shared" si="6"/>
        <v>67.25137912</v>
      </c>
      <c r="AN11" s="69">
        <f t="shared" si="7"/>
        <v>263.9501851</v>
      </c>
      <c r="AO11" s="67">
        <v>1260.0</v>
      </c>
      <c r="AP11" s="67">
        <v>60.0</v>
      </c>
      <c r="AQ11" s="69">
        <f t="shared" si="8"/>
        <v>276.8403054</v>
      </c>
      <c r="AR11" s="67">
        <v>1520.0</v>
      </c>
      <c r="AS11" s="67">
        <v>50.0</v>
      </c>
      <c r="AT11" s="70">
        <v>1.6</v>
      </c>
      <c r="AU11" s="67">
        <v>302.0</v>
      </c>
      <c r="AV11" s="69">
        <f t="shared" si="9"/>
        <v>1414.427088</v>
      </c>
      <c r="AW11" s="67">
        <v>54.0</v>
      </c>
      <c r="AX11" s="67">
        <v>318.0</v>
      </c>
      <c r="AY11" s="72">
        <v>388.0</v>
      </c>
      <c r="AZ11" s="74">
        <v>3877.56</v>
      </c>
      <c r="BA11" s="4"/>
      <c r="BB11" s="26">
        <v>0.0</v>
      </c>
      <c r="BC11" s="26">
        <v>0.0</v>
      </c>
      <c r="BD11" s="26">
        <v>0.0</v>
      </c>
      <c r="BE11" s="26">
        <v>0.0</v>
      </c>
      <c r="BF11" s="4"/>
      <c r="BG11" s="76">
        <v>4.0</v>
      </c>
      <c r="BH11" s="76">
        <v>340.0</v>
      </c>
      <c r="BI11" s="28">
        <f t="shared" ref="BI11:BJ11" si="23">AM$15+$BH$5*BB11*U$51</f>
        <v>66.25321795</v>
      </c>
      <c r="BJ11" s="28">
        <f t="shared" si="23"/>
        <v>266.5504319</v>
      </c>
      <c r="BK11" s="76">
        <v>1260.0</v>
      </c>
      <c r="BL11" s="76">
        <v>60.0</v>
      </c>
      <c r="BM11" s="28">
        <f t="shared" si="11"/>
        <v>275.2940459</v>
      </c>
      <c r="BN11" s="76">
        <v>1520.0</v>
      </c>
      <c r="BO11" s="76">
        <v>50.0</v>
      </c>
      <c r="BP11" s="76">
        <v>1.6</v>
      </c>
      <c r="BQ11" s="76">
        <v>302.0</v>
      </c>
      <c r="BR11" s="28">
        <f t="shared" si="12"/>
        <v>1486.996539</v>
      </c>
      <c r="BS11" s="76">
        <v>54.0</v>
      </c>
      <c r="BT11" s="76">
        <v>318.0</v>
      </c>
      <c r="BU11" s="76">
        <v>388.0</v>
      </c>
      <c r="BV11" s="62">
        <v>4006.79</v>
      </c>
      <c r="BW11" s="5"/>
      <c r="BX11" s="80">
        <f t="shared" si="24"/>
        <v>3</v>
      </c>
      <c r="BY11" s="82">
        <v>4.0</v>
      </c>
      <c r="BZ11" s="82">
        <v>340.0</v>
      </c>
      <c r="CA11" s="84">
        <v>65.25321795</v>
      </c>
      <c r="CB11" s="84">
        <v>265.5504319</v>
      </c>
      <c r="CC11" s="82">
        <v>1260.0</v>
      </c>
      <c r="CD11" s="82">
        <v>60.0</v>
      </c>
      <c r="CE11" s="86">
        <f t="shared" si="13"/>
        <v>273.8566121</v>
      </c>
      <c r="CF11" s="82">
        <v>1520.0</v>
      </c>
      <c r="CG11" s="82">
        <v>50.0</v>
      </c>
      <c r="CH11" s="82">
        <v>1.6</v>
      </c>
      <c r="CI11" s="82">
        <v>302.0</v>
      </c>
      <c r="CJ11" s="90">
        <f t="shared" si="14"/>
        <v>1444.676372</v>
      </c>
      <c r="CK11" s="82">
        <v>54.0</v>
      </c>
      <c r="CL11" s="82">
        <v>318.0</v>
      </c>
      <c r="CM11" s="82">
        <v>388.0</v>
      </c>
      <c r="CN11" s="100">
        <v>4047.6</v>
      </c>
      <c r="CO11" s="118"/>
      <c r="CP11" s="85">
        <v>0.0</v>
      </c>
      <c r="CQ11" s="85">
        <v>0.0</v>
      </c>
      <c r="CR11" s="118"/>
      <c r="CS11" s="92">
        <v>4.0</v>
      </c>
      <c r="CT11" s="92">
        <v>340.0</v>
      </c>
      <c r="CU11" s="94">
        <v>65.25321795</v>
      </c>
      <c r="CV11" s="94">
        <v>265.5504319</v>
      </c>
      <c r="CW11" s="92">
        <v>1260.0</v>
      </c>
      <c r="CX11" s="92">
        <v>60.0</v>
      </c>
      <c r="CY11" s="96">
        <f t="shared" si="15"/>
        <v>274.0024234</v>
      </c>
      <c r="CZ11" s="92">
        <v>1520.0</v>
      </c>
      <c r="DA11" s="92">
        <v>50.0</v>
      </c>
      <c r="DB11" s="92">
        <v>1.6</v>
      </c>
      <c r="DC11" s="92">
        <v>302.0</v>
      </c>
      <c r="DD11" s="98">
        <f t="shared" si="16"/>
        <v>1448.783094</v>
      </c>
      <c r="DE11" s="92">
        <v>54.0</v>
      </c>
      <c r="DF11" s="92">
        <v>318.0</v>
      </c>
      <c r="DG11" s="92">
        <v>388.0</v>
      </c>
      <c r="DH11" s="100">
        <v>4065.96</v>
      </c>
      <c r="DI11" s="101"/>
      <c r="DJ11" s="102">
        <v>-1.0</v>
      </c>
      <c r="DK11" s="102">
        <v>1.0</v>
      </c>
      <c r="DL11" s="102">
        <v>1.0</v>
      </c>
      <c r="DM11" s="102">
        <v>-1.0</v>
      </c>
      <c r="DN11" s="101"/>
      <c r="DO11" s="92">
        <v>4.0</v>
      </c>
      <c r="DP11" s="92">
        <v>340.0</v>
      </c>
      <c r="DQ11" s="103">
        <f t="shared" si="17"/>
        <v>64.25321795</v>
      </c>
      <c r="DR11" s="103">
        <f t="shared" si="18"/>
        <v>266.5504319</v>
      </c>
      <c r="DS11" s="92">
        <v>1260.0</v>
      </c>
      <c r="DT11" s="92">
        <v>60.0</v>
      </c>
      <c r="DU11" s="105">
        <f t="shared" si="19"/>
        <v>274.0024234</v>
      </c>
      <c r="DV11" s="92">
        <v>1520.0</v>
      </c>
      <c r="DW11" s="92">
        <v>50.0</v>
      </c>
      <c r="DX11" s="92">
        <v>1.6</v>
      </c>
      <c r="DY11" s="92">
        <v>302.0</v>
      </c>
      <c r="DZ11" s="107">
        <f t="shared" si="20"/>
        <v>1388.783094</v>
      </c>
      <c r="EA11" s="92">
        <v>54.0</v>
      </c>
      <c r="EB11" s="92">
        <v>318.0</v>
      </c>
      <c r="EC11" s="92">
        <v>388.0</v>
      </c>
      <c r="ED11" s="59">
        <v>4082.69</v>
      </c>
    </row>
    <row r="12"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S12" s="60">
        <f t="shared" ref="S12:AG12" si="25">B$5 + B12*B$4*$T$4</f>
        <v>4.5</v>
      </c>
      <c r="T12" s="60">
        <f t="shared" si="25"/>
        <v>350</v>
      </c>
      <c r="U12" s="60">
        <f t="shared" si="25"/>
        <v>70</v>
      </c>
      <c r="V12" s="60">
        <f t="shared" si="25"/>
        <v>260</v>
      </c>
      <c r="W12" s="60">
        <f t="shared" si="25"/>
        <v>1200</v>
      </c>
      <c r="X12" s="61">
        <f t="shared" si="25"/>
        <v>62.5</v>
      </c>
      <c r="Y12" s="60">
        <f t="shared" si="25"/>
        <v>280</v>
      </c>
      <c r="Z12" s="60">
        <f t="shared" si="25"/>
        <v>1600</v>
      </c>
      <c r="AA12" s="61">
        <f t="shared" si="25"/>
        <v>52.5</v>
      </c>
      <c r="AB12" s="61">
        <f t="shared" si="25"/>
        <v>1.5</v>
      </c>
      <c r="AC12" s="60">
        <f t="shared" si="25"/>
        <v>300</v>
      </c>
      <c r="AD12" s="60">
        <f t="shared" si="25"/>
        <v>1300</v>
      </c>
      <c r="AE12" s="61">
        <f t="shared" si="25"/>
        <v>52.5</v>
      </c>
      <c r="AF12" s="60">
        <f t="shared" si="25"/>
        <v>315</v>
      </c>
      <c r="AG12" s="60">
        <f t="shared" si="25"/>
        <v>385</v>
      </c>
      <c r="AH12" s="62">
        <v>3525.74</v>
      </c>
      <c r="AJ12" s="64">
        <f t="shared" si="22"/>
        <v>4</v>
      </c>
      <c r="AK12" s="67">
        <v>4.0</v>
      </c>
      <c r="AL12" s="67">
        <v>340.0</v>
      </c>
      <c r="AM12" s="69">
        <f t="shared" si="6"/>
        <v>67.00183883</v>
      </c>
      <c r="AN12" s="69">
        <f t="shared" si="7"/>
        <v>264.6002468</v>
      </c>
      <c r="AO12" s="67">
        <v>1260.0</v>
      </c>
      <c r="AP12" s="67">
        <v>60.0</v>
      </c>
      <c r="AQ12" s="69">
        <f t="shared" si="8"/>
        <v>276.4537405</v>
      </c>
      <c r="AR12" s="67">
        <v>1520.0</v>
      </c>
      <c r="AS12" s="67">
        <v>50.0</v>
      </c>
      <c r="AT12" s="70">
        <v>1.6</v>
      </c>
      <c r="AU12" s="67">
        <v>302.0</v>
      </c>
      <c r="AV12" s="69">
        <f t="shared" si="9"/>
        <v>1432.569451</v>
      </c>
      <c r="AW12" s="67">
        <v>54.0</v>
      </c>
      <c r="AX12" s="67">
        <v>318.0</v>
      </c>
      <c r="AY12" s="72">
        <v>388.0</v>
      </c>
      <c r="AZ12" s="74">
        <v>3934.5</v>
      </c>
      <c r="BA12" s="4"/>
      <c r="BB12" s="26">
        <v>-1.0</v>
      </c>
      <c r="BC12" s="26">
        <v>1.0</v>
      </c>
      <c r="BD12" s="26">
        <v>-1.0</v>
      </c>
      <c r="BE12" s="26">
        <v>-1.0</v>
      </c>
      <c r="BF12" s="4"/>
      <c r="BG12" s="76">
        <v>4.0</v>
      </c>
      <c r="BH12" s="76">
        <v>340.0</v>
      </c>
      <c r="BI12" s="28">
        <f t="shared" ref="BI12:BJ12" si="26">AM$15+$BH$5*BB12*U$51</f>
        <v>65.25321795</v>
      </c>
      <c r="BJ12" s="28">
        <f t="shared" si="26"/>
        <v>267.5504319</v>
      </c>
      <c r="BK12" s="76">
        <v>1260.0</v>
      </c>
      <c r="BL12" s="76">
        <v>60.0</v>
      </c>
      <c r="BM12" s="28">
        <f t="shared" si="11"/>
        <v>274.2940459</v>
      </c>
      <c r="BN12" s="76">
        <v>1520.0</v>
      </c>
      <c r="BO12" s="76">
        <v>50.0</v>
      </c>
      <c r="BP12" s="76">
        <v>1.6</v>
      </c>
      <c r="BQ12" s="76">
        <v>302.0</v>
      </c>
      <c r="BR12" s="28">
        <f t="shared" si="12"/>
        <v>1456.996539</v>
      </c>
      <c r="BS12" s="76">
        <v>54.0</v>
      </c>
      <c r="BT12" s="76">
        <v>318.0</v>
      </c>
      <c r="BU12" s="76">
        <v>388.0</v>
      </c>
      <c r="BV12" s="62">
        <v>4039.2</v>
      </c>
      <c r="BW12" s="5"/>
      <c r="BX12" s="119"/>
      <c r="BY12" s="120"/>
      <c r="BZ12" s="120"/>
      <c r="CA12" s="121"/>
      <c r="CB12" s="121"/>
      <c r="CC12" s="120"/>
      <c r="CD12" s="120"/>
      <c r="CE12" s="120"/>
      <c r="CF12" s="120"/>
      <c r="CG12" s="120"/>
      <c r="CH12" s="120"/>
      <c r="CI12" s="120"/>
      <c r="CJ12" s="122"/>
      <c r="CK12" s="120"/>
      <c r="CL12" s="120"/>
      <c r="CM12" s="120"/>
      <c r="CN12" s="5"/>
      <c r="CO12" s="5"/>
      <c r="CP12" s="123">
        <v>0.0</v>
      </c>
      <c r="CQ12" s="123">
        <v>0.0</v>
      </c>
      <c r="CR12" s="5"/>
      <c r="CS12" s="92">
        <v>4.0</v>
      </c>
      <c r="CT12" s="92">
        <v>340.0</v>
      </c>
      <c r="CU12" s="94">
        <v>65.25321795</v>
      </c>
      <c r="CV12" s="94">
        <v>265.5504319</v>
      </c>
      <c r="CW12" s="92">
        <v>1260.0</v>
      </c>
      <c r="CX12" s="92">
        <v>60.0</v>
      </c>
      <c r="CY12" s="96">
        <f t="shared" si="15"/>
        <v>274.0024234</v>
      </c>
      <c r="CZ12" s="92">
        <v>1520.0</v>
      </c>
      <c r="DA12" s="92">
        <v>50.0</v>
      </c>
      <c r="DB12" s="92">
        <v>1.6</v>
      </c>
      <c r="DC12" s="92">
        <v>302.0</v>
      </c>
      <c r="DD12" s="98">
        <f t="shared" si="16"/>
        <v>1448.783094</v>
      </c>
      <c r="DE12" s="92">
        <v>54.0</v>
      </c>
      <c r="DF12" s="92">
        <v>318.0</v>
      </c>
      <c r="DG12" s="92">
        <v>388.0</v>
      </c>
      <c r="DH12" s="100">
        <v>4008.34</v>
      </c>
      <c r="DI12" s="101"/>
      <c r="DJ12" s="102">
        <v>2.0</v>
      </c>
      <c r="DK12" s="102">
        <v>0.0</v>
      </c>
      <c r="DL12" s="102">
        <v>0.0</v>
      </c>
      <c r="DM12" s="102">
        <v>0.0</v>
      </c>
      <c r="DN12" s="101"/>
      <c r="DO12" s="92">
        <v>4.0</v>
      </c>
      <c r="DP12" s="92">
        <v>340.0</v>
      </c>
      <c r="DQ12" s="103">
        <f t="shared" si="17"/>
        <v>67.25321795</v>
      </c>
      <c r="DR12" s="103">
        <f t="shared" si="18"/>
        <v>265.5504319</v>
      </c>
      <c r="DS12" s="92">
        <v>1260.0</v>
      </c>
      <c r="DT12" s="92">
        <v>60.0</v>
      </c>
      <c r="DU12" s="105">
        <f t="shared" si="19"/>
        <v>273.0024234</v>
      </c>
      <c r="DV12" s="92">
        <v>1520.0</v>
      </c>
      <c r="DW12" s="92">
        <v>50.0</v>
      </c>
      <c r="DX12" s="92">
        <v>1.6</v>
      </c>
      <c r="DY12" s="92">
        <v>302.0</v>
      </c>
      <c r="DZ12" s="107">
        <f t="shared" si="20"/>
        <v>1418.783094</v>
      </c>
      <c r="EA12" s="92">
        <v>54.0</v>
      </c>
      <c r="EB12" s="92">
        <v>318.0</v>
      </c>
      <c r="EC12" s="92">
        <v>388.0</v>
      </c>
      <c r="ED12" s="59">
        <v>4067.96</v>
      </c>
    </row>
    <row r="13">
      <c r="B13" s="6">
        <v>-1.0</v>
      </c>
      <c r="C13" s="6">
        <v>1.0</v>
      </c>
      <c r="D13" s="6">
        <v>1.0</v>
      </c>
      <c r="E13" s="6">
        <v>-1.0</v>
      </c>
      <c r="F13" s="6">
        <v>1.0</v>
      </c>
      <c r="G13" s="6">
        <v>1.0</v>
      </c>
      <c r="H13" s="6">
        <v>-1.0</v>
      </c>
      <c r="I13" s="6">
        <v>-1.0</v>
      </c>
      <c r="J13" s="6">
        <v>1.0</v>
      </c>
      <c r="K13" s="6">
        <v>1.0</v>
      </c>
      <c r="L13" s="6">
        <v>-1.0</v>
      </c>
      <c r="M13" s="6">
        <v>-1.0</v>
      </c>
      <c r="N13" s="6">
        <v>-1.0</v>
      </c>
      <c r="O13" s="6">
        <v>1.0</v>
      </c>
      <c r="P13" s="6">
        <v>1.0</v>
      </c>
      <c r="S13" s="60">
        <f t="shared" ref="S13:AG13" si="27">B$5 + B13*B$4*$T$4</f>
        <v>4</v>
      </c>
      <c r="T13" s="60">
        <f t="shared" si="27"/>
        <v>360</v>
      </c>
      <c r="U13" s="60">
        <f t="shared" si="27"/>
        <v>72</v>
      </c>
      <c r="V13" s="60">
        <f t="shared" si="27"/>
        <v>258</v>
      </c>
      <c r="W13" s="60">
        <f t="shared" si="27"/>
        <v>1260</v>
      </c>
      <c r="X13" s="61">
        <f t="shared" si="27"/>
        <v>65</v>
      </c>
      <c r="Y13" s="60">
        <f t="shared" si="27"/>
        <v>278</v>
      </c>
      <c r="Z13" s="60">
        <f t="shared" si="27"/>
        <v>1520</v>
      </c>
      <c r="AA13" s="61">
        <f t="shared" si="27"/>
        <v>55</v>
      </c>
      <c r="AB13" s="61">
        <f t="shared" si="27"/>
        <v>1.6</v>
      </c>
      <c r="AC13" s="60">
        <f t="shared" si="27"/>
        <v>298</v>
      </c>
      <c r="AD13" s="60">
        <f t="shared" si="27"/>
        <v>1240</v>
      </c>
      <c r="AE13" s="61">
        <f t="shared" si="27"/>
        <v>51</v>
      </c>
      <c r="AF13" s="60">
        <f t="shared" si="27"/>
        <v>318</v>
      </c>
      <c r="AG13" s="60">
        <f t="shared" si="27"/>
        <v>388</v>
      </c>
      <c r="AH13" s="62">
        <v>3442.12</v>
      </c>
      <c r="AJ13" s="64">
        <f t="shared" si="22"/>
        <v>5</v>
      </c>
      <c r="AK13" s="67">
        <v>4.0</v>
      </c>
      <c r="AL13" s="67">
        <v>340.0</v>
      </c>
      <c r="AM13" s="69">
        <f t="shared" si="6"/>
        <v>66.75229854</v>
      </c>
      <c r="AN13" s="69">
        <f t="shared" si="7"/>
        <v>265.2503085</v>
      </c>
      <c r="AO13" s="67">
        <v>1260.0</v>
      </c>
      <c r="AP13" s="67">
        <v>60.0</v>
      </c>
      <c r="AQ13" s="69">
        <f t="shared" si="8"/>
        <v>276.0671756</v>
      </c>
      <c r="AR13" s="67">
        <v>1520.0</v>
      </c>
      <c r="AS13" s="67">
        <v>50.0</v>
      </c>
      <c r="AT13" s="70">
        <v>1.6</v>
      </c>
      <c r="AU13" s="67">
        <v>302.0</v>
      </c>
      <c r="AV13" s="69">
        <f t="shared" si="9"/>
        <v>1450.711814</v>
      </c>
      <c r="AW13" s="67">
        <v>54.0</v>
      </c>
      <c r="AX13" s="67">
        <v>318.0</v>
      </c>
      <c r="AY13" s="72">
        <v>388.0</v>
      </c>
      <c r="AZ13" s="74">
        <v>3934.94</v>
      </c>
      <c r="BA13" s="4"/>
      <c r="BB13" s="26">
        <v>1.0</v>
      </c>
      <c r="BC13" s="26">
        <v>1.0</v>
      </c>
      <c r="BD13" s="26">
        <v>-1.0</v>
      </c>
      <c r="BE13" s="26">
        <v>1.0</v>
      </c>
      <c r="BF13" s="4"/>
      <c r="BG13" s="76">
        <v>4.0</v>
      </c>
      <c r="BH13" s="76">
        <v>340.0</v>
      </c>
      <c r="BI13" s="28">
        <f t="shared" ref="BI13:BJ13" si="28">AM$15+$BH$5*BB13*U$51</f>
        <v>67.25321795</v>
      </c>
      <c r="BJ13" s="28">
        <f t="shared" si="28"/>
        <v>267.5504319</v>
      </c>
      <c r="BK13" s="76">
        <v>1260.0</v>
      </c>
      <c r="BL13" s="76">
        <v>60.0</v>
      </c>
      <c r="BM13" s="28">
        <f t="shared" si="11"/>
        <v>274.2940459</v>
      </c>
      <c r="BN13" s="76">
        <v>1520.0</v>
      </c>
      <c r="BO13" s="76">
        <v>50.0</v>
      </c>
      <c r="BP13" s="76">
        <v>1.6</v>
      </c>
      <c r="BQ13" s="76">
        <v>302.0</v>
      </c>
      <c r="BR13" s="28">
        <f t="shared" si="12"/>
        <v>1516.996539</v>
      </c>
      <c r="BS13" s="76">
        <v>54.0</v>
      </c>
      <c r="BT13" s="76">
        <v>318.0</v>
      </c>
      <c r="BU13" s="76">
        <v>388.0</v>
      </c>
      <c r="BV13" s="62">
        <v>3936.45</v>
      </c>
      <c r="BW13" s="5"/>
      <c r="BX13" s="119"/>
      <c r="BY13" s="120"/>
      <c r="BZ13" s="120"/>
      <c r="CA13" s="121"/>
      <c r="CB13" s="121"/>
      <c r="CC13" s="120"/>
      <c r="CD13" s="120"/>
      <c r="CE13" s="120"/>
      <c r="CF13" s="120"/>
      <c r="CG13" s="120"/>
      <c r="CH13" s="120"/>
      <c r="CI13" s="120"/>
      <c r="CJ13" s="122"/>
      <c r="CK13" s="120"/>
      <c r="CL13" s="120"/>
      <c r="CM13" s="120"/>
      <c r="CN13" s="5"/>
      <c r="CO13" s="5"/>
      <c r="CP13" s="123">
        <v>0.0</v>
      </c>
      <c r="CQ13" s="123">
        <v>0.0</v>
      </c>
      <c r="CR13" s="5"/>
      <c r="CS13" s="92">
        <v>4.0</v>
      </c>
      <c r="CT13" s="92">
        <v>340.0</v>
      </c>
      <c r="CU13" s="94">
        <v>65.25321795</v>
      </c>
      <c r="CV13" s="94">
        <v>265.5504319</v>
      </c>
      <c r="CW13" s="92">
        <v>1260.0</v>
      </c>
      <c r="CX13" s="92">
        <v>60.0</v>
      </c>
      <c r="CY13" s="96">
        <f t="shared" si="15"/>
        <v>274.0024234</v>
      </c>
      <c r="CZ13" s="92">
        <v>1520.0</v>
      </c>
      <c r="DA13" s="92">
        <v>50.0</v>
      </c>
      <c r="DB13" s="92">
        <v>1.6</v>
      </c>
      <c r="DC13" s="92">
        <v>302.0</v>
      </c>
      <c r="DD13" s="98">
        <f t="shared" si="16"/>
        <v>1448.783094</v>
      </c>
      <c r="DE13" s="92">
        <v>54.0</v>
      </c>
      <c r="DF13" s="92">
        <v>318.0</v>
      </c>
      <c r="DG13" s="92">
        <v>388.0</v>
      </c>
      <c r="DH13" s="100">
        <v>4043.1</v>
      </c>
      <c r="DI13" s="101"/>
      <c r="DJ13" s="102">
        <v>1.0</v>
      </c>
      <c r="DK13" s="102">
        <v>1.0</v>
      </c>
      <c r="DL13" s="102">
        <v>1.0</v>
      </c>
      <c r="DM13" s="102">
        <v>-1.0</v>
      </c>
      <c r="DN13" s="101"/>
      <c r="DO13" s="92">
        <v>4.0</v>
      </c>
      <c r="DP13" s="92">
        <v>340.0</v>
      </c>
      <c r="DQ13" s="103">
        <f t="shared" si="17"/>
        <v>66.25321795</v>
      </c>
      <c r="DR13" s="103">
        <f t="shared" si="18"/>
        <v>266.5504319</v>
      </c>
      <c r="DS13" s="92">
        <v>1260.0</v>
      </c>
      <c r="DT13" s="92">
        <v>60.0</v>
      </c>
      <c r="DU13" s="105">
        <f t="shared" si="19"/>
        <v>274.0024234</v>
      </c>
      <c r="DV13" s="92">
        <v>1520.0</v>
      </c>
      <c r="DW13" s="92">
        <v>50.0</v>
      </c>
      <c r="DX13" s="92">
        <v>1.6</v>
      </c>
      <c r="DY13" s="92">
        <v>302.0</v>
      </c>
      <c r="DZ13" s="107">
        <f t="shared" si="20"/>
        <v>1388.783094</v>
      </c>
      <c r="EA13" s="92">
        <v>54.0</v>
      </c>
      <c r="EB13" s="92">
        <v>318.0</v>
      </c>
      <c r="EC13" s="92">
        <v>388.0</v>
      </c>
      <c r="ED13" s="59">
        <v>4103.18</v>
      </c>
    </row>
    <row r="14">
      <c r="B14" s="6">
        <v>-1.0</v>
      </c>
      <c r="C14" s="6">
        <v>-1.0</v>
      </c>
      <c r="D14" s="6">
        <v>-1.0</v>
      </c>
      <c r="E14" s="6">
        <v>-1.0</v>
      </c>
      <c r="F14" s="6">
        <v>1.0</v>
      </c>
      <c r="G14" s="6">
        <v>1.0</v>
      </c>
      <c r="H14" s="6">
        <v>1.0</v>
      </c>
      <c r="I14" s="6">
        <v>1.0</v>
      </c>
      <c r="J14" s="6">
        <v>1.0</v>
      </c>
      <c r="K14" s="6">
        <v>1.0</v>
      </c>
      <c r="L14" s="6">
        <v>1.0</v>
      </c>
      <c r="M14" s="6">
        <v>1.0</v>
      </c>
      <c r="N14" s="6">
        <v>-1.0</v>
      </c>
      <c r="O14" s="6">
        <v>-1.0</v>
      </c>
      <c r="P14" s="6">
        <v>-1.0</v>
      </c>
      <c r="S14" s="60">
        <f t="shared" ref="S14:AG14" si="29">B$5 + B14*B$4*$T$4</f>
        <v>4</v>
      </c>
      <c r="T14" s="60">
        <f t="shared" si="29"/>
        <v>340</v>
      </c>
      <c r="U14" s="60">
        <f t="shared" si="29"/>
        <v>68</v>
      </c>
      <c r="V14" s="60">
        <f t="shared" si="29"/>
        <v>258</v>
      </c>
      <c r="W14" s="60">
        <f t="shared" si="29"/>
        <v>1260</v>
      </c>
      <c r="X14" s="61">
        <f t="shared" si="29"/>
        <v>65</v>
      </c>
      <c r="Y14" s="60">
        <f t="shared" si="29"/>
        <v>282</v>
      </c>
      <c r="Z14" s="60">
        <f t="shared" si="29"/>
        <v>1680</v>
      </c>
      <c r="AA14" s="61">
        <f t="shared" si="29"/>
        <v>55</v>
      </c>
      <c r="AB14" s="61">
        <f t="shared" si="29"/>
        <v>1.6</v>
      </c>
      <c r="AC14" s="60">
        <f t="shared" si="29"/>
        <v>302</v>
      </c>
      <c r="AD14" s="60">
        <f t="shared" si="29"/>
        <v>1360</v>
      </c>
      <c r="AE14" s="61">
        <f t="shared" si="29"/>
        <v>51</v>
      </c>
      <c r="AF14" s="60">
        <f t="shared" si="29"/>
        <v>312</v>
      </c>
      <c r="AG14" s="60">
        <f t="shared" si="29"/>
        <v>382</v>
      </c>
      <c r="AH14" s="62">
        <v>3512.73</v>
      </c>
      <c r="AJ14" s="64">
        <f t="shared" si="22"/>
        <v>6</v>
      </c>
      <c r="AK14" s="67">
        <v>4.0</v>
      </c>
      <c r="AL14" s="67">
        <v>340.0</v>
      </c>
      <c r="AM14" s="69">
        <f t="shared" si="6"/>
        <v>66.50275824</v>
      </c>
      <c r="AN14" s="69">
        <f t="shared" si="7"/>
        <v>265.9003702</v>
      </c>
      <c r="AO14" s="67">
        <v>1260.0</v>
      </c>
      <c r="AP14" s="67">
        <v>60.0</v>
      </c>
      <c r="AQ14" s="69">
        <f t="shared" si="8"/>
        <v>275.6806108</v>
      </c>
      <c r="AR14" s="67">
        <v>1520.0</v>
      </c>
      <c r="AS14" s="67">
        <v>50.0</v>
      </c>
      <c r="AT14" s="70">
        <v>1.6</v>
      </c>
      <c r="AU14" s="67">
        <v>302.0</v>
      </c>
      <c r="AV14" s="69">
        <f t="shared" si="9"/>
        <v>1468.854177</v>
      </c>
      <c r="AW14" s="67">
        <v>54.0</v>
      </c>
      <c r="AX14" s="67">
        <v>318.0</v>
      </c>
      <c r="AY14" s="72">
        <v>388.0</v>
      </c>
      <c r="AZ14" s="74">
        <v>3950.0</v>
      </c>
      <c r="BA14" s="4"/>
      <c r="BB14" s="26">
        <v>1.0</v>
      </c>
      <c r="BC14" s="26">
        <v>1.0</v>
      </c>
      <c r="BD14" s="26">
        <v>1.0</v>
      </c>
      <c r="BE14" s="26">
        <v>-1.0</v>
      </c>
      <c r="BF14" s="4"/>
      <c r="BG14" s="76">
        <v>4.0</v>
      </c>
      <c r="BH14" s="76">
        <v>340.0</v>
      </c>
      <c r="BI14" s="28">
        <f t="shared" ref="BI14:BJ14" si="30">AM$15+$BH$5*BB14*U$51</f>
        <v>67.25321795</v>
      </c>
      <c r="BJ14" s="28">
        <f t="shared" si="30"/>
        <v>267.5504319</v>
      </c>
      <c r="BK14" s="76">
        <v>1260.0</v>
      </c>
      <c r="BL14" s="76">
        <v>60.0</v>
      </c>
      <c r="BM14" s="28">
        <f t="shared" si="11"/>
        <v>276.2940459</v>
      </c>
      <c r="BN14" s="76">
        <v>1520.0</v>
      </c>
      <c r="BO14" s="76">
        <v>50.0</v>
      </c>
      <c r="BP14" s="76">
        <v>1.6</v>
      </c>
      <c r="BQ14" s="76">
        <v>302.0</v>
      </c>
      <c r="BR14" s="28">
        <f t="shared" si="12"/>
        <v>1456.996539</v>
      </c>
      <c r="BS14" s="76">
        <v>54.0</v>
      </c>
      <c r="BT14" s="76">
        <v>318.0</v>
      </c>
      <c r="BU14" s="76">
        <v>388.0</v>
      </c>
      <c r="BV14" s="62">
        <v>3927.95</v>
      </c>
      <c r="BW14" s="5"/>
      <c r="BX14" s="119"/>
      <c r="BY14" s="120"/>
      <c r="BZ14" s="120"/>
      <c r="CA14" s="121"/>
      <c r="CB14" s="121"/>
      <c r="CC14" s="120"/>
      <c r="CD14" s="120"/>
      <c r="CE14" s="120"/>
      <c r="CF14" s="120"/>
      <c r="CG14" s="120"/>
      <c r="CH14" s="120"/>
      <c r="CI14" s="120"/>
      <c r="CJ14" s="122"/>
      <c r="CK14" s="120"/>
      <c r="CL14" s="120"/>
      <c r="CM14" s="120"/>
      <c r="CN14" s="5"/>
      <c r="CO14" s="5"/>
      <c r="CP14" s="123">
        <v>-1.0</v>
      </c>
      <c r="CQ14" s="123">
        <v>-1.0</v>
      </c>
      <c r="CR14" s="5"/>
      <c r="CS14" s="124">
        <v>4.0</v>
      </c>
      <c r="CT14" s="124">
        <v>340.0</v>
      </c>
      <c r="CU14" s="125">
        <v>65.25321795</v>
      </c>
      <c r="CV14" s="125">
        <v>265.5504319</v>
      </c>
      <c r="CW14" s="124">
        <v>1260.0</v>
      </c>
      <c r="CX14" s="124">
        <v>60.0</v>
      </c>
      <c r="CY14" s="126">
        <f t="shared" si="15"/>
        <v>273.0024234</v>
      </c>
      <c r="CZ14" s="124">
        <v>1520.0</v>
      </c>
      <c r="DA14" s="124">
        <v>50.0</v>
      </c>
      <c r="DB14" s="124">
        <v>1.6</v>
      </c>
      <c r="DC14" s="124">
        <v>302.0</v>
      </c>
      <c r="DD14" s="127">
        <f t="shared" si="16"/>
        <v>1418.783094</v>
      </c>
      <c r="DE14" s="124">
        <v>54.0</v>
      </c>
      <c r="DF14" s="124">
        <v>318.0</v>
      </c>
      <c r="DG14" s="124">
        <v>388.0</v>
      </c>
      <c r="DH14" s="116">
        <v>4096.33</v>
      </c>
      <c r="DI14" s="128"/>
      <c r="DJ14" s="129">
        <v>-1.0</v>
      </c>
      <c r="DK14" s="129">
        <v>1.0</v>
      </c>
      <c r="DL14" s="129">
        <v>-1.0</v>
      </c>
      <c r="DM14" s="129">
        <v>-1.0</v>
      </c>
      <c r="DN14" s="128"/>
      <c r="DO14" s="124">
        <v>4.0</v>
      </c>
      <c r="DP14" s="124">
        <v>340.0</v>
      </c>
      <c r="DQ14" s="130">
        <f t="shared" si="17"/>
        <v>64.25321795</v>
      </c>
      <c r="DR14" s="130">
        <f t="shared" si="18"/>
        <v>266.5504319</v>
      </c>
      <c r="DS14" s="124">
        <v>1260.0</v>
      </c>
      <c r="DT14" s="124">
        <v>60.0</v>
      </c>
      <c r="DU14" s="131">
        <f t="shared" si="19"/>
        <v>272.0024234</v>
      </c>
      <c r="DV14" s="124">
        <v>1520.0</v>
      </c>
      <c r="DW14" s="124">
        <v>50.0</v>
      </c>
      <c r="DX14" s="124">
        <v>1.6</v>
      </c>
      <c r="DY14" s="124">
        <v>302.0</v>
      </c>
      <c r="DZ14" s="132">
        <f t="shared" si="20"/>
        <v>1388.783094</v>
      </c>
      <c r="EA14" s="124">
        <v>54.0</v>
      </c>
      <c r="EB14" s="124">
        <v>318.0</v>
      </c>
      <c r="EC14" s="124">
        <v>388.0</v>
      </c>
      <c r="ED14" s="133">
        <v>4135.2</v>
      </c>
    </row>
    <row r="15">
      <c r="B15" s="6">
        <v>-1.0</v>
      </c>
      <c r="C15" s="6">
        <v>1.0</v>
      </c>
      <c r="D15" s="6">
        <v>-1.0</v>
      </c>
      <c r="E15" s="6">
        <v>1.0</v>
      </c>
      <c r="F15" s="6">
        <v>-1.0</v>
      </c>
      <c r="G15" s="6">
        <v>-1.0</v>
      </c>
      <c r="H15" s="6">
        <v>1.0</v>
      </c>
      <c r="I15" s="6">
        <v>-1.0</v>
      </c>
      <c r="J15" s="6">
        <v>1.0</v>
      </c>
      <c r="K15" s="6">
        <v>1.0</v>
      </c>
      <c r="L15" s="6">
        <v>-1.0</v>
      </c>
      <c r="M15" s="6">
        <v>1.0</v>
      </c>
      <c r="N15" s="6">
        <v>-1.0</v>
      </c>
      <c r="O15" s="6">
        <v>1.0</v>
      </c>
      <c r="P15" s="6">
        <v>-1.0</v>
      </c>
      <c r="S15" s="60">
        <f t="shared" ref="S15:AG15" si="31">B$5 + B15*B$4*$T$4</f>
        <v>4</v>
      </c>
      <c r="T15" s="60">
        <f t="shared" si="31"/>
        <v>360</v>
      </c>
      <c r="U15" s="60">
        <f t="shared" si="31"/>
        <v>68</v>
      </c>
      <c r="V15" s="60">
        <f t="shared" si="31"/>
        <v>262</v>
      </c>
      <c r="W15" s="60">
        <f t="shared" si="31"/>
        <v>1140</v>
      </c>
      <c r="X15" s="61">
        <f t="shared" si="31"/>
        <v>60</v>
      </c>
      <c r="Y15" s="60">
        <f t="shared" si="31"/>
        <v>282</v>
      </c>
      <c r="Z15" s="60">
        <f t="shared" si="31"/>
        <v>1520</v>
      </c>
      <c r="AA15" s="61">
        <f t="shared" si="31"/>
        <v>55</v>
      </c>
      <c r="AB15" s="61">
        <f t="shared" si="31"/>
        <v>1.6</v>
      </c>
      <c r="AC15" s="60">
        <f t="shared" si="31"/>
        <v>298</v>
      </c>
      <c r="AD15" s="60">
        <f t="shared" si="31"/>
        <v>1360</v>
      </c>
      <c r="AE15" s="61">
        <f t="shared" si="31"/>
        <v>51</v>
      </c>
      <c r="AF15" s="60">
        <f t="shared" si="31"/>
        <v>318</v>
      </c>
      <c r="AG15" s="60">
        <f t="shared" si="31"/>
        <v>382</v>
      </c>
      <c r="AH15" s="62">
        <v>3651.83</v>
      </c>
      <c r="AJ15" s="134">
        <f t="shared" si="22"/>
        <v>7</v>
      </c>
      <c r="AK15" s="135">
        <v>4.0</v>
      </c>
      <c r="AL15" s="135">
        <v>340.0</v>
      </c>
      <c r="AM15" s="136">
        <f t="shared" si="6"/>
        <v>66.25321795</v>
      </c>
      <c r="AN15" s="136">
        <f t="shared" si="7"/>
        <v>266.5504319</v>
      </c>
      <c r="AO15" s="135">
        <v>1260.0</v>
      </c>
      <c r="AP15" s="135">
        <v>60.0</v>
      </c>
      <c r="AQ15" s="136">
        <f t="shared" si="8"/>
        <v>275.2940459</v>
      </c>
      <c r="AR15" s="135">
        <v>1520.0</v>
      </c>
      <c r="AS15" s="135">
        <v>50.0</v>
      </c>
      <c r="AT15" s="137">
        <v>1.6</v>
      </c>
      <c r="AU15" s="135">
        <v>302.0</v>
      </c>
      <c r="AV15" s="136">
        <f t="shared" si="9"/>
        <v>1486.996539</v>
      </c>
      <c r="AW15" s="135">
        <v>54.0</v>
      </c>
      <c r="AX15" s="135">
        <v>318.0</v>
      </c>
      <c r="AY15" s="138">
        <v>388.0</v>
      </c>
      <c r="AZ15" s="139">
        <v>3996.78</v>
      </c>
      <c r="BA15" s="4"/>
      <c r="BB15" s="26">
        <v>1.0</v>
      </c>
      <c r="BC15" s="26">
        <v>1.0</v>
      </c>
      <c r="BD15" s="26">
        <v>1.0</v>
      </c>
      <c r="BE15" s="26">
        <v>1.0</v>
      </c>
      <c r="BF15" s="4"/>
      <c r="BG15" s="76">
        <v>4.0</v>
      </c>
      <c r="BH15" s="76">
        <v>340.0</v>
      </c>
      <c r="BI15" s="28">
        <f t="shared" ref="BI15:BJ15" si="32">AM$15+$BH$5*BB15*U$51</f>
        <v>67.25321795</v>
      </c>
      <c r="BJ15" s="28">
        <f t="shared" si="32"/>
        <v>267.5504319</v>
      </c>
      <c r="BK15" s="76">
        <v>1260.0</v>
      </c>
      <c r="BL15" s="76">
        <v>60.0</v>
      </c>
      <c r="BM15" s="28">
        <f t="shared" si="11"/>
        <v>276.2940459</v>
      </c>
      <c r="BN15" s="76">
        <v>1520.0</v>
      </c>
      <c r="BO15" s="76">
        <v>50.0</v>
      </c>
      <c r="BP15" s="76">
        <v>1.6</v>
      </c>
      <c r="BQ15" s="76">
        <v>302.0</v>
      </c>
      <c r="BR15" s="28">
        <f t="shared" si="12"/>
        <v>1516.996539</v>
      </c>
      <c r="BS15" s="76">
        <v>54.0</v>
      </c>
      <c r="BT15" s="76">
        <v>318.0</v>
      </c>
      <c r="BU15" s="76">
        <v>388.0</v>
      </c>
      <c r="BV15" s="62">
        <v>3887.14</v>
      </c>
      <c r="BW15" s="5"/>
      <c r="BX15" s="140"/>
      <c r="BY15" s="120"/>
      <c r="BZ15" s="120"/>
      <c r="CA15" s="121"/>
      <c r="CB15" s="121"/>
      <c r="CC15" s="120"/>
      <c r="CD15" s="120"/>
      <c r="CE15" s="120"/>
      <c r="CF15" s="120"/>
      <c r="CG15" s="120"/>
      <c r="CH15" s="120"/>
      <c r="CI15" s="120"/>
      <c r="CJ15" s="122"/>
      <c r="CK15" s="120"/>
      <c r="CL15" s="120"/>
      <c r="CM15" s="120"/>
      <c r="CN15" s="5"/>
      <c r="CO15" s="5"/>
      <c r="CP15" s="123">
        <v>-1.0</v>
      </c>
      <c r="CQ15" s="123">
        <v>1.0</v>
      </c>
      <c r="CR15" s="5"/>
      <c r="CS15" s="92">
        <v>4.0</v>
      </c>
      <c r="CT15" s="92">
        <v>340.0</v>
      </c>
      <c r="CU15" s="94">
        <v>65.25321795</v>
      </c>
      <c r="CV15" s="94">
        <v>265.5504319</v>
      </c>
      <c r="CW15" s="92">
        <v>1260.0</v>
      </c>
      <c r="CX15" s="92">
        <v>60.0</v>
      </c>
      <c r="CY15" s="96">
        <f t="shared" si="15"/>
        <v>273.0024234</v>
      </c>
      <c r="CZ15" s="92">
        <v>1520.0</v>
      </c>
      <c r="DA15" s="92">
        <v>50.0</v>
      </c>
      <c r="DB15" s="92">
        <v>1.6</v>
      </c>
      <c r="DC15" s="92">
        <v>302.0</v>
      </c>
      <c r="DD15" s="98">
        <f t="shared" si="16"/>
        <v>1478.783094</v>
      </c>
      <c r="DE15" s="92">
        <v>54.0</v>
      </c>
      <c r="DF15" s="92">
        <v>318.0</v>
      </c>
      <c r="DG15" s="92">
        <v>388.0</v>
      </c>
      <c r="DH15" s="100">
        <v>4046.31</v>
      </c>
      <c r="DI15" s="101"/>
      <c r="DJ15" s="102">
        <v>-1.0</v>
      </c>
      <c r="DK15" s="102">
        <v>-1.0</v>
      </c>
      <c r="DL15" s="102">
        <v>1.0</v>
      </c>
      <c r="DM15" s="102">
        <v>1.0</v>
      </c>
      <c r="DN15" s="101"/>
      <c r="DO15" s="92">
        <v>4.0</v>
      </c>
      <c r="DP15" s="92">
        <v>340.0</v>
      </c>
      <c r="DQ15" s="103">
        <f t="shared" si="17"/>
        <v>64.25321795</v>
      </c>
      <c r="DR15" s="103">
        <f t="shared" si="18"/>
        <v>264.5504319</v>
      </c>
      <c r="DS15" s="92">
        <v>1260.0</v>
      </c>
      <c r="DT15" s="92">
        <v>60.0</v>
      </c>
      <c r="DU15" s="105">
        <f t="shared" si="19"/>
        <v>274.0024234</v>
      </c>
      <c r="DV15" s="92">
        <v>1520.0</v>
      </c>
      <c r="DW15" s="92">
        <v>50.0</v>
      </c>
      <c r="DX15" s="92">
        <v>1.6</v>
      </c>
      <c r="DY15" s="92">
        <v>302.0</v>
      </c>
      <c r="DZ15" s="107">
        <f t="shared" si="20"/>
        <v>1448.783094</v>
      </c>
      <c r="EA15" s="92">
        <v>54.0</v>
      </c>
      <c r="EB15" s="92">
        <v>318.0</v>
      </c>
      <c r="EC15" s="92">
        <v>388.0</v>
      </c>
      <c r="ED15" s="59">
        <v>3980.79</v>
      </c>
    </row>
    <row r="16">
      <c r="B16" s="6">
        <v>1.0</v>
      </c>
      <c r="C16" s="6">
        <v>-1.0</v>
      </c>
      <c r="D16" s="6">
        <v>-1.0</v>
      </c>
      <c r="E16" s="6">
        <v>-1.0</v>
      </c>
      <c r="F16" s="6">
        <v>-1.0</v>
      </c>
      <c r="G16" s="6">
        <v>1.0</v>
      </c>
      <c r="H16" s="6">
        <v>-1.0</v>
      </c>
      <c r="I16" s="6">
        <v>-1.0</v>
      </c>
      <c r="J16" s="6">
        <v>1.0</v>
      </c>
      <c r="K16" s="6">
        <v>-1.0</v>
      </c>
      <c r="L16" s="6">
        <v>1.0</v>
      </c>
      <c r="M16" s="6">
        <v>1.0</v>
      </c>
      <c r="N16" s="6">
        <v>-1.0</v>
      </c>
      <c r="O16" s="6">
        <v>1.0</v>
      </c>
      <c r="P16" s="6">
        <v>1.0</v>
      </c>
      <c r="S16" s="60">
        <f t="shared" ref="S16:AG16" si="33">B$5 + B16*B$4*$T$4</f>
        <v>5</v>
      </c>
      <c r="T16" s="60">
        <f t="shared" si="33"/>
        <v>340</v>
      </c>
      <c r="U16" s="60">
        <f t="shared" si="33"/>
        <v>68</v>
      </c>
      <c r="V16" s="60">
        <f t="shared" si="33"/>
        <v>258</v>
      </c>
      <c r="W16" s="60">
        <f t="shared" si="33"/>
        <v>1140</v>
      </c>
      <c r="X16" s="61">
        <f t="shared" si="33"/>
        <v>65</v>
      </c>
      <c r="Y16" s="60">
        <f t="shared" si="33"/>
        <v>278</v>
      </c>
      <c r="Z16" s="60">
        <f t="shared" si="33"/>
        <v>1520</v>
      </c>
      <c r="AA16" s="61">
        <f t="shared" si="33"/>
        <v>55</v>
      </c>
      <c r="AB16" s="61">
        <f t="shared" si="33"/>
        <v>1.4</v>
      </c>
      <c r="AC16" s="60">
        <f t="shared" si="33"/>
        <v>302</v>
      </c>
      <c r="AD16" s="60">
        <f t="shared" si="33"/>
        <v>1360</v>
      </c>
      <c r="AE16" s="61">
        <f t="shared" si="33"/>
        <v>51</v>
      </c>
      <c r="AF16" s="60">
        <f t="shared" si="33"/>
        <v>318</v>
      </c>
      <c r="AG16" s="60">
        <f t="shared" si="33"/>
        <v>388</v>
      </c>
      <c r="AH16" s="62">
        <v>3580.45</v>
      </c>
      <c r="AJ16" s="64">
        <f t="shared" si="22"/>
        <v>8</v>
      </c>
      <c r="AK16" s="67">
        <v>4.0</v>
      </c>
      <c r="AL16" s="67">
        <v>340.0</v>
      </c>
      <c r="AM16" s="69">
        <f t="shared" si="6"/>
        <v>66.00367766</v>
      </c>
      <c r="AN16" s="69">
        <f t="shared" si="7"/>
        <v>267.2004936</v>
      </c>
      <c r="AO16" s="67">
        <v>1260.0</v>
      </c>
      <c r="AP16" s="67">
        <v>60.0</v>
      </c>
      <c r="AQ16" s="69">
        <f t="shared" si="8"/>
        <v>274.907481</v>
      </c>
      <c r="AR16" s="67">
        <v>1520.0</v>
      </c>
      <c r="AS16" s="67">
        <v>50.0</v>
      </c>
      <c r="AT16" s="70">
        <v>1.6</v>
      </c>
      <c r="AU16" s="67">
        <v>302.0</v>
      </c>
      <c r="AV16" s="69">
        <f t="shared" si="9"/>
        <v>1505.138902</v>
      </c>
      <c r="AW16" s="67">
        <v>54.0</v>
      </c>
      <c r="AX16" s="67">
        <v>318.0</v>
      </c>
      <c r="AY16" s="67">
        <v>388.0</v>
      </c>
      <c r="AZ16" s="74">
        <v>3980.34</v>
      </c>
      <c r="BA16" s="4"/>
      <c r="BB16" s="26">
        <v>1.0</v>
      </c>
      <c r="BC16" s="26">
        <v>-1.0</v>
      </c>
      <c r="BD16" s="26">
        <v>-1.0</v>
      </c>
      <c r="BE16" s="26">
        <v>1.0</v>
      </c>
      <c r="BF16" s="4"/>
      <c r="BG16" s="76">
        <v>4.0</v>
      </c>
      <c r="BH16" s="76">
        <v>340.0</v>
      </c>
      <c r="BI16" s="28">
        <f t="shared" ref="BI16:BJ16" si="34">AM$15+$BH$5*BB16*U$51</f>
        <v>67.25321795</v>
      </c>
      <c r="BJ16" s="28">
        <f t="shared" si="34"/>
        <v>265.5504319</v>
      </c>
      <c r="BK16" s="76">
        <v>1260.0</v>
      </c>
      <c r="BL16" s="76">
        <v>60.0</v>
      </c>
      <c r="BM16" s="28">
        <f t="shared" si="11"/>
        <v>274.2940459</v>
      </c>
      <c r="BN16" s="76">
        <v>1520.0</v>
      </c>
      <c r="BO16" s="76">
        <v>50.0</v>
      </c>
      <c r="BP16" s="76">
        <v>1.6</v>
      </c>
      <c r="BQ16" s="76">
        <v>302.0</v>
      </c>
      <c r="BR16" s="28">
        <f t="shared" si="12"/>
        <v>1516.996539</v>
      </c>
      <c r="BS16" s="76">
        <v>54.0</v>
      </c>
      <c r="BT16" s="76">
        <v>318.0</v>
      </c>
      <c r="BU16" s="76">
        <v>388.0</v>
      </c>
      <c r="BV16" s="62">
        <v>3967.21</v>
      </c>
      <c r="BW16" s="5"/>
      <c r="BX16" s="119"/>
      <c r="BY16" s="120"/>
      <c r="BZ16" s="120"/>
      <c r="CA16" s="121"/>
      <c r="CB16" s="121"/>
      <c r="CC16" s="120"/>
      <c r="CD16" s="120"/>
      <c r="CE16" s="120"/>
      <c r="CF16" s="120"/>
      <c r="CG16" s="120"/>
      <c r="CH16" s="120"/>
      <c r="CI16" s="120"/>
      <c r="CJ16" s="122"/>
      <c r="CK16" s="120"/>
      <c r="CL16" s="120"/>
      <c r="CM16" s="120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141">
        <v>0.0</v>
      </c>
      <c r="DK16" s="141">
        <v>2.0</v>
      </c>
      <c r="DL16" s="141">
        <v>0.0</v>
      </c>
      <c r="DM16" s="141">
        <v>0.0</v>
      </c>
      <c r="DN16" s="20"/>
      <c r="DO16" s="92">
        <v>4.0</v>
      </c>
      <c r="DP16" s="92">
        <v>340.0</v>
      </c>
      <c r="DQ16" s="103">
        <f t="shared" si="17"/>
        <v>65.25321795</v>
      </c>
      <c r="DR16" s="103">
        <f t="shared" si="18"/>
        <v>267.5504319</v>
      </c>
      <c r="DS16" s="92">
        <v>1260.0</v>
      </c>
      <c r="DT16" s="92">
        <v>60.0</v>
      </c>
      <c r="DU16" s="105">
        <f t="shared" si="19"/>
        <v>273.0024234</v>
      </c>
      <c r="DV16" s="92">
        <v>1520.0</v>
      </c>
      <c r="DW16" s="92">
        <v>50.0</v>
      </c>
      <c r="DX16" s="92">
        <v>1.6</v>
      </c>
      <c r="DY16" s="92">
        <v>302.0</v>
      </c>
      <c r="DZ16" s="107">
        <f t="shared" si="20"/>
        <v>1418.783094</v>
      </c>
      <c r="EA16" s="92">
        <v>54.0</v>
      </c>
      <c r="EB16" s="92">
        <v>318.0</v>
      </c>
      <c r="EC16" s="92">
        <v>388.0</v>
      </c>
      <c r="ED16" s="59">
        <v>4112.67</v>
      </c>
    </row>
    <row r="17">
      <c r="B17" s="6">
        <v>1.0</v>
      </c>
      <c r="C17" s="6">
        <v>1.0</v>
      </c>
      <c r="D17" s="6">
        <v>1.0</v>
      </c>
      <c r="E17" s="6">
        <v>1.0</v>
      </c>
      <c r="F17" s="6">
        <v>1.0</v>
      </c>
      <c r="G17" s="6">
        <v>1.0</v>
      </c>
      <c r="H17" s="6">
        <v>1.0</v>
      </c>
      <c r="I17" s="6">
        <v>1.0</v>
      </c>
      <c r="J17" s="6">
        <v>1.0</v>
      </c>
      <c r="K17" s="6">
        <v>1.0</v>
      </c>
      <c r="L17" s="6">
        <v>1.0</v>
      </c>
      <c r="M17" s="6">
        <v>1.0</v>
      </c>
      <c r="N17" s="6">
        <v>1.0</v>
      </c>
      <c r="O17" s="6">
        <v>1.0</v>
      </c>
      <c r="P17" s="6">
        <v>1.0</v>
      </c>
      <c r="S17" s="60">
        <f t="shared" ref="S17:AG17" si="35">B$5 + B17*B$4*$T$4</f>
        <v>5</v>
      </c>
      <c r="T17" s="60">
        <f t="shared" si="35"/>
        <v>360</v>
      </c>
      <c r="U17" s="60">
        <f t="shared" si="35"/>
        <v>72</v>
      </c>
      <c r="V17" s="60">
        <f t="shared" si="35"/>
        <v>262</v>
      </c>
      <c r="W17" s="60">
        <f t="shared" si="35"/>
        <v>1260</v>
      </c>
      <c r="X17" s="61">
        <f t="shared" si="35"/>
        <v>65</v>
      </c>
      <c r="Y17" s="60">
        <f t="shared" si="35"/>
        <v>282</v>
      </c>
      <c r="Z17" s="60">
        <f t="shared" si="35"/>
        <v>1680</v>
      </c>
      <c r="AA17" s="61">
        <f t="shared" si="35"/>
        <v>55</v>
      </c>
      <c r="AB17" s="61">
        <f t="shared" si="35"/>
        <v>1.6</v>
      </c>
      <c r="AC17" s="60">
        <f t="shared" si="35"/>
        <v>302</v>
      </c>
      <c r="AD17" s="60">
        <f t="shared" si="35"/>
        <v>1360</v>
      </c>
      <c r="AE17" s="61">
        <f t="shared" si="35"/>
        <v>54</v>
      </c>
      <c r="AF17" s="60">
        <f t="shared" si="35"/>
        <v>318</v>
      </c>
      <c r="AG17" s="60">
        <f t="shared" si="35"/>
        <v>388</v>
      </c>
      <c r="AH17" s="62">
        <v>3553.09</v>
      </c>
      <c r="AJ17" s="5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4"/>
      <c r="BA17" s="4"/>
      <c r="BB17" s="26">
        <v>1.0</v>
      </c>
      <c r="BC17" s="26">
        <v>-1.0</v>
      </c>
      <c r="BD17" s="26">
        <v>1.0</v>
      </c>
      <c r="BE17" s="26">
        <v>-1.0</v>
      </c>
      <c r="BF17" s="4"/>
      <c r="BG17" s="76">
        <v>4.0</v>
      </c>
      <c r="BH17" s="76">
        <v>340.0</v>
      </c>
      <c r="BI17" s="28">
        <f t="shared" ref="BI17:BJ17" si="36">AM$15+$BH$5*BB17*U$51</f>
        <v>67.25321795</v>
      </c>
      <c r="BJ17" s="28">
        <f t="shared" si="36"/>
        <v>265.5504319</v>
      </c>
      <c r="BK17" s="76">
        <v>1260.0</v>
      </c>
      <c r="BL17" s="76">
        <v>60.0</v>
      </c>
      <c r="BM17" s="28">
        <f t="shared" si="11"/>
        <v>276.2940459</v>
      </c>
      <c r="BN17" s="76">
        <v>1520.0</v>
      </c>
      <c r="BO17" s="76">
        <v>50.0</v>
      </c>
      <c r="BP17" s="76">
        <v>1.6</v>
      </c>
      <c r="BQ17" s="76">
        <v>302.0</v>
      </c>
      <c r="BR17" s="28">
        <f t="shared" si="12"/>
        <v>1456.996539</v>
      </c>
      <c r="BS17" s="76">
        <v>54.0</v>
      </c>
      <c r="BT17" s="76">
        <v>318.0</v>
      </c>
      <c r="BU17" s="76">
        <v>388.0</v>
      </c>
      <c r="BV17" s="62">
        <v>3941.92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141">
        <v>-2.0</v>
      </c>
      <c r="DK17" s="141">
        <v>0.0</v>
      </c>
      <c r="DL17" s="141">
        <v>0.0</v>
      </c>
      <c r="DM17" s="141">
        <v>0.0</v>
      </c>
      <c r="DN17" s="20"/>
      <c r="DO17" s="92">
        <v>4.0</v>
      </c>
      <c r="DP17" s="92">
        <v>340.0</v>
      </c>
      <c r="DQ17" s="103">
        <f t="shared" si="17"/>
        <v>63.25321795</v>
      </c>
      <c r="DR17" s="103">
        <f t="shared" si="18"/>
        <v>265.5504319</v>
      </c>
      <c r="DS17" s="92">
        <v>1260.0</v>
      </c>
      <c r="DT17" s="92">
        <v>60.0</v>
      </c>
      <c r="DU17" s="105">
        <f t="shared" si="19"/>
        <v>273.0024234</v>
      </c>
      <c r="DV17" s="92">
        <v>1520.0</v>
      </c>
      <c r="DW17" s="92">
        <v>50.0</v>
      </c>
      <c r="DX17" s="92">
        <v>1.6</v>
      </c>
      <c r="DY17" s="92">
        <v>302.0</v>
      </c>
      <c r="DZ17" s="107">
        <f t="shared" si="20"/>
        <v>1418.783094</v>
      </c>
      <c r="EA17" s="92">
        <v>54.0</v>
      </c>
      <c r="EB17" s="92">
        <v>318.0</v>
      </c>
      <c r="EC17" s="92">
        <v>388.0</v>
      </c>
      <c r="ED17" s="59">
        <v>4041.92</v>
      </c>
    </row>
    <row r="18">
      <c r="B18" s="6">
        <v>-1.0</v>
      </c>
      <c r="C18" s="6">
        <v>-1.0</v>
      </c>
      <c r="D18" s="6">
        <v>-1.0</v>
      </c>
      <c r="E18" s="6">
        <v>1.0</v>
      </c>
      <c r="F18" s="6">
        <v>-1.0</v>
      </c>
      <c r="G18" s="6">
        <v>1.0</v>
      </c>
      <c r="H18" s="6">
        <v>1.0</v>
      </c>
      <c r="I18" s="6">
        <v>1.0</v>
      </c>
      <c r="J18" s="6">
        <v>1.0</v>
      </c>
      <c r="K18" s="6">
        <v>-1.0</v>
      </c>
      <c r="L18" s="6">
        <v>-1.0</v>
      </c>
      <c r="M18" s="6">
        <v>-1.0</v>
      </c>
      <c r="N18" s="6">
        <v>1.0</v>
      </c>
      <c r="O18" s="6">
        <v>1.0</v>
      </c>
      <c r="P18" s="6">
        <v>1.0</v>
      </c>
      <c r="S18" s="60">
        <f t="shared" ref="S18:AG18" si="37">B$5 + B18*B$4*$T$4</f>
        <v>4</v>
      </c>
      <c r="T18" s="60">
        <f t="shared" si="37"/>
        <v>340</v>
      </c>
      <c r="U18" s="60">
        <f t="shared" si="37"/>
        <v>68</v>
      </c>
      <c r="V18" s="60">
        <f t="shared" si="37"/>
        <v>262</v>
      </c>
      <c r="W18" s="60">
        <f t="shared" si="37"/>
        <v>1140</v>
      </c>
      <c r="X18" s="61">
        <f t="shared" si="37"/>
        <v>65</v>
      </c>
      <c r="Y18" s="60">
        <f t="shared" si="37"/>
        <v>282</v>
      </c>
      <c r="Z18" s="60">
        <f t="shared" si="37"/>
        <v>1680</v>
      </c>
      <c r="AA18" s="61">
        <f t="shared" si="37"/>
        <v>55</v>
      </c>
      <c r="AB18" s="61">
        <f t="shared" si="37"/>
        <v>1.4</v>
      </c>
      <c r="AC18" s="60">
        <f t="shared" si="37"/>
        <v>298</v>
      </c>
      <c r="AD18" s="60">
        <f t="shared" si="37"/>
        <v>1240</v>
      </c>
      <c r="AE18" s="61">
        <f t="shared" si="37"/>
        <v>54</v>
      </c>
      <c r="AF18" s="60">
        <f t="shared" si="37"/>
        <v>318</v>
      </c>
      <c r="AG18" s="60">
        <f t="shared" si="37"/>
        <v>388</v>
      </c>
      <c r="AH18" s="62">
        <v>3544.74</v>
      </c>
      <c r="AJ18" s="5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4"/>
      <c r="BA18" s="4"/>
      <c r="BB18" s="26">
        <v>-1.0</v>
      </c>
      <c r="BC18" s="26">
        <v>-1.0</v>
      </c>
      <c r="BD18" s="26">
        <v>-1.0</v>
      </c>
      <c r="BE18" s="26">
        <v>1.0</v>
      </c>
      <c r="BF18" s="4"/>
      <c r="BG18" s="76">
        <v>4.0</v>
      </c>
      <c r="BH18" s="76">
        <v>340.0</v>
      </c>
      <c r="BI18" s="28">
        <f t="shared" ref="BI18:BJ18" si="38">AM$15+$BH$5*BB18*U$51</f>
        <v>65.25321795</v>
      </c>
      <c r="BJ18" s="28">
        <f t="shared" si="38"/>
        <v>265.5504319</v>
      </c>
      <c r="BK18" s="76">
        <v>1260.0</v>
      </c>
      <c r="BL18" s="76">
        <v>60.0</v>
      </c>
      <c r="BM18" s="28">
        <f t="shared" si="11"/>
        <v>274.2940459</v>
      </c>
      <c r="BN18" s="76">
        <v>1520.0</v>
      </c>
      <c r="BO18" s="76">
        <v>50.0</v>
      </c>
      <c r="BP18" s="76">
        <v>1.6</v>
      </c>
      <c r="BQ18" s="76">
        <v>302.0</v>
      </c>
      <c r="BR18" s="28">
        <f t="shared" si="12"/>
        <v>1516.996539</v>
      </c>
      <c r="BS18" s="76">
        <v>54.0</v>
      </c>
      <c r="BT18" s="76">
        <v>318.0</v>
      </c>
      <c r="BU18" s="76">
        <v>388.0</v>
      </c>
      <c r="BV18" s="62">
        <v>3973.12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141">
        <v>1.0</v>
      </c>
      <c r="DK18" s="141">
        <v>-1.0</v>
      </c>
      <c r="DL18" s="141">
        <v>1.0</v>
      </c>
      <c r="DM18" s="141">
        <v>-1.0</v>
      </c>
      <c r="DN18" s="20"/>
      <c r="DO18" s="92">
        <v>4.0</v>
      </c>
      <c r="DP18" s="92">
        <v>340.0</v>
      </c>
      <c r="DQ18" s="103">
        <f t="shared" si="17"/>
        <v>66.25321795</v>
      </c>
      <c r="DR18" s="103">
        <f t="shared" si="18"/>
        <v>264.5504319</v>
      </c>
      <c r="DS18" s="92">
        <v>1260.0</v>
      </c>
      <c r="DT18" s="92">
        <v>60.0</v>
      </c>
      <c r="DU18" s="105">
        <f t="shared" si="19"/>
        <v>274.0024234</v>
      </c>
      <c r="DV18" s="92">
        <v>1520.0</v>
      </c>
      <c r="DW18" s="92">
        <v>50.0</v>
      </c>
      <c r="DX18" s="92">
        <v>1.6</v>
      </c>
      <c r="DY18" s="92">
        <v>302.0</v>
      </c>
      <c r="DZ18" s="107">
        <f t="shared" si="20"/>
        <v>1388.783094</v>
      </c>
      <c r="EA18" s="92">
        <v>54.0</v>
      </c>
      <c r="EB18" s="92">
        <v>318.0</v>
      </c>
      <c r="EC18" s="92">
        <v>388.0</v>
      </c>
      <c r="ED18" s="59">
        <v>3989.93</v>
      </c>
    </row>
    <row r="19">
      <c r="B19" s="6">
        <v>-1.0</v>
      </c>
      <c r="C19" s="6">
        <v>-1.0</v>
      </c>
      <c r="D19" s="6">
        <v>1.0</v>
      </c>
      <c r="E19" s="6">
        <v>1.0</v>
      </c>
      <c r="F19" s="6">
        <v>-1.0</v>
      </c>
      <c r="G19" s="6">
        <v>-1.0</v>
      </c>
      <c r="H19" s="6">
        <v>-1.0</v>
      </c>
      <c r="I19" s="6">
        <v>1.0</v>
      </c>
      <c r="J19" s="6">
        <v>1.0</v>
      </c>
      <c r="K19" s="6">
        <v>1.0</v>
      </c>
      <c r="L19" s="6">
        <v>1.0</v>
      </c>
      <c r="M19" s="6">
        <v>-1.0</v>
      </c>
      <c r="N19" s="6">
        <v>-1.0</v>
      </c>
      <c r="O19" s="6">
        <v>-1.0</v>
      </c>
      <c r="P19" s="6">
        <v>1.0</v>
      </c>
      <c r="S19" s="60">
        <f t="shared" ref="S19:AG19" si="39">B$5 + B19*B$4*$T$4</f>
        <v>4</v>
      </c>
      <c r="T19" s="60">
        <f t="shared" si="39"/>
        <v>340</v>
      </c>
      <c r="U19" s="60">
        <f t="shared" si="39"/>
        <v>72</v>
      </c>
      <c r="V19" s="60">
        <f t="shared" si="39"/>
        <v>262</v>
      </c>
      <c r="W19" s="60">
        <f t="shared" si="39"/>
        <v>1140</v>
      </c>
      <c r="X19" s="61">
        <f t="shared" si="39"/>
        <v>60</v>
      </c>
      <c r="Y19" s="60">
        <f t="shared" si="39"/>
        <v>278</v>
      </c>
      <c r="Z19" s="60">
        <f t="shared" si="39"/>
        <v>1680</v>
      </c>
      <c r="AA19" s="61">
        <f t="shared" si="39"/>
        <v>55</v>
      </c>
      <c r="AB19" s="61">
        <f t="shared" si="39"/>
        <v>1.6</v>
      </c>
      <c r="AC19" s="60">
        <f t="shared" si="39"/>
        <v>302</v>
      </c>
      <c r="AD19" s="60">
        <f t="shared" si="39"/>
        <v>1240</v>
      </c>
      <c r="AE19" s="61">
        <f t="shared" si="39"/>
        <v>51</v>
      </c>
      <c r="AF19" s="60">
        <f t="shared" si="39"/>
        <v>312</v>
      </c>
      <c r="AG19" s="60">
        <f t="shared" si="39"/>
        <v>388</v>
      </c>
      <c r="AH19" s="62">
        <v>3537.3</v>
      </c>
      <c r="AJ19" s="5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4"/>
      <c r="BA19" s="4"/>
      <c r="BB19" s="26">
        <v>1.0</v>
      </c>
      <c r="BC19" s="26">
        <v>-1.0</v>
      </c>
      <c r="BD19" s="26">
        <v>-1.0</v>
      </c>
      <c r="BE19" s="26">
        <v>-1.0</v>
      </c>
      <c r="BF19" s="4"/>
      <c r="BG19" s="76">
        <v>4.0</v>
      </c>
      <c r="BH19" s="76">
        <v>340.0</v>
      </c>
      <c r="BI19" s="28">
        <f t="shared" ref="BI19:BJ19" si="40">AM$15+$BH$5*BB19*U$51</f>
        <v>67.25321795</v>
      </c>
      <c r="BJ19" s="28">
        <f t="shared" si="40"/>
        <v>265.5504319</v>
      </c>
      <c r="BK19" s="76">
        <v>1260.0</v>
      </c>
      <c r="BL19" s="76">
        <v>60.0</v>
      </c>
      <c r="BM19" s="28">
        <f t="shared" si="11"/>
        <v>274.2940459</v>
      </c>
      <c r="BN19" s="76">
        <v>1520.0</v>
      </c>
      <c r="BO19" s="76">
        <v>50.0</v>
      </c>
      <c r="BP19" s="76">
        <v>1.6</v>
      </c>
      <c r="BQ19" s="76">
        <v>302.0</v>
      </c>
      <c r="BR19" s="28">
        <f t="shared" si="12"/>
        <v>1456.996539</v>
      </c>
      <c r="BS19" s="76">
        <v>54.0</v>
      </c>
      <c r="BT19" s="76">
        <v>318.0</v>
      </c>
      <c r="BU19" s="76">
        <v>388.0</v>
      </c>
      <c r="BV19" s="62">
        <v>4012.11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141">
        <v>1.0</v>
      </c>
      <c r="DK19" s="141">
        <v>1.0</v>
      </c>
      <c r="DL19" s="141">
        <v>1.0</v>
      </c>
      <c r="DM19" s="141">
        <v>1.0</v>
      </c>
      <c r="DN19" s="20"/>
      <c r="DO19" s="92">
        <v>4.0</v>
      </c>
      <c r="DP19" s="92">
        <v>340.0</v>
      </c>
      <c r="DQ19" s="103">
        <f t="shared" si="17"/>
        <v>66.25321795</v>
      </c>
      <c r="DR19" s="103">
        <f t="shared" si="18"/>
        <v>266.5504319</v>
      </c>
      <c r="DS19" s="92">
        <v>1260.0</v>
      </c>
      <c r="DT19" s="92">
        <v>60.0</v>
      </c>
      <c r="DU19" s="105">
        <f t="shared" si="19"/>
        <v>274.0024234</v>
      </c>
      <c r="DV19" s="92">
        <v>1520.0</v>
      </c>
      <c r="DW19" s="92">
        <v>50.0</v>
      </c>
      <c r="DX19" s="92">
        <v>1.6</v>
      </c>
      <c r="DY19" s="92">
        <v>302.0</v>
      </c>
      <c r="DZ19" s="107">
        <f t="shared" si="20"/>
        <v>1448.783094</v>
      </c>
      <c r="EA19" s="92">
        <v>54.0</v>
      </c>
      <c r="EB19" s="92">
        <v>318.0</v>
      </c>
      <c r="EC19" s="92">
        <v>388.0</v>
      </c>
      <c r="ED19" s="59">
        <v>4066.58</v>
      </c>
    </row>
    <row r="20">
      <c r="B20" s="6">
        <v>-1.0</v>
      </c>
      <c r="C20" s="6">
        <v>1.0</v>
      </c>
      <c r="D20" s="6">
        <v>1.0</v>
      </c>
      <c r="E20" s="6">
        <v>1.0</v>
      </c>
      <c r="F20" s="6">
        <v>1.0</v>
      </c>
      <c r="G20" s="6">
        <v>-1.0</v>
      </c>
      <c r="H20" s="6">
        <v>1.0</v>
      </c>
      <c r="I20" s="6">
        <v>1.0</v>
      </c>
      <c r="J20" s="6">
        <v>-1.0</v>
      </c>
      <c r="K20" s="6">
        <v>1.0</v>
      </c>
      <c r="L20" s="6">
        <v>-1.0</v>
      </c>
      <c r="M20" s="6">
        <v>-1.0</v>
      </c>
      <c r="N20" s="6">
        <v>1.0</v>
      </c>
      <c r="O20" s="6">
        <v>-1.0</v>
      </c>
      <c r="P20" s="6">
        <v>-1.0</v>
      </c>
      <c r="S20" s="60">
        <f t="shared" ref="S20:AG20" si="41">B$5 + B20*B$4*$T$4</f>
        <v>4</v>
      </c>
      <c r="T20" s="60">
        <f t="shared" si="41"/>
        <v>360</v>
      </c>
      <c r="U20" s="60">
        <f t="shared" si="41"/>
        <v>72</v>
      </c>
      <c r="V20" s="60">
        <f t="shared" si="41"/>
        <v>262</v>
      </c>
      <c r="W20" s="60">
        <f t="shared" si="41"/>
        <v>1260</v>
      </c>
      <c r="X20" s="61">
        <f t="shared" si="41"/>
        <v>60</v>
      </c>
      <c r="Y20" s="60">
        <f t="shared" si="41"/>
        <v>282</v>
      </c>
      <c r="Z20" s="60">
        <f t="shared" si="41"/>
        <v>1680</v>
      </c>
      <c r="AA20" s="61">
        <f t="shared" si="41"/>
        <v>50</v>
      </c>
      <c r="AB20" s="61">
        <f t="shared" si="41"/>
        <v>1.6</v>
      </c>
      <c r="AC20" s="60">
        <f t="shared" si="41"/>
        <v>298</v>
      </c>
      <c r="AD20" s="60">
        <f t="shared" si="41"/>
        <v>1240</v>
      </c>
      <c r="AE20" s="61">
        <f t="shared" si="41"/>
        <v>54</v>
      </c>
      <c r="AF20" s="60">
        <f t="shared" si="41"/>
        <v>312</v>
      </c>
      <c r="AG20" s="60">
        <f t="shared" si="41"/>
        <v>382</v>
      </c>
      <c r="AH20" s="62">
        <v>3478.09</v>
      </c>
      <c r="AJ20" s="5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4"/>
      <c r="BA20" s="4"/>
      <c r="BB20" s="26">
        <v>-1.0</v>
      </c>
      <c r="BC20" s="26">
        <v>1.0</v>
      </c>
      <c r="BD20" s="26">
        <v>-1.0</v>
      </c>
      <c r="BE20" s="26">
        <v>1.0</v>
      </c>
      <c r="BF20" s="4"/>
      <c r="BG20" s="76">
        <v>4.0</v>
      </c>
      <c r="BH20" s="76">
        <v>340.0</v>
      </c>
      <c r="BI20" s="28">
        <f t="shared" ref="BI20:BJ20" si="42">AM$15+$BH$5*BB20*U$51</f>
        <v>65.25321795</v>
      </c>
      <c r="BJ20" s="28">
        <f t="shared" si="42"/>
        <v>267.5504319</v>
      </c>
      <c r="BK20" s="76">
        <v>1260.0</v>
      </c>
      <c r="BL20" s="76">
        <v>60.0</v>
      </c>
      <c r="BM20" s="28">
        <f t="shared" si="11"/>
        <v>274.2940459</v>
      </c>
      <c r="BN20" s="76">
        <v>1520.0</v>
      </c>
      <c r="BO20" s="76">
        <v>50.0</v>
      </c>
      <c r="BP20" s="76">
        <v>1.6</v>
      </c>
      <c r="BQ20" s="76">
        <v>302.0</v>
      </c>
      <c r="BR20" s="28">
        <f t="shared" si="12"/>
        <v>1516.996539</v>
      </c>
      <c r="BS20" s="76">
        <v>54.0</v>
      </c>
      <c r="BT20" s="76">
        <v>318.0</v>
      </c>
      <c r="BU20" s="76">
        <v>388.0</v>
      </c>
      <c r="BV20" s="62">
        <v>3987.52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141">
        <v>0.0</v>
      </c>
      <c r="DK20" s="141">
        <v>0.0</v>
      </c>
      <c r="DL20" s="141">
        <v>0.0</v>
      </c>
      <c r="DM20" s="141">
        <v>0.0</v>
      </c>
      <c r="DN20" s="20"/>
      <c r="DO20" s="92">
        <v>4.0</v>
      </c>
      <c r="DP20" s="92">
        <v>340.0</v>
      </c>
      <c r="DQ20" s="103">
        <f t="shared" si="17"/>
        <v>65.25321795</v>
      </c>
      <c r="DR20" s="103">
        <f t="shared" si="18"/>
        <v>265.5504319</v>
      </c>
      <c r="DS20" s="92">
        <v>1260.0</v>
      </c>
      <c r="DT20" s="92">
        <v>60.0</v>
      </c>
      <c r="DU20" s="105">
        <f t="shared" si="19"/>
        <v>273.0024234</v>
      </c>
      <c r="DV20" s="92">
        <v>1520.0</v>
      </c>
      <c r="DW20" s="92">
        <v>50.0</v>
      </c>
      <c r="DX20" s="92">
        <v>1.6</v>
      </c>
      <c r="DY20" s="92">
        <v>302.0</v>
      </c>
      <c r="DZ20" s="107">
        <f t="shared" si="20"/>
        <v>1418.783094</v>
      </c>
      <c r="EA20" s="92">
        <v>54.0</v>
      </c>
      <c r="EB20" s="92">
        <v>318.0</v>
      </c>
      <c r="EC20" s="92">
        <v>388.0</v>
      </c>
      <c r="ED20" s="59">
        <v>4088.1</v>
      </c>
    </row>
    <row r="21"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S21" s="60">
        <f t="shared" ref="S21:AG21" si="43">B$5 + B21*B$4*$T$4</f>
        <v>4.5</v>
      </c>
      <c r="T21" s="60">
        <f t="shared" si="43"/>
        <v>350</v>
      </c>
      <c r="U21" s="60">
        <f t="shared" si="43"/>
        <v>70</v>
      </c>
      <c r="V21" s="60">
        <f t="shared" si="43"/>
        <v>260</v>
      </c>
      <c r="W21" s="60">
        <f t="shared" si="43"/>
        <v>1200</v>
      </c>
      <c r="X21" s="61">
        <f t="shared" si="43"/>
        <v>62.5</v>
      </c>
      <c r="Y21" s="60">
        <f t="shared" si="43"/>
        <v>280</v>
      </c>
      <c r="Z21" s="60">
        <f t="shared" si="43"/>
        <v>1600</v>
      </c>
      <c r="AA21" s="61">
        <f t="shared" si="43"/>
        <v>52.5</v>
      </c>
      <c r="AB21" s="61">
        <f t="shared" si="43"/>
        <v>1.5</v>
      </c>
      <c r="AC21" s="60">
        <f t="shared" si="43"/>
        <v>300</v>
      </c>
      <c r="AD21" s="60">
        <f t="shared" si="43"/>
        <v>1300</v>
      </c>
      <c r="AE21" s="61">
        <f t="shared" si="43"/>
        <v>52.5</v>
      </c>
      <c r="AF21" s="60">
        <f t="shared" si="43"/>
        <v>315</v>
      </c>
      <c r="AG21" s="60">
        <f t="shared" si="43"/>
        <v>385</v>
      </c>
      <c r="AH21" s="62">
        <v>3514.25</v>
      </c>
      <c r="AJ21" s="5"/>
      <c r="AK21" s="142"/>
      <c r="AL21" s="142"/>
      <c r="AM21" s="121"/>
      <c r="AN21" s="143"/>
      <c r="AO21" s="121"/>
      <c r="AP21" s="121"/>
      <c r="AQ21" s="143"/>
      <c r="AR21" s="121"/>
      <c r="AS21" s="143"/>
      <c r="AT21" s="121"/>
      <c r="AU21" s="121"/>
      <c r="AV21" s="121"/>
      <c r="AW21" s="121"/>
      <c r="AX21" s="121"/>
      <c r="AY21" s="143"/>
      <c r="AZ21" s="4"/>
      <c r="BA21" s="4"/>
      <c r="BB21" s="26">
        <v>-1.0</v>
      </c>
      <c r="BC21" s="26">
        <v>-1.0</v>
      </c>
      <c r="BD21" s="26">
        <v>1.0</v>
      </c>
      <c r="BE21" s="26">
        <v>-1.0</v>
      </c>
      <c r="BF21" s="4"/>
      <c r="BG21" s="76">
        <v>4.0</v>
      </c>
      <c r="BH21" s="76">
        <v>340.0</v>
      </c>
      <c r="BI21" s="28">
        <f t="shared" ref="BI21:BJ21" si="44">AM$15+$BH$5*BB21*U$51</f>
        <v>65.25321795</v>
      </c>
      <c r="BJ21" s="28">
        <f t="shared" si="44"/>
        <v>265.5504319</v>
      </c>
      <c r="BK21" s="76">
        <v>1260.0</v>
      </c>
      <c r="BL21" s="76">
        <v>60.0</v>
      </c>
      <c r="BM21" s="28">
        <f t="shared" si="11"/>
        <v>276.2940459</v>
      </c>
      <c r="BN21" s="76">
        <v>1520.0</v>
      </c>
      <c r="BO21" s="76">
        <v>50.0</v>
      </c>
      <c r="BP21" s="76">
        <v>1.6</v>
      </c>
      <c r="BQ21" s="76">
        <v>302.0</v>
      </c>
      <c r="BR21" s="28">
        <f t="shared" si="12"/>
        <v>1456.996539</v>
      </c>
      <c r="BS21" s="76">
        <v>54.0</v>
      </c>
      <c r="BT21" s="76">
        <v>318.0</v>
      </c>
      <c r="BU21" s="76">
        <v>388.0</v>
      </c>
      <c r="BV21" s="62">
        <v>3985.93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141">
        <v>-1.0</v>
      </c>
      <c r="DK21" s="141">
        <v>-1.0</v>
      </c>
      <c r="DL21" s="141">
        <v>-1.0</v>
      </c>
      <c r="DM21" s="141">
        <v>1.0</v>
      </c>
      <c r="DN21" s="20"/>
      <c r="DO21" s="92">
        <v>4.0</v>
      </c>
      <c r="DP21" s="92">
        <v>340.0</v>
      </c>
      <c r="DQ21" s="103">
        <f t="shared" si="17"/>
        <v>64.25321795</v>
      </c>
      <c r="DR21" s="103">
        <f t="shared" si="18"/>
        <v>264.5504319</v>
      </c>
      <c r="DS21" s="92">
        <v>1260.0</v>
      </c>
      <c r="DT21" s="92">
        <v>60.0</v>
      </c>
      <c r="DU21" s="105">
        <f t="shared" si="19"/>
        <v>272.0024234</v>
      </c>
      <c r="DV21" s="92">
        <v>1520.0</v>
      </c>
      <c r="DW21" s="92">
        <v>50.0</v>
      </c>
      <c r="DX21" s="92">
        <v>1.6</v>
      </c>
      <c r="DY21" s="92">
        <v>302.0</v>
      </c>
      <c r="DZ21" s="107">
        <f t="shared" si="20"/>
        <v>1448.783094</v>
      </c>
      <c r="EA21" s="92">
        <v>54.0</v>
      </c>
      <c r="EB21" s="92">
        <v>318.0</v>
      </c>
      <c r="EC21" s="92">
        <v>388.0</v>
      </c>
      <c r="ED21" s="59">
        <v>3995.67</v>
      </c>
    </row>
    <row r="22">
      <c r="B22" s="6">
        <v>1.0</v>
      </c>
      <c r="C22" s="6">
        <v>1.0</v>
      </c>
      <c r="D22" s="6">
        <v>-1.0</v>
      </c>
      <c r="E22" s="6">
        <v>-1.0</v>
      </c>
      <c r="F22" s="6">
        <v>1.0</v>
      </c>
      <c r="G22" s="6">
        <v>1.0</v>
      </c>
      <c r="H22" s="6">
        <v>1.0</v>
      </c>
      <c r="I22" s="6">
        <v>-1.0</v>
      </c>
      <c r="J22" s="6">
        <v>-1.0</v>
      </c>
      <c r="K22" s="6">
        <v>-1.0</v>
      </c>
      <c r="L22" s="6">
        <v>-1.0</v>
      </c>
      <c r="M22" s="6">
        <v>1.0</v>
      </c>
      <c r="N22" s="6">
        <v>1.0</v>
      </c>
      <c r="O22" s="6">
        <v>1.0</v>
      </c>
      <c r="P22" s="6">
        <v>-1.0</v>
      </c>
      <c r="S22" s="60">
        <f t="shared" ref="S22:AG22" si="45">B$5 + B22*B$4*$T$4</f>
        <v>5</v>
      </c>
      <c r="T22" s="60">
        <f t="shared" si="45"/>
        <v>360</v>
      </c>
      <c r="U22" s="60">
        <f t="shared" si="45"/>
        <v>68</v>
      </c>
      <c r="V22" s="60">
        <f t="shared" si="45"/>
        <v>258</v>
      </c>
      <c r="W22" s="60">
        <f t="shared" si="45"/>
        <v>1260</v>
      </c>
      <c r="X22" s="61">
        <f t="shared" si="45"/>
        <v>65</v>
      </c>
      <c r="Y22" s="60">
        <f t="shared" si="45"/>
        <v>282</v>
      </c>
      <c r="Z22" s="60">
        <f t="shared" si="45"/>
        <v>1520</v>
      </c>
      <c r="AA22" s="61">
        <f t="shared" si="45"/>
        <v>50</v>
      </c>
      <c r="AB22" s="61">
        <f t="shared" si="45"/>
        <v>1.4</v>
      </c>
      <c r="AC22" s="60">
        <f t="shared" si="45"/>
        <v>298</v>
      </c>
      <c r="AD22" s="60">
        <f t="shared" si="45"/>
        <v>1360</v>
      </c>
      <c r="AE22" s="61">
        <f t="shared" si="45"/>
        <v>54</v>
      </c>
      <c r="AF22" s="60">
        <f t="shared" si="45"/>
        <v>318</v>
      </c>
      <c r="AG22" s="60">
        <f t="shared" si="45"/>
        <v>382</v>
      </c>
      <c r="AH22" s="62">
        <v>3499.96</v>
      </c>
      <c r="AJ22" s="5"/>
      <c r="AK22" s="142"/>
      <c r="AL22" s="142"/>
      <c r="AM22" s="121"/>
      <c r="AN22" s="143"/>
      <c r="AO22" s="121"/>
      <c r="AP22" s="121"/>
      <c r="AQ22" s="143"/>
      <c r="AR22" s="121"/>
      <c r="AS22" s="143"/>
      <c r="AT22" s="121"/>
      <c r="AU22" s="121"/>
      <c r="AV22" s="121"/>
      <c r="AW22" s="121"/>
      <c r="AX22" s="121"/>
      <c r="AY22" s="143"/>
      <c r="AZ22" s="4"/>
      <c r="BA22" s="4"/>
      <c r="BB22" s="26">
        <v>0.0</v>
      </c>
      <c r="BC22" s="26">
        <v>0.0</v>
      </c>
      <c r="BD22" s="26">
        <v>0.0</v>
      </c>
      <c r="BE22" s="26">
        <v>0.0</v>
      </c>
      <c r="BF22" s="4"/>
      <c r="BG22" s="76">
        <v>4.0</v>
      </c>
      <c r="BH22" s="76">
        <v>340.0</v>
      </c>
      <c r="BI22" s="28">
        <f t="shared" ref="BI22:BJ22" si="46">AM$15+$BH$5*BB22*U$51</f>
        <v>66.25321795</v>
      </c>
      <c r="BJ22" s="28">
        <f t="shared" si="46"/>
        <v>266.5504319</v>
      </c>
      <c r="BK22" s="76">
        <v>1260.0</v>
      </c>
      <c r="BL22" s="76">
        <v>60.0</v>
      </c>
      <c r="BM22" s="28">
        <f t="shared" si="11"/>
        <v>275.2940459</v>
      </c>
      <c r="BN22" s="76">
        <v>1520.0</v>
      </c>
      <c r="BO22" s="76">
        <v>50.0</v>
      </c>
      <c r="BP22" s="76">
        <v>1.6</v>
      </c>
      <c r="BQ22" s="76">
        <v>302.0</v>
      </c>
      <c r="BR22" s="28">
        <f t="shared" si="12"/>
        <v>1486.996539</v>
      </c>
      <c r="BS22" s="76">
        <v>54.0</v>
      </c>
      <c r="BT22" s="76">
        <v>318.0</v>
      </c>
      <c r="BU22" s="76">
        <v>388.0</v>
      </c>
      <c r="BV22" s="62">
        <v>4014.36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141">
        <v>1.0</v>
      </c>
      <c r="DK22" s="141">
        <v>-1.0</v>
      </c>
      <c r="DL22" s="141">
        <v>-1.0</v>
      </c>
      <c r="DM22" s="141">
        <v>1.0</v>
      </c>
      <c r="DN22" s="20"/>
      <c r="DO22" s="92">
        <v>4.0</v>
      </c>
      <c r="DP22" s="92">
        <v>340.0</v>
      </c>
      <c r="DQ22" s="103">
        <f t="shared" si="17"/>
        <v>66.25321795</v>
      </c>
      <c r="DR22" s="103">
        <f t="shared" si="18"/>
        <v>264.5504319</v>
      </c>
      <c r="DS22" s="92">
        <v>1260.0</v>
      </c>
      <c r="DT22" s="92">
        <v>60.0</v>
      </c>
      <c r="DU22" s="105">
        <f t="shared" si="19"/>
        <v>272.0024234</v>
      </c>
      <c r="DV22" s="92">
        <v>1520.0</v>
      </c>
      <c r="DW22" s="92">
        <v>50.0</v>
      </c>
      <c r="DX22" s="92">
        <v>1.6</v>
      </c>
      <c r="DY22" s="92">
        <v>302.0</v>
      </c>
      <c r="DZ22" s="107">
        <f t="shared" si="20"/>
        <v>1448.783094</v>
      </c>
      <c r="EA22" s="92">
        <v>54.0</v>
      </c>
      <c r="EB22" s="92">
        <v>318.0</v>
      </c>
      <c r="EC22" s="92">
        <v>388.0</v>
      </c>
      <c r="ED22" s="59">
        <v>4007.95</v>
      </c>
    </row>
    <row r="23">
      <c r="B23" s="6">
        <v>1.0</v>
      </c>
      <c r="C23" s="6">
        <v>1.0</v>
      </c>
      <c r="D23" s="6">
        <v>1.0</v>
      </c>
      <c r="E23" s="6">
        <v>1.0</v>
      </c>
      <c r="F23" s="6">
        <v>-1.0</v>
      </c>
      <c r="G23" s="6">
        <v>-1.0</v>
      </c>
      <c r="H23" s="6">
        <v>-1.0</v>
      </c>
      <c r="I23" s="6">
        <v>-1.0</v>
      </c>
      <c r="J23" s="6">
        <v>-1.0</v>
      </c>
      <c r="K23" s="6">
        <v>-1.0</v>
      </c>
      <c r="L23" s="6">
        <v>-1.0</v>
      </c>
      <c r="M23" s="6">
        <v>-1.0</v>
      </c>
      <c r="N23" s="6">
        <v>1.0</v>
      </c>
      <c r="O23" s="6">
        <v>1.0</v>
      </c>
      <c r="P23" s="6">
        <v>1.0</v>
      </c>
      <c r="S23" s="60">
        <f t="shared" ref="S23:AG23" si="47">B$5 + B23*B$4*$T$4</f>
        <v>5</v>
      </c>
      <c r="T23" s="60">
        <f t="shared" si="47"/>
        <v>360</v>
      </c>
      <c r="U23" s="60">
        <f t="shared" si="47"/>
        <v>72</v>
      </c>
      <c r="V23" s="60">
        <f t="shared" si="47"/>
        <v>262</v>
      </c>
      <c r="W23" s="60">
        <f t="shared" si="47"/>
        <v>1140</v>
      </c>
      <c r="X23" s="61">
        <f t="shared" si="47"/>
        <v>60</v>
      </c>
      <c r="Y23" s="60">
        <f t="shared" si="47"/>
        <v>278</v>
      </c>
      <c r="Z23" s="60">
        <f t="shared" si="47"/>
        <v>1520</v>
      </c>
      <c r="AA23" s="61">
        <f t="shared" si="47"/>
        <v>50</v>
      </c>
      <c r="AB23" s="61">
        <f t="shared" si="47"/>
        <v>1.4</v>
      </c>
      <c r="AC23" s="60">
        <f t="shared" si="47"/>
        <v>298</v>
      </c>
      <c r="AD23" s="60">
        <f t="shared" si="47"/>
        <v>1240</v>
      </c>
      <c r="AE23" s="61">
        <f t="shared" si="47"/>
        <v>54</v>
      </c>
      <c r="AF23" s="60">
        <f t="shared" si="47"/>
        <v>318</v>
      </c>
      <c r="AG23" s="60">
        <f t="shared" si="47"/>
        <v>388</v>
      </c>
      <c r="AH23" s="62">
        <v>3523.39</v>
      </c>
      <c r="AJ23" s="5"/>
      <c r="AK23" s="142"/>
      <c r="AL23" s="142"/>
      <c r="AM23" s="121"/>
      <c r="AN23" s="143"/>
      <c r="AO23" s="121"/>
      <c r="AP23" s="121"/>
      <c r="AQ23" s="143"/>
      <c r="AR23" s="121"/>
      <c r="AS23" s="143"/>
      <c r="AT23" s="121"/>
      <c r="AU23" s="121"/>
      <c r="AV23" s="121"/>
      <c r="AW23" s="121"/>
      <c r="AX23" s="121"/>
      <c r="AY23" s="143"/>
      <c r="AZ23" s="4"/>
      <c r="BA23" s="4"/>
      <c r="BB23" s="26">
        <v>1.0</v>
      </c>
      <c r="BC23" s="26">
        <v>1.0</v>
      </c>
      <c r="BD23" s="26">
        <v>-1.0</v>
      </c>
      <c r="BE23" s="26">
        <v>-1.0</v>
      </c>
      <c r="BF23" s="4"/>
      <c r="BG23" s="76">
        <v>4.0</v>
      </c>
      <c r="BH23" s="76">
        <v>340.0</v>
      </c>
      <c r="BI23" s="28">
        <f t="shared" ref="BI23:BJ23" si="48">AM$15+$BH$5*BB23*U$51</f>
        <v>67.25321795</v>
      </c>
      <c r="BJ23" s="28">
        <f t="shared" si="48"/>
        <v>267.5504319</v>
      </c>
      <c r="BK23" s="76">
        <v>1260.0</v>
      </c>
      <c r="BL23" s="76">
        <v>60.0</v>
      </c>
      <c r="BM23" s="28">
        <f t="shared" si="11"/>
        <v>274.2940459</v>
      </c>
      <c r="BN23" s="76">
        <v>1520.0</v>
      </c>
      <c r="BO23" s="76">
        <v>50.0</v>
      </c>
      <c r="BP23" s="76">
        <v>1.6</v>
      </c>
      <c r="BQ23" s="76">
        <v>302.0</v>
      </c>
      <c r="BR23" s="28">
        <f t="shared" si="12"/>
        <v>1456.996539</v>
      </c>
      <c r="BS23" s="76">
        <v>54.0</v>
      </c>
      <c r="BT23" s="76">
        <v>318.0</v>
      </c>
      <c r="BU23" s="76">
        <v>388.0</v>
      </c>
      <c r="BV23" s="62">
        <v>4017.32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141">
        <v>0.0</v>
      </c>
      <c r="DK23" s="141">
        <v>0.0</v>
      </c>
      <c r="DL23" s="141">
        <v>2.0</v>
      </c>
      <c r="DM23" s="141">
        <v>0.0</v>
      </c>
      <c r="DN23" s="20"/>
      <c r="DO23" s="92">
        <v>4.0</v>
      </c>
      <c r="DP23" s="92">
        <v>340.0</v>
      </c>
      <c r="DQ23" s="103">
        <f t="shared" si="17"/>
        <v>65.25321795</v>
      </c>
      <c r="DR23" s="103">
        <f t="shared" si="18"/>
        <v>265.5504319</v>
      </c>
      <c r="DS23" s="92">
        <v>1260.0</v>
      </c>
      <c r="DT23" s="92">
        <v>60.0</v>
      </c>
      <c r="DU23" s="105">
        <f t="shared" si="19"/>
        <v>275.0024234</v>
      </c>
      <c r="DV23" s="92">
        <v>1520.0</v>
      </c>
      <c r="DW23" s="92">
        <v>50.0</v>
      </c>
      <c r="DX23" s="92">
        <v>1.6</v>
      </c>
      <c r="DY23" s="92">
        <v>302.0</v>
      </c>
      <c r="DZ23" s="107">
        <f t="shared" si="20"/>
        <v>1418.783094</v>
      </c>
      <c r="EA23" s="92">
        <v>54.0</v>
      </c>
      <c r="EB23" s="92">
        <v>318.0</v>
      </c>
      <c r="EC23" s="92">
        <v>388.0</v>
      </c>
      <c r="ED23" s="59">
        <v>4034.11</v>
      </c>
    </row>
    <row r="24">
      <c r="B24" s="6">
        <v>1.0</v>
      </c>
      <c r="C24" s="6">
        <v>-1.0</v>
      </c>
      <c r="D24" s="6">
        <v>1.0</v>
      </c>
      <c r="E24" s="6">
        <v>-1.0</v>
      </c>
      <c r="F24" s="6">
        <v>1.0</v>
      </c>
      <c r="G24" s="6">
        <v>1.0</v>
      </c>
      <c r="H24" s="6">
        <v>-1.0</v>
      </c>
      <c r="I24" s="6">
        <v>1.0</v>
      </c>
      <c r="J24" s="6">
        <v>-1.0</v>
      </c>
      <c r="K24" s="6">
        <v>-1.0</v>
      </c>
      <c r="L24" s="6">
        <v>1.0</v>
      </c>
      <c r="M24" s="6">
        <v>-1.0</v>
      </c>
      <c r="N24" s="6">
        <v>1.0</v>
      </c>
      <c r="O24" s="6">
        <v>-1.0</v>
      </c>
      <c r="P24" s="6">
        <v>1.0</v>
      </c>
      <c r="S24" s="60">
        <f t="shared" ref="S24:AG24" si="49">B$5 + B24*B$4*$T$4</f>
        <v>5</v>
      </c>
      <c r="T24" s="60">
        <f t="shared" si="49"/>
        <v>340</v>
      </c>
      <c r="U24" s="60">
        <f t="shared" si="49"/>
        <v>72</v>
      </c>
      <c r="V24" s="60">
        <f t="shared" si="49"/>
        <v>258</v>
      </c>
      <c r="W24" s="60">
        <f t="shared" si="49"/>
        <v>1260</v>
      </c>
      <c r="X24" s="61">
        <f t="shared" si="49"/>
        <v>65</v>
      </c>
      <c r="Y24" s="60">
        <f t="shared" si="49"/>
        <v>278</v>
      </c>
      <c r="Z24" s="60">
        <f t="shared" si="49"/>
        <v>1680</v>
      </c>
      <c r="AA24" s="61">
        <f t="shared" si="49"/>
        <v>50</v>
      </c>
      <c r="AB24" s="61">
        <f t="shared" si="49"/>
        <v>1.4</v>
      </c>
      <c r="AC24" s="60">
        <f t="shared" si="49"/>
        <v>302</v>
      </c>
      <c r="AD24" s="60">
        <f t="shared" si="49"/>
        <v>1240</v>
      </c>
      <c r="AE24" s="61">
        <f t="shared" si="49"/>
        <v>54</v>
      </c>
      <c r="AF24" s="60">
        <f t="shared" si="49"/>
        <v>312</v>
      </c>
      <c r="AG24" s="60">
        <f t="shared" si="49"/>
        <v>388</v>
      </c>
      <c r="AH24" s="62">
        <v>3470.5</v>
      </c>
      <c r="AJ24" s="5"/>
      <c r="AK24" s="142"/>
      <c r="AL24" s="142"/>
      <c r="AM24" s="121"/>
      <c r="AN24" s="143"/>
      <c r="AO24" s="121"/>
      <c r="AP24" s="121"/>
      <c r="AQ24" s="143"/>
      <c r="AR24" s="121"/>
      <c r="AS24" s="143"/>
      <c r="AT24" s="121"/>
      <c r="AU24" s="121"/>
      <c r="AV24" s="121"/>
      <c r="AW24" s="121"/>
      <c r="AX24" s="121"/>
      <c r="AY24" s="143"/>
      <c r="AZ24" s="4"/>
      <c r="BA24" s="4"/>
      <c r="BB24" s="26">
        <v>-1.0</v>
      </c>
      <c r="BC24" s="26">
        <v>-1.0</v>
      </c>
      <c r="BD24" s="26">
        <v>-1.0</v>
      </c>
      <c r="BE24" s="26">
        <v>-1.0</v>
      </c>
      <c r="BF24" s="4"/>
      <c r="BG24" s="144">
        <v>4.0</v>
      </c>
      <c r="BH24" s="144">
        <v>340.0</v>
      </c>
      <c r="BI24" s="40">
        <f t="shared" ref="BI24:BJ24" si="50">AM$15+$BH$5*BB24*U$51</f>
        <v>65.25321795</v>
      </c>
      <c r="BJ24" s="40">
        <f t="shared" si="50"/>
        <v>265.5504319</v>
      </c>
      <c r="BK24" s="144">
        <v>1260.0</v>
      </c>
      <c r="BL24" s="144">
        <v>60.0</v>
      </c>
      <c r="BM24" s="65">
        <f t="shared" si="11"/>
        <v>274.2940459</v>
      </c>
      <c r="BN24" s="144">
        <v>1520.0</v>
      </c>
      <c r="BO24" s="144">
        <v>50.0</v>
      </c>
      <c r="BP24" s="144">
        <v>1.6</v>
      </c>
      <c r="BQ24" s="144">
        <v>302.0</v>
      </c>
      <c r="BR24" s="65">
        <f t="shared" si="12"/>
        <v>1456.996539</v>
      </c>
      <c r="BS24" s="144">
        <v>54.0</v>
      </c>
      <c r="BT24" s="144">
        <v>318.0</v>
      </c>
      <c r="BU24" s="144">
        <v>388.0</v>
      </c>
      <c r="BV24" s="145">
        <v>4047.06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141">
        <v>1.0</v>
      </c>
      <c r="DK24" s="141">
        <v>-1.0</v>
      </c>
      <c r="DL24" s="141">
        <v>1.0</v>
      </c>
      <c r="DM24" s="141">
        <v>1.0</v>
      </c>
      <c r="DN24" s="20"/>
      <c r="DO24" s="92">
        <v>4.0</v>
      </c>
      <c r="DP24" s="92">
        <v>340.0</v>
      </c>
      <c r="DQ24" s="103">
        <f t="shared" si="17"/>
        <v>66.25321795</v>
      </c>
      <c r="DR24" s="103">
        <f t="shared" si="18"/>
        <v>264.5504319</v>
      </c>
      <c r="DS24" s="92">
        <v>1260.0</v>
      </c>
      <c r="DT24" s="92">
        <v>60.0</v>
      </c>
      <c r="DU24" s="105">
        <f t="shared" si="19"/>
        <v>274.0024234</v>
      </c>
      <c r="DV24" s="92">
        <v>1520.0</v>
      </c>
      <c r="DW24" s="92">
        <v>50.0</v>
      </c>
      <c r="DX24" s="92">
        <v>1.6</v>
      </c>
      <c r="DY24" s="92">
        <v>302.0</v>
      </c>
      <c r="DZ24" s="107">
        <f t="shared" si="20"/>
        <v>1448.783094</v>
      </c>
      <c r="EA24" s="92">
        <v>54.0</v>
      </c>
      <c r="EB24" s="92">
        <v>318.0</v>
      </c>
      <c r="EC24" s="92">
        <v>388.0</v>
      </c>
      <c r="ED24" s="59">
        <v>3994.84</v>
      </c>
    </row>
    <row r="25">
      <c r="B25" s="6">
        <v>-1.0</v>
      </c>
      <c r="C25" s="6">
        <v>1.0</v>
      </c>
      <c r="D25" s="6">
        <v>1.0</v>
      </c>
      <c r="E25" s="6">
        <v>1.0</v>
      </c>
      <c r="F25" s="6">
        <v>-1.0</v>
      </c>
      <c r="G25" s="6">
        <v>1.0</v>
      </c>
      <c r="H25" s="6">
        <v>-1.0</v>
      </c>
      <c r="I25" s="6">
        <v>-1.0</v>
      </c>
      <c r="J25" s="6">
        <v>1.0</v>
      </c>
      <c r="K25" s="6">
        <v>-1.0</v>
      </c>
      <c r="L25" s="6">
        <v>1.0</v>
      </c>
      <c r="M25" s="6">
        <v>1.0</v>
      </c>
      <c r="N25" s="6">
        <v>1.0</v>
      </c>
      <c r="O25" s="6">
        <v>-1.0</v>
      </c>
      <c r="P25" s="6">
        <v>-1.0</v>
      </c>
      <c r="S25" s="60">
        <f t="shared" ref="S25:AG25" si="51">B$5 + B25*B$4*$T$4</f>
        <v>4</v>
      </c>
      <c r="T25" s="60">
        <f t="shared" si="51"/>
        <v>360</v>
      </c>
      <c r="U25" s="60">
        <f t="shared" si="51"/>
        <v>72</v>
      </c>
      <c r="V25" s="60">
        <f t="shared" si="51"/>
        <v>262</v>
      </c>
      <c r="W25" s="60">
        <f t="shared" si="51"/>
        <v>1140</v>
      </c>
      <c r="X25" s="61">
        <f t="shared" si="51"/>
        <v>65</v>
      </c>
      <c r="Y25" s="60">
        <f t="shared" si="51"/>
        <v>278</v>
      </c>
      <c r="Z25" s="60">
        <f t="shared" si="51"/>
        <v>1520</v>
      </c>
      <c r="AA25" s="61">
        <f t="shared" si="51"/>
        <v>55</v>
      </c>
      <c r="AB25" s="61">
        <f t="shared" si="51"/>
        <v>1.4</v>
      </c>
      <c r="AC25" s="60">
        <f t="shared" si="51"/>
        <v>302</v>
      </c>
      <c r="AD25" s="60">
        <f t="shared" si="51"/>
        <v>1360</v>
      </c>
      <c r="AE25" s="61">
        <f t="shared" si="51"/>
        <v>54</v>
      </c>
      <c r="AF25" s="60">
        <f t="shared" si="51"/>
        <v>312</v>
      </c>
      <c r="AG25" s="60">
        <f t="shared" si="51"/>
        <v>382</v>
      </c>
      <c r="AH25" s="62">
        <v>3671.26</v>
      </c>
      <c r="AJ25" s="5"/>
      <c r="AK25" s="142"/>
      <c r="AL25" s="142"/>
      <c r="AM25" s="121"/>
      <c r="AN25" s="143"/>
      <c r="AO25" s="121"/>
      <c r="AP25" s="121"/>
      <c r="AQ25" s="143"/>
      <c r="AR25" s="121"/>
      <c r="AS25" s="143"/>
      <c r="AT25" s="121"/>
      <c r="AU25" s="121"/>
      <c r="AV25" s="121"/>
      <c r="AW25" s="121"/>
      <c r="AX25" s="121"/>
      <c r="AY25" s="143"/>
      <c r="AZ25" s="4"/>
      <c r="BA25" s="4"/>
      <c r="BB25" s="26">
        <v>-1.0</v>
      </c>
      <c r="BC25" s="26">
        <v>1.0</v>
      </c>
      <c r="BD25" s="26">
        <v>1.0</v>
      </c>
      <c r="BE25" s="26">
        <v>1.0</v>
      </c>
      <c r="BF25" s="4"/>
      <c r="BG25" s="76">
        <v>4.0</v>
      </c>
      <c r="BH25" s="76">
        <v>340.0</v>
      </c>
      <c r="BI25" s="28">
        <f t="shared" ref="BI25:BJ25" si="52">AM$15+$BH$5*BB25*U$51</f>
        <v>65.25321795</v>
      </c>
      <c r="BJ25" s="28">
        <f t="shared" si="52"/>
        <v>267.5504319</v>
      </c>
      <c r="BK25" s="76">
        <v>1260.0</v>
      </c>
      <c r="BL25" s="76">
        <v>60.0</v>
      </c>
      <c r="BM25" s="28">
        <f t="shared" si="11"/>
        <v>276.2940459</v>
      </c>
      <c r="BN25" s="76">
        <v>1520.0</v>
      </c>
      <c r="BO25" s="76">
        <v>50.0</v>
      </c>
      <c r="BP25" s="76">
        <v>1.6</v>
      </c>
      <c r="BQ25" s="76">
        <v>302.0</v>
      </c>
      <c r="BR25" s="28">
        <f t="shared" si="12"/>
        <v>1516.996539</v>
      </c>
      <c r="BS25" s="76">
        <v>54.0</v>
      </c>
      <c r="BT25" s="76">
        <v>318.0</v>
      </c>
      <c r="BU25" s="76">
        <v>388.0</v>
      </c>
      <c r="BV25" s="62">
        <v>3959.22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141">
        <v>-1.0</v>
      </c>
      <c r="DK25" s="141">
        <v>1.0</v>
      </c>
      <c r="DL25" s="141">
        <v>-1.0</v>
      </c>
      <c r="DM25" s="141">
        <v>1.0</v>
      </c>
      <c r="DN25" s="20"/>
      <c r="DO25" s="92">
        <v>4.0</v>
      </c>
      <c r="DP25" s="92">
        <v>340.0</v>
      </c>
      <c r="DQ25" s="103">
        <f t="shared" si="17"/>
        <v>64.25321795</v>
      </c>
      <c r="DR25" s="103">
        <f t="shared" si="18"/>
        <v>266.5504319</v>
      </c>
      <c r="DS25" s="92">
        <v>1260.0</v>
      </c>
      <c r="DT25" s="92">
        <v>60.0</v>
      </c>
      <c r="DU25" s="105">
        <f t="shared" si="19"/>
        <v>272.0024234</v>
      </c>
      <c r="DV25" s="92">
        <v>1520.0</v>
      </c>
      <c r="DW25" s="92">
        <v>50.0</v>
      </c>
      <c r="DX25" s="92">
        <v>1.6</v>
      </c>
      <c r="DY25" s="92">
        <v>302.0</v>
      </c>
      <c r="DZ25" s="107">
        <f t="shared" si="20"/>
        <v>1448.783094</v>
      </c>
      <c r="EA25" s="92">
        <v>54.0</v>
      </c>
      <c r="EB25" s="92">
        <v>318.0</v>
      </c>
      <c r="EC25" s="92">
        <v>388.0</v>
      </c>
      <c r="ED25" s="59">
        <v>4091.73</v>
      </c>
    </row>
    <row r="26">
      <c r="B26" s="6">
        <v>1.0</v>
      </c>
      <c r="C26" s="6">
        <v>-1.0</v>
      </c>
      <c r="D26" s="6">
        <v>-1.0</v>
      </c>
      <c r="E26" s="6">
        <v>-1.0</v>
      </c>
      <c r="F26" s="6">
        <v>1.0</v>
      </c>
      <c r="G26" s="6">
        <v>-1.0</v>
      </c>
      <c r="H26" s="6">
        <v>1.0</v>
      </c>
      <c r="I26" s="6">
        <v>1.0</v>
      </c>
      <c r="J26" s="6">
        <v>-1.0</v>
      </c>
      <c r="K26" s="6">
        <v>1.0</v>
      </c>
      <c r="L26" s="6">
        <v>-1.0</v>
      </c>
      <c r="M26" s="6">
        <v>-1.0</v>
      </c>
      <c r="N26" s="6">
        <v>-1.0</v>
      </c>
      <c r="O26" s="6">
        <v>1.0</v>
      </c>
      <c r="P26" s="6">
        <v>1.0</v>
      </c>
      <c r="S26" s="60">
        <f t="shared" ref="S26:AG26" si="53">B$5 + B26*B$4*$T$4</f>
        <v>5</v>
      </c>
      <c r="T26" s="60">
        <f t="shared" si="53"/>
        <v>340</v>
      </c>
      <c r="U26" s="60">
        <f t="shared" si="53"/>
        <v>68</v>
      </c>
      <c r="V26" s="60">
        <f t="shared" si="53"/>
        <v>258</v>
      </c>
      <c r="W26" s="60">
        <f t="shared" si="53"/>
        <v>1260</v>
      </c>
      <c r="X26" s="61">
        <f t="shared" si="53"/>
        <v>60</v>
      </c>
      <c r="Y26" s="60">
        <f t="shared" si="53"/>
        <v>282</v>
      </c>
      <c r="Z26" s="60">
        <f t="shared" si="53"/>
        <v>1680</v>
      </c>
      <c r="AA26" s="61">
        <f t="shared" si="53"/>
        <v>50</v>
      </c>
      <c r="AB26" s="61">
        <f t="shared" si="53"/>
        <v>1.6</v>
      </c>
      <c r="AC26" s="60">
        <f t="shared" si="53"/>
        <v>298</v>
      </c>
      <c r="AD26" s="60">
        <f t="shared" si="53"/>
        <v>1240</v>
      </c>
      <c r="AE26" s="61">
        <f t="shared" si="53"/>
        <v>51</v>
      </c>
      <c r="AF26" s="60">
        <f t="shared" si="53"/>
        <v>318</v>
      </c>
      <c r="AG26" s="60">
        <f t="shared" si="53"/>
        <v>388</v>
      </c>
      <c r="AH26" s="62">
        <v>3409.54</v>
      </c>
      <c r="AJ26" s="5"/>
      <c r="AK26" s="142"/>
      <c r="AL26" s="142"/>
      <c r="AM26" s="121"/>
      <c r="AN26" s="143"/>
      <c r="AO26" s="121"/>
      <c r="AP26" s="121"/>
      <c r="AQ26" s="143"/>
      <c r="AR26" s="121"/>
      <c r="AS26" s="143"/>
      <c r="AT26" s="121"/>
      <c r="AU26" s="121"/>
      <c r="AV26" s="121"/>
      <c r="AW26" s="121"/>
      <c r="AX26" s="121"/>
      <c r="AY26" s="143"/>
      <c r="AZ26" s="4"/>
      <c r="BA26" s="146"/>
      <c r="BB26" s="26">
        <v>0.0</v>
      </c>
      <c r="BC26" s="26">
        <v>0.0</v>
      </c>
      <c r="BD26" s="26">
        <v>0.0</v>
      </c>
      <c r="BE26" s="26">
        <v>0.0</v>
      </c>
      <c r="BF26" s="4"/>
      <c r="BG26" s="76">
        <v>4.0</v>
      </c>
      <c r="BH26" s="76">
        <v>340.0</v>
      </c>
      <c r="BI26" s="28">
        <f t="shared" ref="BI26:BJ26" si="54">AM$15+$BH$5*BB26*U$51</f>
        <v>66.25321795</v>
      </c>
      <c r="BJ26" s="28">
        <f t="shared" si="54"/>
        <v>266.5504319</v>
      </c>
      <c r="BK26" s="76">
        <v>1260.0</v>
      </c>
      <c r="BL26" s="76">
        <v>60.0</v>
      </c>
      <c r="BM26" s="28">
        <f t="shared" si="11"/>
        <v>275.2940459</v>
      </c>
      <c r="BN26" s="76">
        <v>1520.0</v>
      </c>
      <c r="BO26" s="76">
        <v>50.0</v>
      </c>
      <c r="BP26" s="76">
        <v>1.6</v>
      </c>
      <c r="BQ26" s="76">
        <v>302.0</v>
      </c>
      <c r="BR26" s="28">
        <f t="shared" si="12"/>
        <v>1486.996539</v>
      </c>
      <c r="BS26" s="76">
        <v>54.0</v>
      </c>
      <c r="BT26" s="76">
        <v>318.0</v>
      </c>
      <c r="BU26" s="76">
        <v>388.0</v>
      </c>
      <c r="BV26" s="62">
        <v>3975.96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141">
        <v>0.0</v>
      </c>
      <c r="DK26" s="141">
        <v>0.0</v>
      </c>
      <c r="DL26" s="141">
        <v>0.0</v>
      </c>
      <c r="DM26" s="141">
        <v>2.0</v>
      </c>
      <c r="DN26" s="20"/>
      <c r="DO26" s="92">
        <v>4.0</v>
      </c>
      <c r="DP26" s="92">
        <v>340.0</v>
      </c>
      <c r="DQ26" s="103">
        <f t="shared" si="17"/>
        <v>65.25321795</v>
      </c>
      <c r="DR26" s="103">
        <f t="shared" si="18"/>
        <v>265.5504319</v>
      </c>
      <c r="DS26" s="92">
        <v>1260.0</v>
      </c>
      <c r="DT26" s="92">
        <v>60.0</v>
      </c>
      <c r="DU26" s="105">
        <f t="shared" si="19"/>
        <v>273.0024234</v>
      </c>
      <c r="DV26" s="92">
        <v>1520.0</v>
      </c>
      <c r="DW26" s="92">
        <v>50.0</v>
      </c>
      <c r="DX26" s="92">
        <v>1.6</v>
      </c>
      <c r="DY26" s="92">
        <v>302.0</v>
      </c>
      <c r="DZ26" s="107">
        <f t="shared" si="20"/>
        <v>1478.783094</v>
      </c>
      <c r="EA26" s="92">
        <v>54.0</v>
      </c>
      <c r="EB26" s="92">
        <v>318.0</v>
      </c>
      <c r="EC26" s="92">
        <v>388.0</v>
      </c>
      <c r="ED26" s="59">
        <v>3992.46</v>
      </c>
    </row>
    <row r="27">
      <c r="B27" s="6">
        <v>-1.0</v>
      </c>
      <c r="C27" s="6">
        <v>-1.0</v>
      </c>
      <c r="D27" s="6">
        <v>-1.0</v>
      </c>
      <c r="E27" s="6">
        <v>-1.0</v>
      </c>
      <c r="F27" s="6">
        <v>-1.0</v>
      </c>
      <c r="G27" s="6">
        <v>-1.0</v>
      </c>
      <c r="H27" s="6">
        <v>-1.0</v>
      </c>
      <c r="I27" s="6">
        <v>-1.0</v>
      </c>
      <c r="J27" s="6">
        <v>-1.0</v>
      </c>
      <c r="K27" s="6">
        <v>-1.0</v>
      </c>
      <c r="L27" s="6">
        <v>-1.0</v>
      </c>
      <c r="M27" s="6">
        <v>-1.0</v>
      </c>
      <c r="N27" s="6">
        <v>-1.0</v>
      </c>
      <c r="O27" s="6">
        <v>-1.0</v>
      </c>
      <c r="P27" s="6">
        <v>-1.0</v>
      </c>
      <c r="S27" s="60">
        <f t="shared" ref="S27:AG27" si="55">B$5 + B27*B$4*$T$4</f>
        <v>4</v>
      </c>
      <c r="T27" s="60">
        <f t="shared" si="55"/>
        <v>340</v>
      </c>
      <c r="U27" s="60">
        <f t="shared" si="55"/>
        <v>68</v>
      </c>
      <c r="V27" s="60">
        <f t="shared" si="55"/>
        <v>258</v>
      </c>
      <c r="W27" s="60">
        <f t="shared" si="55"/>
        <v>1140</v>
      </c>
      <c r="X27" s="61">
        <f t="shared" si="55"/>
        <v>60</v>
      </c>
      <c r="Y27" s="60">
        <f t="shared" si="55"/>
        <v>278</v>
      </c>
      <c r="Z27" s="60">
        <f t="shared" si="55"/>
        <v>1520</v>
      </c>
      <c r="AA27" s="61">
        <f t="shared" si="55"/>
        <v>50</v>
      </c>
      <c r="AB27" s="61">
        <f t="shared" si="55"/>
        <v>1.4</v>
      </c>
      <c r="AC27" s="60">
        <f t="shared" si="55"/>
        <v>298</v>
      </c>
      <c r="AD27" s="60">
        <f t="shared" si="55"/>
        <v>1240</v>
      </c>
      <c r="AE27" s="61">
        <f t="shared" si="55"/>
        <v>51</v>
      </c>
      <c r="AF27" s="60">
        <f t="shared" si="55"/>
        <v>312</v>
      </c>
      <c r="AG27" s="60">
        <f t="shared" si="55"/>
        <v>382</v>
      </c>
      <c r="AH27" s="62">
        <v>3449.56</v>
      </c>
      <c r="AJ27" s="5"/>
      <c r="AK27" s="142"/>
      <c r="AL27" s="142"/>
      <c r="AM27" s="121"/>
      <c r="AN27" s="143"/>
      <c r="AO27" s="121"/>
      <c r="AP27" s="121"/>
      <c r="AQ27" s="143"/>
      <c r="AR27" s="121"/>
      <c r="AS27" s="143"/>
      <c r="AT27" s="121"/>
      <c r="AU27" s="121"/>
      <c r="AV27" s="121"/>
      <c r="AW27" s="121"/>
      <c r="AX27" s="121"/>
      <c r="AY27" s="143"/>
      <c r="AZ27" s="4"/>
      <c r="BA27" s="4"/>
      <c r="BB27" s="26">
        <v>-1.0</v>
      </c>
      <c r="BC27" s="26">
        <v>-1.0</v>
      </c>
      <c r="BD27" s="26">
        <v>1.0</v>
      </c>
      <c r="BE27" s="26">
        <v>1.0</v>
      </c>
      <c r="BF27" s="4"/>
      <c r="BG27" s="76">
        <v>4.0</v>
      </c>
      <c r="BH27" s="76">
        <v>340.0</v>
      </c>
      <c r="BI27" s="28">
        <f t="shared" ref="BI27:BJ27" si="56">AM$15+$BH$5*BB27*U$51</f>
        <v>65.25321795</v>
      </c>
      <c r="BJ27" s="28">
        <f t="shared" si="56"/>
        <v>265.5504319</v>
      </c>
      <c r="BK27" s="76">
        <v>1260.0</v>
      </c>
      <c r="BL27" s="76">
        <v>60.0</v>
      </c>
      <c r="BM27" s="28">
        <f t="shared" si="11"/>
        <v>276.2940459</v>
      </c>
      <c r="BN27" s="76">
        <v>1520.0</v>
      </c>
      <c r="BO27" s="76">
        <v>50.0</v>
      </c>
      <c r="BP27" s="76">
        <v>1.6</v>
      </c>
      <c r="BQ27" s="76">
        <v>302.0</v>
      </c>
      <c r="BR27" s="28">
        <f t="shared" si="12"/>
        <v>1516.996539</v>
      </c>
      <c r="BS27" s="76">
        <v>54.0</v>
      </c>
      <c r="BT27" s="76">
        <v>318.0</v>
      </c>
      <c r="BU27" s="76">
        <v>388.0</v>
      </c>
      <c r="BV27" s="62">
        <v>3877.12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141">
        <v>-1.0</v>
      </c>
      <c r="DK27" s="141">
        <v>-1.0</v>
      </c>
      <c r="DL27" s="141">
        <v>-1.0</v>
      </c>
      <c r="DM27" s="141">
        <v>-1.0</v>
      </c>
      <c r="DN27" s="20"/>
      <c r="DO27" s="92">
        <v>4.0</v>
      </c>
      <c r="DP27" s="92">
        <v>340.0</v>
      </c>
      <c r="DQ27" s="103">
        <f t="shared" si="17"/>
        <v>64.25321795</v>
      </c>
      <c r="DR27" s="103">
        <f t="shared" si="18"/>
        <v>264.5504319</v>
      </c>
      <c r="DS27" s="92">
        <v>1260.0</v>
      </c>
      <c r="DT27" s="92">
        <v>60.0</v>
      </c>
      <c r="DU27" s="105">
        <f t="shared" si="19"/>
        <v>272.0024234</v>
      </c>
      <c r="DV27" s="92">
        <v>1520.0</v>
      </c>
      <c r="DW27" s="92">
        <v>50.0</v>
      </c>
      <c r="DX27" s="92">
        <v>1.6</v>
      </c>
      <c r="DY27" s="92">
        <v>302.0</v>
      </c>
      <c r="DZ27" s="107">
        <f t="shared" si="20"/>
        <v>1388.783094</v>
      </c>
      <c r="EA27" s="92">
        <v>54.0</v>
      </c>
      <c r="EB27" s="92">
        <v>318.0</v>
      </c>
      <c r="EC27" s="92">
        <v>388.0</v>
      </c>
      <c r="ED27" s="59">
        <v>4032.05</v>
      </c>
    </row>
    <row r="28">
      <c r="B28" s="6">
        <v>-1.0</v>
      </c>
      <c r="C28" s="6">
        <v>-1.0</v>
      </c>
      <c r="D28" s="6">
        <v>-1.0</v>
      </c>
      <c r="E28" s="6">
        <v>1.0</v>
      </c>
      <c r="F28" s="6">
        <v>1.0</v>
      </c>
      <c r="G28" s="6">
        <v>-1.0</v>
      </c>
      <c r="H28" s="6">
        <v>-1.0</v>
      </c>
      <c r="I28" s="6">
        <v>-1.0</v>
      </c>
      <c r="J28" s="6">
        <v>-1.0</v>
      </c>
      <c r="K28" s="6">
        <v>1.0</v>
      </c>
      <c r="L28" s="6">
        <v>1.0</v>
      </c>
      <c r="M28" s="6">
        <v>1.0</v>
      </c>
      <c r="N28" s="6">
        <v>1.0</v>
      </c>
      <c r="O28" s="6">
        <v>1.0</v>
      </c>
      <c r="P28" s="6">
        <v>1.0</v>
      </c>
      <c r="S28" s="147">
        <f t="shared" ref="S28:AG28" si="57">B$5 + B28*B$4*$T$4</f>
        <v>4</v>
      </c>
      <c r="T28" s="147">
        <f t="shared" si="57"/>
        <v>340</v>
      </c>
      <c r="U28" s="148">
        <f t="shared" si="57"/>
        <v>68</v>
      </c>
      <c r="V28" s="148">
        <f t="shared" si="57"/>
        <v>262</v>
      </c>
      <c r="W28" s="147">
        <f t="shared" si="57"/>
        <v>1260</v>
      </c>
      <c r="X28" s="149">
        <f t="shared" si="57"/>
        <v>60</v>
      </c>
      <c r="Y28" s="148">
        <f t="shared" si="57"/>
        <v>278</v>
      </c>
      <c r="Z28" s="147">
        <f t="shared" si="57"/>
        <v>1520</v>
      </c>
      <c r="AA28" s="149">
        <f t="shared" si="57"/>
        <v>50</v>
      </c>
      <c r="AB28" s="149">
        <f t="shared" si="57"/>
        <v>1.6</v>
      </c>
      <c r="AC28" s="147">
        <f t="shared" si="57"/>
        <v>302</v>
      </c>
      <c r="AD28" s="148">
        <f t="shared" si="57"/>
        <v>1360</v>
      </c>
      <c r="AE28" s="149">
        <f t="shared" si="57"/>
        <v>54</v>
      </c>
      <c r="AF28" s="147">
        <f t="shared" si="57"/>
        <v>318</v>
      </c>
      <c r="AG28" s="147">
        <f t="shared" si="57"/>
        <v>388</v>
      </c>
      <c r="AH28" s="150">
        <v>3714.52</v>
      </c>
      <c r="AJ28" s="5"/>
      <c r="AK28" s="142"/>
      <c r="AL28" s="142"/>
      <c r="AM28" s="121"/>
      <c r="AN28" s="143"/>
      <c r="AO28" s="121"/>
      <c r="AP28" s="121"/>
      <c r="AQ28" s="143"/>
      <c r="AR28" s="121"/>
      <c r="AS28" s="143"/>
      <c r="AT28" s="121"/>
      <c r="AU28" s="121"/>
      <c r="AV28" s="121"/>
      <c r="AW28" s="121"/>
      <c r="AX28" s="121"/>
      <c r="AY28" s="143"/>
      <c r="AZ28" s="4"/>
      <c r="BA28" s="4"/>
      <c r="BB28" s="4"/>
      <c r="BC28" s="4"/>
      <c r="BD28" s="4"/>
      <c r="BE28" s="4"/>
      <c r="BF28" s="4"/>
      <c r="BG28" s="5"/>
      <c r="BH28" s="5"/>
      <c r="BI28" s="120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141">
        <v>1.0</v>
      </c>
      <c r="DK28" s="141">
        <v>-1.0</v>
      </c>
      <c r="DL28" s="141">
        <v>-1.0</v>
      </c>
      <c r="DM28" s="141">
        <v>-1.0</v>
      </c>
      <c r="DN28" s="20"/>
      <c r="DO28" s="92">
        <v>4.0</v>
      </c>
      <c r="DP28" s="92">
        <v>340.0</v>
      </c>
      <c r="DQ28" s="103">
        <f t="shared" si="17"/>
        <v>66.25321795</v>
      </c>
      <c r="DR28" s="103">
        <f t="shared" si="18"/>
        <v>264.5504319</v>
      </c>
      <c r="DS28" s="92">
        <v>1260.0</v>
      </c>
      <c r="DT28" s="92">
        <v>60.0</v>
      </c>
      <c r="DU28" s="105">
        <f t="shared" si="19"/>
        <v>272.0024234</v>
      </c>
      <c r="DV28" s="92">
        <v>1520.0</v>
      </c>
      <c r="DW28" s="92">
        <v>50.0</v>
      </c>
      <c r="DX28" s="92">
        <v>1.6</v>
      </c>
      <c r="DY28" s="92">
        <v>302.0</v>
      </c>
      <c r="DZ28" s="107">
        <f t="shared" si="20"/>
        <v>1388.783094</v>
      </c>
      <c r="EA28" s="92">
        <v>54.0</v>
      </c>
      <c r="EB28" s="92">
        <v>318.0</v>
      </c>
      <c r="EC28" s="92">
        <v>388.0</v>
      </c>
      <c r="ED28" s="59">
        <v>4058.32</v>
      </c>
    </row>
    <row r="29">
      <c r="B29" s="6">
        <v>1.0</v>
      </c>
      <c r="C29" s="6">
        <v>-1.0</v>
      </c>
      <c r="D29" s="6">
        <v>1.0</v>
      </c>
      <c r="E29" s="6">
        <v>-1.0</v>
      </c>
      <c r="F29" s="6">
        <v>-1.0</v>
      </c>
      <c r="G29" s="6">
        <v>-1.0</v>
      </c>
      <c r="H29" s="6">
        <v>1.0</v>
      </c>
      <c r="I29" s="6">
        <v>-1.0</v>
      </c>
      <c r="J29" s="6">
        <v>1.0</v>
      </c>
      <c r="K29" s="6">
        <v>1.0</v>
      </c>
      <c r="L29" s="6">
        <v>-1.0</v>
      </c>
      <c r="M29" s="6">
        <v>1.0</v>
      </c>
      <c r="N29" s="6">
        <v>1.0</v>
      </c>
      <c r="O29" s="6">
        <v>-1.0</v>
      </c>
      <c r="P29" s="6">
        <v>1.0</v>
      </c>
      <c r="S29" s="60">
        <f t="shared" ref="S29:AG29" si="58">B$5 + B29*B$4*$T$4</f>
        <v>5</v>
      </c>
      <c r="T29" s="60">
        <f t="shared" si="58"/>
        <v>340</v>
      </c>
      <c r="U29" s="60">
        <f t="shared" si="58"/>
        <v>72</v>
      </c>
      <c r="V29" s="60">
        <f t="shared" si="58"/>
        <v>258</v>
      </c>
      <c r="W29" s="60">
        <f t="shared" si="58"/>
        <v>1140</v>
      </c>
      <c r="X29" s="61">
        <f t="shared" si="58"/>
        <v>60</v>
      </c>
      <c r="Y29" s="60">
        <f t="shared" si="58"/>
        <v>282</v>
      </c>
      <c r="Z29" s="60">
        <f t="shared" si="58"/>
        <v>1520</v>
      </c>
      <c r="AA29" s="61">
        <f t="shared" si="58"/>
        <v>55</v>
      </c>
      <c r="AB29" s="61">
        <f t="shared" si="58"/>
        <v>1.6</v>
      </c>
      <c r="AC29" s="60">
        <f t="shared" si="58"/>
        <v>298</v>
      </c>
      <c r="AD29" s="60">
        <f t="shared" si="58"/>
        <v>1360</v>
      </c>
      <c r="AE29" s="61">
        <f t="shared" si="58"/>
        <v>54</v>
      </c>
      <c r="AF29" s="60">
        <f t="shared" si="58"/>
        <v>312</v>
      </c>
      <c r="AG29" s="60">
        <f t="shared" si="58"/>
        <v>388</v>
      </c>
      <c r="AH29" s="62">
        <v>3491.56</v>
      </c>
      <c r="AJ29" s="5"/>
      <c r="AK29" s="142"/>
      <c r="AL29" s="142"/>
      <c r="AM29" s="121"/>
      <c r="AN29" s="143"/>
      <c r="AO29" s="121"/>
      <c r="AP29" s="121"/>
      <c r="AQ29" s="143"/>
      <c r="AR29" s="121"/>
      <c r="AS29" s="143"/>
      <c r="AT29" s="121"/>
      <c r="AU29" s="121"/>
      <c r="AV29" s="121"/>
      <c r="AW29" s="121"/>
      <c r="AX29" s="121"/>
      <c r="AY29" s="143"/>
      <c r="AZ29" s="4"/>
      <c r="BA29" s="4"/>
      <c r="BB29" s="4"/>
      <c r="BC29" s="4"/>
      <c r="BD29" s="4"/>
      <c r="BE29" s="4"/>
      <c r="BF29" s="4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141">
        <v>1.0</v>
      </c>
      <c r="DK29" s="141">
        <v>1.0</v>
      </c>
      <c r="DL29" s="141">
        <v>-1.0</v>
      </c>
      <c r="DM29" s="141">
        <v>-1.0</v>
      </c>
      <c r="DN29" s="20"/>
      <c r="DO29" s="92">
        <v>4.0</v>
      </c>
      <c r="DP29" s="92">
        <v>340.0</v>
      </c>
      <c r="DQ29" s="103">
        <f t="shared" si="17"/>
        <v>66.25321795</v>
      </c>
      <c r="DR29" s="103">
        <f t="shared" si="18"/>
        <v>266.5504319</v>
      </c>
      <c r="DS29" s="92">
        <v>1260.0</v>
      </c>
      <c r="DT29" s="92">
        <v>60.0</v>
      </c>
      <c r="DU29" s="105">
        <f t="shared" si="19"/>
        <v>272.0024234</v>
      </c>
      <c r="DV29" s="92">
        <v>1520.0</v>
      </c>
      <c r="DW29" s="92">
        <v>50.0</v>
      </c>
      <c r="DX29" s="92">
        <v>1.6</v>
      </c>
      <c r="DY29" s="92">
        <v>302.0</v>
      </c>
      <c r="DZ29" s="107">
        <f t="shared" si="20"/>
        <v>1388.783094</v>
      </c>
      <c r="EA29" s="92">
        <v>54.0</v>
      </c>
      <c r="EB29" s="92">
        <v>318.0</v>
      </c>
      <c r="EC29" s="92">
        <v>388.0</v>
      </c>
      <c r="ED29" s="59">
        <v>4103.7</v>
      </c>
    </row>
    <row r="30"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S30" s="60">
        <f t="shared" ref="S30:AG30" si="59">B$5 + B30*B$4*$T$4</f>
        <v>4.5</v>
      </c>
      <c r="T30" s="60">
        <f t="shared" si="59"/>
        <v>350</v>
      </c>
      <c r="U30" s="60">
        <f t="shared" si="59"/>
        <v>70</v>
      </c>
      <c r="V30" s="60">
        <f t="shared" si="59"/>
        <v>260</v>
      </c>
      <c r="W30" s="60">
        <f t="shared" si="59"/>
        <v>1200</v>
      </c>
      <c r="X30" s="61">
        <f t="shared" si="59"/>
        <v>62.5</v>
      </c>
      <c r="Y30" s="60">
        <f t="shared" si="59"/>
        <v>280</v>
      </c>
      <c r="Z30" s="60">
        <f t="shared" si="59"/>
        <v>1600</v>
      </c>
      <c r="AA30" s="61">
        <f t="shared" si="59"/>
        <v>52.5</v>
      </c>
      <c r="AB30" s="61">
        <f t="shared" si="59"/>
        <v>1.5</v>
      </c>
      <c r="AC30" s="60">
        <f t="shared" si="59"/>
        <v>300</v>
      </c>
      <c r="AD30" s="60">
        <f t="shared" si="59"/>
        <v>1300</v>
      </c>
      <c r="AE30" s="61">
        <f t="shared" si="59"/>
        <v>52.5</v>
      </c>
      <c r="AF30" s="60">
        <f t="shared" si="59"/>
        <v>315</v>
      </c>
      <c r="AG30" s="60">
        <f t="shared" si="59"/>
        <v>385</v>
      </c>
      <c r="AH30" s="62">
        <v>3492.73</v>
      </c>
      <c r="AJ30" s="5"/>
      <c r="AK30" s="142"/>
      <c r="AL30" s="142"/>
      <c r="AM30" s="121"/>
      <c r="AN30" s="143"/>
      <c r="AO30" s="121"/>
      <c r="AP30" s="121"/>
      <c r="AQ30" s="143"/>
      <c r="AR30" s="121"/>
      <c r="AS30" s="143"/>
      <c r="AT30" s="121"/>
      <c r="AU30" s="121"/>
      <c r="AV30" s="121"/>
      <c r="AW30" s="121"/>
      <c r="AX30" s="121"/>
      <c r="AY30" s="143"/>
      <c r="AZ30" s="4"/>
      <c r="BA30" s="4"/>
      <c r="BB30" s="4"/>
      <c r="BC30" s="4"/>
      <c r="BD30" s="4"/>
      <c r="BE30" s="4"/>
      <c r="BF30" s="4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141">
        <v>0.0</v>
      </c>
      <c r="DK30" s="141">
        <v>0.0</v>
      </c>
      <c r="DL30" s="141">
        <v>0.0</v>
      </c>
      <c r="DM30" s="141">
        <v>-2.0</v>
      </c>
      <c r="DN30" s="20"/>
      <c r="DO30" s="92">
        <v>4.0</v>
      </c>
      <c r="DP30" s="92">
        <v>340.0</v>
      </c>
      <c r="DQ30" s="103">
        <f t="shared" si="17"/>
        <v>65.25321795</v>
      </c>
      <c r="DR30" s="103">
        <f t="shared" si="18"/>
        <v>265.5504319</v>
      </c>
      <c r="DS30" s="92">
        <v>1260.0</v>
      </c>
      <c r="DT30" s="92">
        <v>60.0</v>
      </c>
      <c r="DU30" s="105">
        <f t="shared" si="19"/>
        <v>273.0024234</v>
      </c>
      <c r="DV30" s="92">
        <v>1520.0</v>
      </c>
      <c r="DW30" s="92">
        <v>50.0</v>
      </c>
      <c r="DX30" s="92">
        <v>1.6</v>
      </c>
      <c r="DY30" s="92">
        <v>302.0</v>
      </c>
      <c r="DZ30" s="107">
        <f t="shared" si="20"/>
        <v>1358.783094</v>
      </c>
      <c r="EA30" s="92">
        <v>54.0</v>
      </c>
      <c r="EB30" s="92">
        <v>318.0</v>
      </c>
      <c r="EC30" s="92">
        <v>388.0</v>
      </c>
      <c r="ED30" s="59">
        <v>4065.21</v>
      </c>
    </row>
    <row r="31">
      <c r="B31" s="6">
        <v>1.0</v>
      </c>
      <c r="C31" s="6">
        <v>1.0</v>
      </c>
      <c r="D31" s="6">
        <v>1.0</v>
      </c>
      <c r="E31" s="6">
        <v>-1.0</v>
      </c>
      <c r="F31" s="6">
        <v>-1.0</v>
      </c>
      <c r="G31" s="6">
        <v>1.0</v>
      </c>
      <c r="H31" s="6">
        <v>1.0</v>
      </c>
      <c r="I31" s="6">
        <v>1.0</v>
      </c>
      <c r="J31" s="6">
        <v>1.0</v>
      </c>
      <c r="K31" s="6">
        <v>-1.0</v>
      </c>
      <c r="L31" s="6">
        <v>-1.0</v>
      </c>
      <c r="M31" s="6">
        <v>-1.0</v>
      </c>
      <c r="N31" s="6">
        <v>-1.0</v>
      </c>
      <c r="O31" s="6">
        <v>-1.0</v>
      </c>
      <c r="P31" s="6">
        <v>-1.0</v>
      </c>
      <c r="S31" s="60">
        <f t="shared" ref="S31:AG31" si="60">B$5 + B31*B$4*$T$4</f>
        <v>5</v>
      </c>
      <c r="T31" s="60">
        <f t="shared" si="60"/>
        <v>360</v>
      </c>
      <c r="U31" s="60">
        <f t="shared" si="60"/>
        <v>72</v>
      </c>
      <c r="V31" s="60">
        <f t="shared" si="60"/>
        <v>258</v>
      </c>
      <c r="W31" s="60">
        <f t="shared" si="60"/>
        <v>1140</v>
      </c>
      <c r="X31" s="61">
        <f t="shared" si="60"/>
        <v>65</v>
      </c>
      <c r="Y31" s="60">
        <f t="shared" si="60"/>
        <v>282</v>
      </c>
      <c r="Z31" s="60">
        <f t="shared" si="60"/>
        <v>1680</v>
      </c>
      <c r="AA31" s="61">
        <f t="shared" si="60"/>
        <v>55</v>
      </c>
      <c r="AB31" s="61">
        <f t="shared" si="60"/>
        <v>1.4</v>
      </c>
      <c r="AC31" s="60">
        <f t="shared" si="60"/>
        <v>298</v>
      </c>
      <c r="AD31" s="60">
        <f t="shared" si="60"/>
        <v>1240</v>
      </c>
      <c r="AE31" s="61">
        <f t="shared" si="60"/>
        <v>51</v>
      </c>
      <c r="AF31" s="60">
        <f t="shared" si="60"/>
        <v>312</v>
      </c>
      <c r="AG31" s="60">
        <f t="shared" si="60"/>
        <v>382</v>
      </c>
      <c r="AH31" s="62">
        <v>3361.95</v>
      </c>
      <c r="AJ31" s="5"/>
      <c r="AK31" s="142"/>
      <c r="AL31" s="142"/>
      <c r="AM31" s="121"/>
      <c r="AN31" s="143"/>
      <c r="AO31" s="121"/>
      <c r="AP31" s="121"/>
      <c r="AQ31" s="143"/>
      <c r="AR31" s="121"/>
      <c r="AS31" s="143"/>
      <c r="AT31" s="121"/>
      <c r="AU31" s="121"/>
      <c r="AV31" s="121"/>
      <c r="AW31" s="121"/>
      <c r="AX31" s="121"/>
      <c r="AY31" s="143"/>
      <c r="AZ31" s="4"/>
      <c r="BA31" s="4"/>
      <c r="BB31" s="4"/>
      <c r="BC31" s="4"/>
      <c r="BD31" s="4"/>
      <c r="BE31" s="4"/>
      <c r="BF31" s="1" t="s">
        <v>0</v>
      </c>
      <c r="BG31" s="1" t="s">
        <v>1</v>
      </c>
      <c r="BH31" s="1" t="s">
        <v>2</v>
      </c>
      <c r="BI31" s="1" t="s">
        <v>3</v>
      </c>
      <c r="BJ31" s="1" t="s">
        <v>4</v>
      </c>
      <c r="BK31" s="1" t="s">
        <v>5</v>
      </c>
      <c r="BL31" s="1" t="s">
        <v>6</v>
      </c>
      <c r="BM31" s="1" t="s">
        <v>7</v>
      </c>
      <c r="BN31" s="1" t="s">
        <v>8</v>
      </c>
      <c r="BO31" s="1" t="s">
        <v>9</v>
      </c>
      <c r="BP31" s="1" t="s">
        <v>10</v>
      </c>
      <c r="BQ31" s="1" t="s">
        <v>11</v>
      </c>
      <c r="BR31" s="1" t="s">
        <v>12</v>
      </c>
      <c r="BS31" s="1" t="s">
        <v>13</v>
      </c>
      <c r="BT31" s="1" t="s">
        <v>14</v>
      </c>
      <c r="BU31" s="1" t="s">
        <v>15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141">
        <v>0.0</v>
      </c>
      <c r="DK31" s="141">
        <v>0.0</v>
      </c>
      <c r="DL31" s="141">
        <v>0.0</v>
      </c>
      <c r="DM31" s="141">
        <v>0.0</v>
      </c>
      <c r="DN31" s="20"/>
      <c r="DO31" s="92">
        <v>4.0</v>
      </c>
      <c r="DP31" s="92">
        <v>340.0</v>
      </c>
      <c r="DQ31" s="103">
        <f t="shared" si="17"/>
        <v>65.25321795</v>
      </c>
      <c r="DR31" s="103">
        <f t="shared" si="18"/>
        <v>265.5504319</v>
      </c>
      <c r="DS31" s="92">
        <v>1260.0</v>
      </c>
      <c r="DT31" s="92">
        <v>60.0</v>
      </c>
      <c r="DU31" s="105">
        <f t="shared" si="19"/>
        <v>273.0024234</v>
      </c>
      <c r="DV31" s="92">
        <v>1520.0</v>
      </c>
      <c r="DW31" s="92">
        <v>50.0</v>
      </c>
      <c r="DX31" s="92">
        <v>1.6</v>
      </c>
      <c r="DY31" s="92">
        <v>302.0</v>
      </c>
      <c r="DZ31" s="107">
        <f t="shared" si="20"/>
        <v>1418.783094</v>
      </c>
      <c r="EA31" s="92">
        <v>54.0</v>
      </c>
      <c r="EB31" s="92">
        <v>318.0</v>
      </c>
      <c r="EC31" s="92">
        <v>388.0</v>
      </c>
      <c r="ED31" s="59">
        <v>4086.02</v>
      </c>
    </row>
    <row r="32">
      <c r="B32" s="6">
        <v>-1.0</v>
      </c>
      <c r="C32" s="6">
        <v>-1.0</v>
      </c>
      <c r="D32" s="6">
        <v>1.0</v>
      </c>
      <c r="E32" s="6">
        <v>-1.0</v>
      </c>
      <c r="F32" s="6">
        <v>1.0</v>
      </c>
      <c r="G32" s="6">
        <v>-1.0</v>
      </c>
      <c r="H32" s="6">
        <v>-1.0</v>
      </c>
      <c r="I32" s="6">
        <v>1.0</v>
      </c>
      <c r="J32" s="6">
        <v>1.0</v>
      </c>
      <c r="K32" s="6">
        <v>-1.0</v>
      </c>
      <c r="L32" s="6">
        <v>-1.0</v>
      </c>
      <c r="M32" s="6">
        <v>1.0</v>
      </c>
      <c r="N32" s="6">
        <v>1.0</v>
      </c>
      <c r="O32" s="6">
        <v>1.0</v>
      </c>
      <c r="P32" s="6">
        <v>-1.0</v>
      </c>
      <c r="S32" s="60">
        <f t="shared" ref="S32:AG32" si="61">B$5 + B32*B$4*$T$4</f>
        <v>4</v>
      </c>
      <c r="T32" s="60">
        <f t="shared" si="61"/>
        <v>340</v>
      </c>
      <c r="U32" s="60">
        <f t="shared" si="61"/>
        <v>72</v>
      </c>
      <c r="V32" s="60">
        <f t="shared" si="61"/>
        <v>258</v>
      </c>
      <c r="W32" s="60">
        <f t="shared" si="61"/>
        <v>1260</v>
      </c>
      <c r="X32" s="61">
        <f t="shared" si="61"/>
        <v>60</v>
      </c>
      <c r="Y32" s="60">
        <f t="shared" si="61"/>
        <v>278</v>
      </c>
      <c r="Z32" s="60">
        <f t="shared" si="61"/>
        <v>1680</v>
      </c>
      <c r="AA32" s="61">
        <f t="shared" si="61"/>
        <v>55</v>
      </c>
      <c r="AB32" s="61">
        <f t="shared" si="61"/>
        <v>1.4</v>
      </c>
      <c r="AC32" s="60">
        <f t="shared" si="61"/>
        <v>298</v>
      </c>
      <c r="AD32" s="60">
        <f t="shared" si="61"/>
        <v>1360</v>
      </c>
      <c r="AE32" s="61">
        <f t="shared" si="61"/>
        <v>54</v>
      </c>
      <c r="AF32" s="60">
        <f t="shared" si="61"/>
        <v>318</v>
      </c>
      <c r="AG32" s="60">
        <f t="shared" si="61"/>
        <v>382</v>
      </c>
      <c r="AH32" s="62">
        <v>3578.73</v>
      </c>
      <c r="AJ32" s="5"/>
      <c r="AK32" s="142"/>
      <c r="AL32" s="151"/>
      <c r="AM32" s="121"/>
      <c r="AN32" s="143"/>
      <c r="AO32" s="121"/>
      <c r="AP32" s="121"/>
      <c r="AQ32" s="143"/>
      <c r="AR32" s="121"/>
      <c r="AS32" s="143"/>
      <c r="AT32" s="121"/>
      <c r="AU32" s="121"/>
      <c r="AV32" s="121"/>
      <c r="AW32" s="121"/>
      <c r="AX32" s="121"/>
      <c r="AY32" s="143"/>
      <c r="AZ32" s="4"/>
      <c r="BA32" s="4"/>
      <c r="BB32" s="4"/>
      <c r="BC32" s="4"/>
      <c r="BD32" s="4"/>
      <c r="BE32" s="4"/>
      <c r="BF32" s="1" t="s">
        <v>17</v>
      </c>
      <c r="BG32" s="6">
        <v>7.0</v>
      </c>
      <c r="BH32" s="6">
        <v>400.0</v>
      </c>
      <c r="BI32" s="6">
        <v>80.0</v>
      </c>
      <c r="BJ32" s="6">
        <v>270.0</v>
      </c>
      <c r="BK32" s="6">
        <v>1500.0</v>
      </c>
      <c r="BL32" s="6">
        <v>75.0</v>
      </c>
      <c r="BM32" s="6">
        <v>290.0</v>
      </c>
      <c r="BN32" s="6">
        <v>2000.0</v>
      </c>
      <c r="BO32" s="6">
        <v>65.0</v>
      </c>
      <c r="BP32" s="6">
        <v>2.0</v>
      </c>
      <c r="BQ32" s="6">
        <v>310.0</v>
      </c>
      <c r="BR32" s="6">
        <v>1600.0</v>
      </c>
      <c r="BS32" s="6">
        <v>60.0</v>
      </c>
      <c r="BT32" s="6">
        <v>330.0</v>
      </c>
      <c r="BU32" s="6">
        <v>400.0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141">
        <v>1.0</v>
      </c>
      <c r="DK32" s="141">
        <v>1.0</v>
      </c>
      <c r="DL32" s="141">
        <v>-1.0</v>
      </c>
      <c r="DM32" s="141">
        <v>1.0</v>
      </c>
      <c r="DN32" s="20"/>
      <c r="DO32" s="92">
        <v>4.0</v>
      </c>
      <c r="DP32" s="92">
        <v>340.0</v>
      </c>
      <c r="DQ32" s="103">
        <f t="shared" si="17"/>
        <v>66.25321795</v>
      </c>
      <c r="DR32" s="103">
        <f t="shared" si="18"/>
        <v>266.5504319</v>
      </c>
      <c r="DS32" s="92">
        <v>1260.0</v>
      </c>
      <c r="DT32" s="92">
        <v>60.0</v>
      </c>
      <c r="DU32" s="105">
        <f t="shared" si="19"/>
        <v>272.0024234</v>
      </c>
      <c r="DV32" s="92">
        <v>1520.0</v>
      </c>
      <c r="DW32" s="92">
        <v>50.0</v>
      </c>
      <c r="DX32" s="92">
        <v>1.6</v>
      </c>
      <c r="DY32" s="92">
        <v>302.0</v>
      </c>
      <c r="DZ32" s="107">
        <f t="shared" si="20"/>
        <v>1448.783094</v>
      </c>
      <c r="EA32" s="92">
        <v>54.0</v>
      </c>
      <c r="EB32" s="92">
        <v>318.0</v>
      </c>
      <c r="EC32" s="92">
        <v>388.0</v>
      </c>
      <c r="ED32" s="59">
        <v>4094.48</v>
      </c>
    </row>
    <row r="33">
      <c r="B33" s="6">
        <v>-1.0</v>
      </c>
      <c r="C33" s="6">
        <v>1.0</v>
      </c>
      <c r="D33" s="6">
        <v>1.0</v>
      </c>
      <c r="E33" s="6">
        <v>-1.0</v>
      </c>
      <c r="F33" s="6">
        <v>-1.0</v>
      </c>
      <c r="G33" s="6">
        <v>-1.0</v>
      </c>
      <c r="H33" s="6">
        <v>1.0</v>
      </c>
      <c r="I33" s="6">
        <v>1.0</v>
      </c>
      <c r="J33" s="6">
        <v>-1.0</v>
      </c>
      <c r="K33" s="6">
        <v>-1.0</v>
      </c>
      <c r="L33" s="6">
        <v>1.0</v>
      </c>
      <c r="M33" s="6">
        <v>1.0</v>
      </c>
      <c r="N33" s="6">
        <v>-1.0</v>
      </c>
      <c r="O33" s="6">
        <v>1.0</v>
      </c>
      <c r="P33" s="6">
        <v>1.0</v>
      </c>
      <c r="S33" s="60">
        <f t="shared" ref="S33:AG33" si="62">B$5 + B33*B$4*$T$4</f>
        <v>4</v>
      </c>
      <c r="T33" s="60">
        <f t="shared" si="62"/>
        <v>360</v>
      </c>
      <c r="U33" s="60">
        <f t="shared" si="62"/>
        <v>72</v>
      </c>
      <c r="V33" s="60">
        <f t="shared" si="62"/>
        <v>258</v>
      </c>
      <c r="W33" s="60">
        <f t="shared" si="62"/>
        <v>1140</v>
      </c>
      <c r="X33" s="61">
        <f t="shared" si="62"/>
        <v>60</v>
      </c>
      <c r="Y33" s="60">
        <f t="shared" si="62"/>
        <v>282</v>
      </c>
      <c r="Z33" s="60">
        <f t="shared" si="62"/>
        <v>1680</v>
      </c>
      <c r="AA33" s="61">
        <f t="shared" si="62"/>
        <v>50</v>
      </c>
      <c r="AB33" s="61">
        <f t="shared" si="62"/>
        <v>1.4</v>
      </c>
      <c r="AC33" s="60">
        <f t="shared" si="62"/>
        <v>302</v>
      </c>
      <c r="AD33" s="60">
        <f t="shared" si="62"/>
        <v>1360</v>
      </c>
      <c r="AE33" s="61">
        <f t="shared" si="62"/>
        <v>51</v>
      </c>
      <c r="AF33" s="60">
        <f t="shared" si="62"/>
        <v>318</v>
      </c>
      <c r="AG33" s="60">
        <f t="shared" si="62"/>
        <v>388</v>
      </c>
      <c r="AH33" s="62">
        <v>3496.14</v>
      </c>
      <c r="AJ33" s="5"/>
      <c r="AK33" s="142"/>
      <c r="AL33" s="151"/>
      <c r="AM33" s="121"/>
      <c r="AN33" s="143"/>
      <c r="AO33" s="121"/>
      <c r="AP33" s="121"/>
      <c r="AQ33" s="143"/>
      <c r="AR33" s="121"/>
      <c r="AS33" s="143"/>
      <c r="AT33" s="121"/>
      <c r="AU33" s="121"/>
      <c r="AV33" s="121"/>
      <c r="AW33" s="121"/>
      <c r="AX33" s="121"/>
      <c r="AY33" s="143"/>
      <c r="AZ33" s="4"/>
      <c r="BA33" s="4"/>
      <c r="BB33" s="4"/>
      <c r="BC33" s="4"/>
      <c r="BD33" s="4"/>
      <c r="BE33" s="4"/>
      <c r="BF33" s="1" t="s">
        <v>21</v>
      </c>
      <c r="BG33" s="6">
        <v>2.0</v>
      </c>
      <c r="BH33" s="6">
        <v>300.0</v>
      </c>
      <c r="BI33" s="6">
        <v>60.0</v>
      </c>
      <c r="BJ33" s="6">
        <v>250.0</v>
      </c>
      <c r="BK33" s="6">
        <v>900.0</v>
      </c>
      <c r="BL33" s="6">
        <v>50.0</v>
      </c>
      <c r="BM33" s="6">
        <v>270.0</v>
      </c>
      <c r="BN33" s="6">
        <v>1200.0</v>
      </c>
      <c r="BO33" s="6">
        <v>40.0</v>
      </c>
      <c r="BP33" s="6">
        <v>1.0</v>
      </c>
      <c r="BQ33" s="6">
        <v>290.0</v>
      </c>
      <c r="BR33" s="6">
        <v>1000.0</v>
      </c>
      <c r="BS33" s="6">
        <v>45.0</v>
      </c>
      <c r="BT33" s="6">
        <v>300.0</v>
      </c>
      <c r="BU33" s="6">
        <v>370.0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141">
        <v>-1.0</v>
      </c>
      <c r="DK33" s="141">
        <v>1.0</v>
      </c>
      <c r="DL33" s="141">
        <v>1.0</v>
      </c>
      <c r="DM33" s="141">
        <v>1.0</v>
      </c>
      <c r="DN33" s="20"/>
      <c r="DO33" s="92">
        <v>4.0</v>
      </c>
      <c r="DP33" s="92">
        <v>340.0</v>
      </c>
      <c r="DQ33" s="103">
        <f t="shared" si="17"/>
        <v>64.25321795</v>
      </c>
      <c r="DR33" s="103">
        <f t="shared" si="18"/>
        <v>266.5504319</v>
      </c>
      <c r="DS33" s="92">
        <v>1260.0</v>
      </c>
      <c r="DT33" s="92">
        <v>60.0</v>
      </c>
      <c r="DU33" s="105">
        <f t="shared" si="19"/>
        <v>274.0024234</v>
      </c>
      <c r="DV33" s="92">
        <v>1520.0</v>
      </c>
      <c r="DW33" s="92">
        <v>50.0</v>
      </c>
      <c r="DX33" s="92">
        <v>1.6</v>
      </c>
      <c r="DY33" s="92">
        <v>302.0</v>
      </c>
      <c r="DZ33" s="107">
        <f t="shared" si="20"/>
        <v>1448.783094</v>
      </c>
      <c r="EA33" s="92">
        <v>54.0</v>
      </c>
      <c r="EB33" s="92">
        <v>318.0</v>
      </c>
      <c r="EC33" s="92">
        <v>388.0</v>
      </c>
      <c r="ED33" s="59">
        <v>4063.79</v>
      </c>
    </row>
    <row r="34">
      <c r="B34" s="6">
        <v>1.0</v>
      </c>
      <c r="C34" s="6">
        <v>1.0</v>
      </c>
      <c r="D34" s="6">
        <v>-1.0</v>
      </c>
      <c r="E34" s="6">
        <v>1.0</v>
      </c>
      <c r="F34" s="6">
        <v>1.0</v>
      </c>
      <c r="G34" s="6">
        <v>-1.0</v>
      </c>
      <c r="H34" s="6">
        <v>-1.0</v>
      </c>
      <c r="I34" s="6">
        <v>1.0</v>
      </c>
      <c r="J34" s="6">
        <v>1.0</v>
      </c>
      <c r="K34" s="6">
        <v>-1.0</v>
      </c>
      <c r="L34" s="6">
        <v>-1.0</v>
      </c>
      <c r="M34" s="6">
        <v>1.0</v>
      </c>
      <c r="N34" s="6">
        <v>-1.0</v>
      </c>
      <c r="O34" s="6">
        <v>-1.0</v>
      </c>
      <c r="P34" s="6">
        <v>1.0</v>
      </c>
      <c r="S34" s="60">
        <f t="shared" ref="S34:AG34" si="63">B$5 + B34*B$4*$T$4</f>
        <v>5</v>
      </c>
      <c r="T34" s="60">
        <f t="shared" si="63"/>
        <v>360</v>
      </c>
      <c r="U34" s="60">
        <f t="shared" si="63"/>
        <v>68</v>
      </c>
      <c r="V34" s="60">
        <f t="shared" si="63"/>
        <v>262</v>
      </c>
      <c r="W34" s="60">
        <f t="shared" si="63"/>
        <v>1260</v>
      </c>
      <c r="X34" s="61">
        <f t="shared" si="63"/>
        <v>60</v>
      </c>
      <c r="Y34" s="60">
        <f t="shared" si="63"/>
        <v>278</v>
      </c>
      <c r="Z34" s="60">
        <f t="shared" si="63"/>
        <v>1680</v>
      </c>
      <c r="AA34" s="61">
        <f t="shared" si="63"/>
        <v>55</v>
      </c>
      <c r="AB34" s="61">
        <f t="shared" si="63"/>
        <v>1.4</v>
      </c>
      <c r="AC34" s="60">
        <f t="shared" si="63"/>
        <v>298</v>
      </c>
      <c r="AD34" s="60">
        <f t="shared" si="63"/>
        <v>1360</v>
      </c>
      <c r="AE34" s="61">
        <f t="shared" si="63"/>
        <v>51</v>
      </c>
      <c r="AF34" s="60">
        <f t="shared" si="63"/>
        <v>312</v>
      </c>
      <c r="AG34" s="60">
        <f t="shared" si="63"/>
        <v>388</v>
      </c>
      <c r="AH34" s="62">
        <v>3704.25</v>
      </c>
      <c r="AJ34" s="5"/>
      <c r="AK34" s="142"/>
      <c r="AL34" s="151"/>
      <c r="AM34" s="121"/>
      <c r="AN34" s="143"/>
      <c r="AO34" s="121"/>
      <c r="AP34" s="121"/>
      <c r="AQ34" s="143"/>
      <c r="AR34" s="121"/>
      <c r="AS34" s="143"/>
      <c r="AT34" s="121"/>
      <c r="AU34" s="121"/>
      <c r="AV34" s="121"/>
      <c r="AW34" s="121"/>
      <c r="AX34" s="121"/>
      <c r="AY34" s="143"/>
      <c r="AZ34" s="4"/>
      <c r="BA34" s="4"/>
      <c r="BB34" s="4"/>
      <c r="BC34" s="4"/>
      <c r="BD34" s="4"/>
      <c r="BE34" s="4"/>
      <c r="BF34" s="1" t="s">
        <v>24</v>
      </c>
      <c r="BG34" s="10">
        <f t="shared" ref="BG34:BU34" si="64">BG32-BG33</f>
        <v>5</v>
      </c>
      <c r="BH34" s="10">
        <f t="shared" si="64"/>
        <v>100</v>
      </c>
      <c r="BI34" s="10">
        <f t="shared" si="64"/>
        <v>20</v>
      </c>
      <c r="BJ34" s="10">
        <f t="shared" si="64"/>
        <v>20</v>
      </c>
      <c r="BK34" s="10">
        <f t="shared" si="64"/>
        <v>600</v>
      </c>
      <c r="BL34" s="10">
        <f t="shared" si="64"/>
        <v>25</v>
      </c>
      <c r="BM34" s="10">
        <f t="shared" si="64"/>
        <v>20</v>
      </c>
      <c r="BN34" s="10">
        <f t="shared" si="64"/>
        <v>800</v>
      </c>
      <c r="BO34" s="10">
        <f t="shared" si="64"/>
        <v>25</v>
      </c>
      <c r="BP34" s="10">
        <f t="shared" si="64"/>
        <v>1</v>
      </c>
      <c r="BQ34" s="10">
        <f t="shared" si="64"/>
        <v>20</v>
      </c>
      <c r="BR34" s="10">
        <f t="shared" si="64"/>
        <v>600</v>
      </c>
      <c r="BS34" s="10">
        <f t="shared" si="64"/>
        <v>15</v>
      </c>
      <c r="BT34" s="10">
        <f t="shared" si="64"/>
        <v>30</v>
      </c>
      <c r="BU34" s="10">
        <f t="shared" si="64"/>
        <v>30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141">
        <v>0.0</v>
      </c>
      <c r="DK34" s="141">
        <v>-2.0</v>
      </c>
      <c r="DL34" s="141">
        <v>0.0</v>
      </c>
      <c r="DM34" s="141">
        <v>0.0</v>
      </c>
      <c r="DN34" s="20"/>
      <c r="DO34" s="92">
        <v>4.0</v>
      </c>
      <c r="DP34" s="92">
        <v>340.0</v>
      </c>
      <c r="DQ34" s="103">
        <f t="shared" si="17"/>
        <v>65.25321795</v>
      </c>
      <c r="DR34" s="103">
        <f t="shared" si="18"/>
        <v>263.5504319</v>
      </c>
      <c r="DS34" s="92">
        <v>1260.0</v>
      </c>
      <c r="DT34" s="92">
        <v>60.0</v>
      </c>
      <c r="DU34" s="105">
        <f t="shared" si="19"/>
        <v>273.0024234</v>
      </c>
      <c r="DV34" s="92">
        <v>1520.0</v>
      </c>
      <c r="DW34" s="92">
        <v>50.0</v>
      </c>
      <c r="DX34" s="92">
        <v>1.6</v>
      </c>
      <c r="DY34" s="92">
        <v>302.0</v>
      </c>
      <c r="DZ34" s="107">
        <f t="shared" si="20"/>
        <v>1418.783094</v>
      </c>
      <c r="EA34" s="92">
        <v>54.0</v>
      </c>
      <c r="EB34" s="92">
        <v>318.0</v>
      </c>
      <c r="EC34" s="92">
        <v>388.0</v>
      </c>
      <c r="ED34" s="59">
        <v>3942.5</v>
      </c>
    </row>
    <row r="35">
      <c r="B35" s="6">
        <v>-1.0</v>
      </c>
      <c r="C35" s="6">
        <v>1.0</v>
      </c>
      <c r="D35" s="6">
        <v>-1.0</v>
      </c>
      <c r="E35" s="6">
        <v>-1.0</v>
      </c>
      <c r="F35" s="6">
        <v>1.0</v>
      </c>
      <c r="G35" s="6">
        <v>-1.0</v>
      </c>
      <c r="H35" s="6">
        <v>1.0</v>
      </c>
      <c r="I35" s="6">
        <v>-1.0</v>
      </c>
      <c r="J35" s="6">
        <v>1.0</v>
      </c>
      <c r="K35" s="6">
        <v>-1.0</v>
      </c>
      <c r="L35" s="6">
        <v>1.0</v>
      </c>
      <c r="M35" s="6">
        <v>-1.0</v>
      </c>
      <c r="N35" s="6">
        <v>1.0</v>
      </c>
      <c r="O35" s="6">
        <v>-1.0</v>
      </c>
      <c r="P35" s="6">
        <v>1.0</v>
      </c>
      <c r="S35" s="60">
        <f t="shared" ref="S35:AG35" si="65">B$5 + B35*B$4*$T$4</f>
        <v>4</v>
      </c>
      <c r="T35" s="60">
        <f t="shared" si="65"/>
        <v>360</v>
      </c>
      <c r="U35" s="60">
        <f t="shared" si="65"/>
        <v>68</v>
      </c>
      <c r="V35" s="60">
        <f t="shared" si="65"/>
        <v>258</v>
      </c>
      <c r="W35" s="60">
        <f t="shared" si="65"/>
        <v>1260</v>
      </c>
      <c r="X35" s="61">
        <f t="shared" si="65"/>
        <v>60</v>
      </c>
      <c r="Y35" s="60">
        <f t="shared" si="65"/>
        <v>282</v>
      </c>
      <c r="Z35" s="60">
        <f t="shared" si="65"/>
        <v>1520</v>
      </c>
      <c r="AA35" s="61">
        <f t="shared" si="65"/>
        <v>55</v>
      </c>
      <c r="AB35" s="61">
        <f t="shared" si="65"/>
        <v>1.4</v>
      </c>
      <c r="AC35" s="60">
        <f t="shared" si="65"/>
        <v>302</v>
      </c>
      <c r="AD35" s="60">
        <f t="shared" si="65"/>
        <v>1240</v>
      </c>
      <c r="AE35" s="61">
        <f t="shared" si="65"/>
        <v>54</v>
      </c>
      <c r="AF35" s="60">
        <f t="shared" si="65"/>
        <v>312</v>
      </c>
      <c r="AG35" s="60">
        <f t="shared" si="65"/>
        <v>388</v>
      </c>
      <c r="AH35" s="62">
        <v>3402.34</v>
      </c>
      <c r="AJ35" s="5"/>
      <c r="AK35" s="142"/>
      <c r="AL35" s="151"/>
      <c r="AM35" s="121"/>
      <c r="AN35" s="143"/>
      <c r="AO35" s="121"/>
      <c r="AP35" s="121"/>
      <c r="AQ35" s="143"/>
      <c r="AR35" s="121"/>
      <c r="AS35" s="143"/>
      <c r="AT35" s="121"/>
      <c r="AU35" s="121"/>
      <c r="AV35" s="121"/>
      <c r="AW35" s="121"/>
      <c r="AX35" s="121"/>
      <c r="AY35" s="143"/>
      <c r="AZ35" s="4"/>
      <c r="BA35" s="4"/>
      <c r="BB35" s="4"/>
      <c r="BC35" s="4"/>
      <c r="BD35" s="4"/>
      <c r="BE35" s="4"/>
      <c r="BF35" s="154" t="s">
        <v>32</v>
      </c>
      <c r="BG35" s="155">
        <v>4.0</v>
      </c>
      <c r="BH35" s="155">
        <v>340.0</v>
      </c>
      <c r="BI35" s="155">
        <v>65.253217949075</v>
      </c>
      <c r="BJ35" s="155">
        <v>265.5504318942543</v>
      </c>
      <c r="BK35" s="155">
        <v>1260.0</v>
      </c>
      <c r="BL35" s="155">
        <v>60.0</v>
      </c>
      <c r="BM35" s="86">
        <v>274.29404589972705</v>
      </c>
      <c r="BN35" s="155">
        <v>1520.0</v>
      </c>
      <c r="BO35" s="155">
        <v>50.0</v>
      </c>
      <c r="BP35" s="155">
        <v>1.6</v>
      </c>
      <c r="BQ35" s="155">
        <v>302.0</v>
      </c>
      <c r="BR35" s="86">
        <v>1456.996539340968</v>
      </c>
      <c r="BS35" s="155">
        <v>54.0</v>
      </c>
      <c r="BT35" s="155">
        <v>318.0</v>
      </c>
      <c r="BU35" s="155">
        <v>388.0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</row>
    <row r="36">
      <c r="B36" s="6">
        <v>-1.0</v>
      </c>
      <c r="C36" s="6">
        <v>-1.0</v>
      </c>
      <c r="D36" s="6">
        <v>1.0</v>
      </c>
      <c r="E36" s="6">
        <v>-1.0</v>
      </c>
      <c r="F36" s="6">
        <v>-1.0</v>
      </c>
      <c r="G36" s="6">
        <v>1.0</v>
      </c>
      <c r="H36" s="6">
        <v>1.0</v>
      </c>
      <c r="I36" s="6">
        <v>-1.0</v>
      </c>
      <c r="J36" s="6">
        <v>-1.0</v>
      </c>
      <c r="K36" s="6">
        <v>1.0</v>
      </c>
      <c r="L36" s="6">
        <v>1.0</v>
      </c>
      <c r="M36" s="6">
        <v>-1.0</v>
      </c>
      <c r="N36" s="6">
        <v>1.0</v>
      </c>
      <c r="O36" s="6">
        <v>1.0</v>
      </c>
      <c r="P36" s="6">
        <v>-1.0</v>
      </c>
      <c r="S36" s="60">
        <f t="shared" ref="S36:AG36" si="66">B$5 + B36*B$4*$T$4</f>
        <v>4</v>
      </c>
      <c r="T36" s="60">
        <f t="shared" si="66"/>
        <v>340</v>
      </c>
      <c r="U36" s="60">
        <f t="shared" si="66"/>
        <v>72</v>
      </c>
      <c r="V36" s="60">
        <f t="shared" si="66"/>
        <v>258</v>
      </c>
      <c r="W36" s="60">
        <f t="shared" si="66"/>
        <v>1140</v>
      </c>
      <c r="X36" s="61">
        <f t="shared" si="66"/>
        <v>65</v>
      </c>
      <c r="Y36" s="60">
        <f t="shared" si="66"/>
        <v>282</v>
      </c>
      <c r="Z36" s="60">
        <f t="shared" si="66"/>
        <v>1520</v>
      </c>
      <c r="AA36" s="61">
        <f t="shared" si="66"/>
        <v>50</v>
      </c>
      <c r="AB36" s="61">
        <f t="shared" si="66"/>
        <v>1.6</v>
      </c>
      <c r="AC36" s="60">
        <f t="shared" si="66"/>
        <v>302</v>
      </c>
      <c r="AD36" s="60">
        <f t="shared" si="66"/>
        <v>1240</v>
      </c>
      <c r="AE36" s="61">
        <f t="shared" si="66"/>
        <v>54</v>
      </c>
      <c r="AF36" s="60">
        <f t="shared" si="66"/>
        <v>318</v>
      </c>
      <c r="AG36" s="60">
        <f t="shared" si="66"/>
        <v>382</v>
      </c>
      <c r="AH36" s="62">
        <v>3369.52</v>
      </c>
      <c r="AJ36" s="5"/>
      <c r="AK36" s="142"/>
      <c r="AL36" s="151"/>
      <c r="AM36" s="121"/>
      <c r="AN36" s="143"/>
      <c r="AO36" s="121"/>
      <c r="AP36" s="121"/>
      <c r="AQ36" s="143"/>
      <c r="AR36" s="121"/>
      <c r="AS36" s="143"/>
      <c r="AT36" s="121"/>
      <c r="AU36" s="121"/>
      <c r="AV36" s="121"/>
      <c r="AW36" s="121"/>
      <c r="AX36" s="121"/>
      <c r="AY36" s="143"/>
      <c r="AZ36" s="4"/>
      <c r="BA36" s="4"/>
      <c r="BB36" s="4"/>
      <c r="BC36" s="4"/>
      <c r="BD36" s="4"/>
      <c r="BE36" s="4"/>
      <c r="BF36" s="4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</row>
    <row r="37">
      <c r="B37" s="6">
        <v>1.0</v>
      </c>
      <c r="C37" s="6">
        <v>-1.0</v>
      </c>
      <c r="D37" s="6">
        <v>1.0</v>
      </c>
      <c r="E37" s="6">
        <v>1.0</v>
      </c>
      <c r="F37" s="6">
        <v>-1.0</v>
      </c>
      <c r="G37" s="6">
        <v>1.0</v>
      </c>
      <c r="H37" s="6">
        <v>-1.0</v>
      </c>
      <c r="I37" s="6">
        <v>1.0</v>
      </c>
      <c r="J37" s="6">
        <v>-1.0</v>
      </c>
      <c r="K37" s="6">
        <v>1.0</v>
      </c>
      <c r="L37" s="6">
        <v>-1.0</v>
      </c>
      <c r="M37" s="6">
        <v>1.0</v>
      </c>
      <c r="N37" s="6">
        <v>-1.0</v>
      </c>
      <c r="O37" s="6">
        <v>1.0</v>
      </c>
      <c r="P37" s="6">
        <v>-1.0</v>
      </c>
      <c r="S37" s="60">
        <f t="shared" ref="S37:AG37" si="67">B$5 + B37*B$4*$T$4</f>
        <v>5</v>
      </c>
      <c r="T37" s="60">
        <f t="shared" si="67"/>
        <v>340</v>
      </c>
      <c r="U37" s="60">
        <f t="shared" si="67"/>
        <v>72</v>
      </c>
      <c r="V37" s="60">
        <f t="shared" si="67"/>
        <v>262</v>
      </c>
      <c r="W37" s="60">
        <f t="shared" si="67"/>
        <v>1140</v>
      </c>
      <c r="X37" s="61">
        <f t="shared" si="67"/>
        <v>65</v>
      </c>
      <c r="Y37" s="60">
        <f t="shared" si="67"/>
        <v>278</v>
      </c>
      <c r="Z37" s="60">
        <f t="shared" si="67"/>
        <v>1680</v>
      </c>
      <c r="AA37" s="61">
        <f t="shared" si="67"/>
        <v>50</v>
      </c>
      <c r="AB37" s="61">
        <f t="shared" si="67"/>
        <v>1.6</v>
      </c>
      <c r="AC37" s="60">
        <f t="shared" si="67"/>
        <v>298</v>
      </c>
      <c r="AD37" s="60">
        <f t="shared" si="67"/>
        <v>1360</v>
      </c>
      <c r="AE37" s="61">
        <f t="shared" si="67"/>
        <v>51</v>
      </c>
      <c r="AF37" s="60">
        <f t="shared" si="67"/>
        <v>318</v>
      </c>
      <c r="AG37" s="60">
        <f t="shared" si="67"/>
        <v>382</v>
      </c>
      <c r="AH37" s="62">
        <v>3652.04</v>
      </c>
      <c r="AJ37" s="5"/>
      <c r="AK37" s="142"/>
      <c r="AL37" s="151"/>
      <c r="AM37" s="121"/>
      <c r="AN37" s="143"/>
      <c r="AO37" s="121"/>
      <c r="AP37" s="121"/>
      <c r="AQ37" s="143"/>
      <c r="AR37" s="121"/>
      <c r="AS37" s="143"/>
      <c r="AT37" s="121"/>
      <c r="AU37" s="121"/>
      <c r="AV37" s="121"/>
      <c r="AW37" s="121"/>
      <c r="AX37" s="121"/>
      <c r="AY37" s="143"/>
      <c r="AZ37" s="4"/>
      <c r="BA37" s="4"/>
      <c r="BB37" s="4"/>
      <c r="BC37" s="4"/>
      <c r="BD37" s="4"/>
      <c r="BE37" s="4"/>
      <c r="BF37" s="4"/>
      <c r="BG37" s="5"/>
      <c r="BH37" s="20" t="s">
        <v>80</v>
      </c>
      <c r="BI37" s="20" t="s">
        <v>81</v>
      </c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</row>
    <row r="38">
      <c r="B38" s="6">
        <v>1.0</v>
      </c>
      <c r="C38" s="6">
        <v>-1.0</v>
      </c>
      <c r="D38" s="6">
        <v>-1.0</v>
      </c>
      <c r="E38" s="6">
        <v>1.0</v>
      </c>
      <c r="F38" s="6">
        <v>-1.0</v>
      </c>
      <c r="G38" s="6">
        <v>-1.0</v>
      </c>
      <c r="H38" s="6">
        <v>1.0</v>
      </c>
      <c r="I38" s="6">
        <v>1.0</v>
      </c>
      <c r="J38" s="6">
        <v>-1.0</v>
      </c>
      <c r="K38" s="6">
        <v>-1.0</v>
      </c>
      <c r="L38" s="6">
        <v>1.0</v>
      </c>
      <c r="M38" s="6">
        <v>1.0</v>
      </c>
      <c r="N38" s="6">
        <v>1.0</v>
      </c>
      <c r="O38" s="6">
        <v>-1.0</v>
      </c>
      <c r="P38" s="6">
        <v>-1.0</v>
      </c>
      <c r="S38" s="60">
        <f t="shared" ref="S38:AG38" si="68">B$5 + B38*B$4*$T$4</f>
        <v>5</v>
      </c>
      <c r="T38" s="60">
        <f t="shared" si="68"/>
        <v>340</v>
      </c>
      <c r="U38" s="60">
        <f t="shared" si="68"/>
        <v>68</v>
      </c>
      <c r="V38" s="60">
        <f t="shared" si="68"/>
        <v>262</v>
      </c>
      <c r="W38" s="60">
        <f t="shared" si="68"/>
        <v>1140</v>
      </c>
      <c r="X38" s="61">
        <f t="shared" si="68"/>
        <v>60</v>
      </c>
      <c r="Y38" s="60">
        <f t="shared" si="68"/>
        <v>282</v>
      </c>
      <c r="Z38" s="60">
        <f t="shared" si="68"/>
        <v>1680</v>
      </c>
      <c r="AA38" s="61">
        <f t="shared" si="68"/>
        <v>50</v>
      </c>
      <c r="AB38" s="61">
        <f t="shared" si="68"/>
        <v>1.4</v>
      </c>
      <c r="AC38" s="60">
        <f t="shared" si="68"/>
        <v>302</v>
      </c>
      <c r="AD38" s="60">
        <f t="shared" si="68"/>
        <v>1360</v>
      </c>
      <c r="AE38" s="61">
        <f t="shared" si="68"/>
        <v>54</v>
      </c>
      <c r="AF38" s="60">
        <f t="shared" si="68"/>
        <v>312</v>
      </c>
      <c r="AG38" s="60">
        <f t="shared" si="68"/>
        <v>382</v>
      </c>
      <c r="AH38" s="62">
        <v>3664.73</v>
      </c>
      <c r="AJ38" s="5"/>
      <c r="AK38" s="142"/>
      <c r="AL38" s="151"/>
      <c r="AM38" s="121"/>
      <c r="AN38" s="143"/>
      <c r="AO38" s="121"/>
      <c r="AP38" s="121"/>
      <c r="AQ38" s="143"/>
      <c r="AR38" s="121"/>
      <c r="AS38" s="143"/>
      <c r="AT38" s="121"/>
      <c r="AU38" s="121"/>
      <c r="AV38" s="121"/>
      <c r="AW38" s="121"/>
      <c r="AX38" s="121"/>
      <c r="AY38" s="143"/>
      <c r="AZ38" s="4"/>
      <c r="BA38" s="4"/>
      <c r="BB38" s="4"/>
      <c r="BC38" s="4"/>
      <c r="BD38" s="4"/>
      <c r="BE38" s="4"/>
      <c r="BF38" s="4"/>
      <c r="BG38" s="22" t="s">
        <v>82</v>
      </c>
      <c r="BH38" s="156">
        <v>-32.69125</v>
      </c>
      <c r="BI38" s="157">
        <f>BH38/BH40</f>
        <v>-0.7290562833</v>
      </c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</row>
    <row r="39">
      <c r="B39" s="6">
        <v>1.0</v>
      </c>
      <c r="C39" s="6">
        <v>-1.0</v>
      </c>
      <c r="D39" s="6">
        <v>1.0</v>
      </c>
      <c r="E39" s="6">
        <v>1.0</v>
      </c>
      <c r="F39" s="6">
        <v>1.0</v>
      </c>
      <c r="G39" s="6">
        <v>-1.0</v>
      </c>
      <c r="H39" s="6">
        <v>1.0</v>
      </c>
      <c r="I39" s="6">
        <v>-1.0</v>
      </c>
      <c r="J39" s="6">
        <v>1.0</v>
      </c>
      <c r="K39" s="6">
        <v>-1.0</v>
      </c>
      <c r="L39" s="6">
        <v>1.0</v>
      </c>
      <c r="M39" s="6">
        <v>-1.0</v>
      </c>
      <c r="N39" s="6">
        <v>-1.0</v>
      </c>
      <c r="O39" s="6">
        <v>1.0</v>
      </c>
      <c r="P39" s="6">
        <v>-1.0</v>
      </c>
      <c r="S39" s="60">
        <f t="shared" ref="S39:AG39" si="69">B$5 + B39*B$4*$T$4</f>
        <v>5</v>
      </c>
      <c r="T39" s="60">
        <f t="shared" si="69"/>
        <v>340</v>
      </c>
      <c r="U39" s="60">
        <f t="shared" si="69"/>
        <v>72</v>
      </c>
      <c r="V39" s="60">
        <f t="shared" si="69"/>
        <v>262</v>
      </c>
      <c r="W39" s="60">
        <f t="shared" si="69"/>
        <v>1260</v>
      </c>
      <c r="X39" s="61">
        <f t="shared" si="69"/>
        <v>60</v>
      </c>
      <c r="Y39" s="60">
        <f t="shared" si="69"/>
        <v>282</v>
      </c>
      <c r="Z39" s="60">
        <f t="shared" si="69"/>
        <v>1520</v>
      </c>
      <c r="AA39" s="61">
        <f t="shared" si="69"/>
        <v>55</v>
      </c>
      <c r="AB39" s="61">
        <f t="shared" si="69"/>
        <v>1.4</v>
      </c>
      <c r="AC39" s="60">
        <f t="shared" si="69"/>
        <v>302</v>
      </c>
      <c r="AD39" s="60">
        <f t="shared" si="69"/>
        <v>1240</v>
      </c>
      <c r="AE39" s="61">
        <f t="shared" si="69"/>
        <v>51</v>
      </c>
      <c r="AF39" s="60">
        <f t="shared" si="69"/>
        <v>318</v>
      </c>
      <c r="AG39" s="60">
        <f t="shared" si="69"/>
        <v>382</v>
      </c>
      <c r="AH39" s="62">
        <v>3471.25</v>
      </c>
      <c r="AJ39" s="5"/>
      <c r="AK39" s="142"/>
      <c r="AL39" s="151"/>
      <c r="AM39" s="121"/>
      <c r="AN39" s="143"/>
      <c r="AO39" s="121"/>
      <c r="AP39" s="121"/>
      <c r="AQ39" s="143"/>
      <c r="AR39" s="121"/>
      <c r="AS39" s="143"/>
      <c r="AT39" s="121"/>
      <c r="AU39" s="121"/>
      <c r="AV39" s="121"/>
      <c r="AW39" s="121"/>
      <c r="AX39" s="121"/>
      <c r="AY39" s="143"/>
      <c r="AZ39" s="4"/>
      <c r="BA39" s="4"/>
      <c r="BB39" s="4"/>
      <c r="BC39" s="4"/>
      <c r="BD39" s="4"/>
      <c r="BE39" s="4"/>
      <c r="BF39" s="4"/>
      <c r="BG39" s="22" t="s">
        <v>74</v>
      </c>
      <c r="BH39" s="156">
        <v>-30.69125</v>
      </c>
      <c r="BI39" s="157">
        <f>BH39/BH40</f>
        <v>-0.68445375</v>
      </c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</row>
    <row r="40">
      <c r="B40" s="6">
        <v>1.0</v>
      </c>
      <c r="C40" s="6">
        <v>1.0</v>
      </c>
      <c r="D40" s="6">
        <v>-1.0</v>
      </c>
      <c r="E40" s="6">
        <v>1.0</v>
      </c>
      <c r="F40" s="6">
        <v>-1.0</v>
      </c>
      <c r="G40" s="6">
        <v>1.0</v>
      </c>
      <c r="H40" s="6">
        <v>1.0</v>
      </c>
      <c r="I40" s="6">
        <v>-1.0</v>
      </c>
      <c r="J40" s="6">
        <v>-1.0</v>
      </c>
      <c r="K40" s="6">
        <v>1.0</v>
      </c>
      <c r="L40" s="6">
        <v>1.0</v>
      </c>
      <c r="M40" s="6">
        <v>-1.0</v>
      </c>
      <c r="N40" s="6">
        <v>-1.0</v>
      </c>
      <c r="O40" s="6">
        <v>-1.0</v>
      </c>
      <c r="P40" s="6">
        <v>1.0</v>
      </c>
      <c r="S40" s="60">
        <f t="shared" ref="S40:AG40" si="70">B$5 + B40*B$4*$T$4</f>
        <v>5</v>
      </c>
      <c r="T40" s="60">
        <f t="shared" si="70"/>
        <v>360</v>
      </c>
      <c r="U40" s="60">
        <f t="shared" si="70"/>
        <v>68</v>
      </c>
      <c r="V40" s="60">
        <f t="shared" si="70"/>
        <v>262</v>
      </c>
      <c r="W40" s="60">
        <f t="shared" si="70"/>
        <v>1140</v>
      </c>
      <c r="X40" s="61">
        <f t="shared" si="70"/>
        <v>65</v>
      </c>
      <c r="Y40" s="60">
        <f t="shared" si="70"/>
        <v>282</v>
      </c>
      <c r="Z40" s="60">
        <f t="shared" si="70"/>
        <v>1520</v>
      </c>
      <c r="AA40" s="61">
        <f t="shared" si="70"/>
        <v>50</v>
      </c>
      <c r="AB40" s="61">
        <f t="shared" si="70"/>
        <v>1.6</v>
      </c>
      <c r="AC40" s="60">
        <f t="shared" si="70"/>
        <v>302</v>
      </c>
      <c r="AD40" s="60">
        <f t="shared" si="70"/>
        <v>1240</v>
      </c>
      <c r="AE40" s="61">
        <f t="shared" si="70"/>
        <v>51</v>
      </c>
      <c r="AF40" s="60">
        <f t="shared" si="70"/>
        <v>312</v>
      </c>
      <c r="AG40" s="60">
        <f t="shared" si="70"/>
        <v>388</v>
      </c>
      <c r="AH40" s="62">
        <v>3564.23</v>
      </c>
      <c r="AJ40" s="5"/>
      <c r="AK40" s="142"/>
      <c r="AL40" s="151"/>
      <c r="AM40" s="121"/>
      <c r="AN40" s="143"/>
      <c r="AO40" s="121"/>
      <c r="AP40" s="121"/>
      <c r="AQ40" s="143"/>
      <c r="AR40" s="121"/>
      <c r="AS40" s="143"/>
      <c r="AT40" s="121"/>
      <c r="AU40" s="121"/>
      <c r="AV40" s="121"/>
      <c r="AW40" s="121"/>
      <c r="AX40" s="121"/>
      <c r="AY40" s="143"/>
      <c r="AZ40" s="4"/>
      <c r="BA40" s="4"/>
      <c r="BB40" s="4"/>
      <c r="BC40" s="4"/>
      <c r="BD40" s="4"/>
      <c r="BE40" s="4"/>
      <c r="BF40" s="4"/>
      <c r="BG40" s="20" t="s">
        <v>83</v>
      </c>
      <c r="BH40" s="5">
        <f>SQRT(BH38^2+BH39^2)</f>
        <v>44.84050237</v>
      </c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</row>
    <row r="41">
      <c r="B41" s="6">
        <v>1.0</v>
      </c>
      <c r="C41" s="6">
        <v>1.0</v>
      </c>
      <c r="D41" s="6">
        <v>1.0</v>
      </c>
      <c r="E41" s="6">
        <v>-1.0</v>
      </c>
      <c r="F41" s="6">
        <v>1.0</v>
      </c>
      <c r="G41" s="6">
        <v>-1.0</v>
      </c>
      <c r="H41" s="6">
        <v>-1.0</v>
      </c>
      <c r="I41" s="6">
        <v>-1.0</v>
      </c>
      <c r="J41" s="6">
        <v>-1.0</v>
      </c>
      <c r="K41" s="6">
        <v>1.0</v>
      </c>
      <c r="L41" s="6">
        <v>1.0</v>
      </c>
      <c r="M41" s="6">
        <v>1.0</v>
      </c>
      <c r="N41" s="6">
        <v>-1.0</v>
      </c>
      <c r="O41" s="6">
        <v>-1.0</v>
      </c>
      <c r="P41" s="6">
        <v>-1.0</v>
      </c>
      <c r="S41" s="60">
        <f t="shared" ref="S41:AG41" si="71">B$5 + B41*B$4*$T$4</f>
        <v>5</v>
      </c>
      <c r="T41" s="60">
        <f t="shared" si="71"/>
        <v>360</v>
      </c>
      <c r="U41" s="60">
        <f t="shared" si="71"/>
        <v>72</v>
      </c>
      <c r="V41" s="60">
        <f t="shared" si="71"/>
        <v>258</v>
      </c>
      <c r="W41" s="60">
        <f t="shared" si="71"/>
        <v>1260</v>
      </c>
      <c r="X41" s="61">
        <f t="shared" si="71"/>
        <v>60</v>
      </c>
      <c r="Y41" s="60">
        <f t="shared" si="71"/>
        <v>278</v>
      </c>
      <c r="Z41" s="60">
        <f t="shared" si="71"/>
        <v>1520</v>
      </c>
      <c r="AA41" s="61">
        <f t="shared" si="71"/>
        <v>50</v>
      </c>
      <c r="AB41" s="61">
        <f t="shared" si="71"/>
        <v>1.6</v>
      </c>
      <c r="AC41" s="60">
        <f t="shared" si="71"/>
        <v>302</v>
      </c>
      <c r="AD41" s="60">
        <f t="shared" si="71"/>
        <v>1360</v>
      </c>
      <c r="AE41" s="61">
        <f t="shared" si="71"/>
        <v>51</v>
      </c>
      <c r="AF41" s="60">
        <f t="shared" si="71"/>
        <v>312</v>
      </c>
      <c r="AG41" s="60">
        <f t="shared" si="71"/>
        <v>382</v>
      </c>
      <c r="AH41" s="62">
        <v>3568.37</v>
      </c>
      <c r="AJ41" s="5"/>
      <c r="AK41" s="142"/>
      <c r="AL41" s="151"/>
      <c r="AM41" s="121"/>
      <c r="AN41" s="143"/>
      <c r="AO41" s="121"/>
      <c r="AP41" s="121"/>
      <c r="AQ41" s="143"/>
      <c r="AR41" s="121"/>
      <c r="AS41" s="143"/>
      <c r="AT41" s="121"/>
      <c r="AU41" s="121"/>
      <c r="AV41" s="121"/>
      <c r="AW41" s="121"/>
      <c r="AX41" s="121"/>
      <c r="AY41" s="143"/>
      <c r="AZ41" s="4"/>
      <c r="BA41" s="4"/>
      <c r="BB41" s="4"/>
      <c r="BC41" s="4"/>
      <c r="BD41" s="4"/>
      <c r="BE41" s="4"/>
      <c r="BF41" s="4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</row>
    <row r="42">
      <c r="B42" s="6">
        <v>-1.0</v>
      </c>
      <c r="C42" s="6">
        <v>1.0</v>
      </c>
      <c r="D42" s="6">
        <v>-1.0</v>
      </c>
      <c r="E42" s="6">
        <v>1.0</v>
      </c>
      <c r="F42" s="6">
        <v>1.0</v>
      </c>
      <c r="G42" s="6">
        <v>1.0</v>
      </c>
      <c r="H42" s="6">
        <v>-1.0</v>
      </c>
      <c r="I42" s="6">
        <v>1.0</v>
      </c>
      <c r="J42" s="6">
        <v>-1.0</v>
      </c>
      <c r="K42" s="6">
        <v>-1.0</v>
      </c>
      <c r="L42" s="6">
        <v>1.0</v>
      </c>
      <c r="M42" s="6">
        <v>-1.0</v>
      </c>
      <c r="N42" s="6">
        <v>-1.0</v>
      </c>
      <c r="O42" s="6">
        <v>1.0</v>
      </c>
      <c r="P42" s="6">
        <v>-1.0</v>
      </c>
      <c r="S42" s="60">
        <f t="shared" ref="S42:AG42" si="72">B$5 + B42*B$4*$T$4</f>
        <v>4</v>
      </c>
      <c r="T42" s="60">
        <f t="shared" si="72"/>
        <v>360</v>
      </c>
      <c r="U42" s="60">
        <f t="shared" si="72"/>
        <v>68</v>
      </c>
      <c r="V42" s="60">
        <f t="shared" si="72"/>
        <v>262</v>
      </c>
      <c r="W42" s="60">
        <f t="shared" si="72"/>
        <v>1260</v>
      </c>
      <c r="X42" s="61">
        <f t="shared" si="72"/>
        <v>65</v>
      </c>
      <c r="Y42" s="60">
        <f t="shared" si="72"/>
        <v>278</v>
      </c>
      <c r="Z42" s="60">
        <f t="shared" si="72"/>
        <v>1680</v>
      </c>
      <c r="AA42" s="61">
        <f t="shared" si="72"/>
        <v>50</v>
      </c>
      <c r="AB42" s="61">
        <f t="shared" si="72"/>
        <v>1.4</v>
      </c>
      <c r="AC42" s="60">
        <f t="shared" si="72"/>
        <v>302</v>
      </c>
      <c r="AD42" s="60">
        <f t="shared" si="72"/>
        <v>1240</v>
      </c>
      <c r="AE42" s="61">
        <f t="shared" si="72"/>
        <v>51</v>
      </c>
      <c r="AF42" s="60">
        <f t="shared" si="72"/>
        <v>318</v>
      </c>
      <c r="AG42" s="60">
        <f t="shared" si="72"/>
        <v>382</v>
      </c>
      <c r="AH42" s="62">
        <v>3577.83</v>
      </c>
      <c r="AJ42" s="5"/>
      <c r="AK42" s="142"/>
      <c r="AL42" s="151"/>
      <c r="AM42" s="121"/>
      <c r="AN42" s="143"/>
      <c r="AO42" s="121"/>
      <c r="AP42" s="121"/>
      <c r="AQ42" s="143"/>
      <c r="AR42" s="121"/>
      <c r="AS42" s="143"/>
      <c r="AT42" s="121"/>
      <c r="AU42" s="121"/>
      <c r="AV42" s="121"/>
      <c r="AW42" s="121"/>
      <c r="AX42" s="121"/>
      <c r="AY42" s="143"/>
      <c r="AZ42" s="4"/>
      <c r="BA42" s="4"/>
      <c r="BB42" s="4"/>
      <c r="BC42" s="4"/>
      <c r="BD42" s="4"/>
      <c r="BE42" s="4"/>
      <c r="BF42" s="4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</row>
    <row r="43">
      <c r="B43" s="6">
        <v>-1.0</v>
      </c>
      <c r="C43" s="6">
        <v>-1.0</v>
      </c>
      <c r="D43" s="6">
        <v>1.0</v>
      </c>
      <c r="E43" s="6">
        <v>1.0</v>
      </c>
      <c r="F43" s="6">
        <v>1.0</v>
      </c>
      <c r="G43" s="6">
        <v>1.0</v>
      </c>
      <c r="H43" s="6">
        <v>1.0</v>
      </c>
      <c r="I43" s="6">
        <v>-1.0</v>
      </c>
      <c r="J43" s="6">
        <v>-1.0</v>
      </c>
      <c r="K43" s="6">
        <v>-1.0</v>
      </c>
      <c r="L43" s="6">
        <v>-1.0</v>
      </c>
      <c r="M43" s="6">
        <v>1.0</v>
      </c>
      <c r="N43" s="6">
        <v>-1.0</v>
      </c>
      <c r="O43" s="6">
        <v>-1.0</v>
      </c>
      <c r="P43" s="6">
        <v>1.0</v>
      </c>
      <c r="S43" s="60">
        <f t="shared" ref="S43:AG43" si="73">B$5 + B43*B$4*$T$4</f>
        <v>4</v>
      </c>
      <c r="T43" s="60">
        <f t="shared" si="73"/>
        <v>340</v>
      </c>
      <c r="U43" s="60">
        <f t="shared" si="73"/>
        <v>72</v>
      </c>
      <c r="V43" s="60">
        <f t="shared" si="73"/>
        <v>262</v>
      </c>
      <c r="W43" s="60">
        <f t="shared" si="73"/>
        <v>1260</v>
      </c>
      <c r="X43" s="61">
        <f t="shared" si="73"/>
        <v>65</v>
      </c>
      <c r="Y43" s="60">
        <f t="shared" si="73"/>
        <v>282</v>
      </c>
      <c r="Z43" s="60">
        <f t="shared" si="73"/>
        <v>1520</v>
      </c>
      <c r="AA43" s="61">
        <f t="shared" si="73"/>
        <v>50</v>
      </c>
      <c r="AB43" s="61">
        <f t="shared" si="73"/>
        <v>1.4</v>
      </c>
      <c r="AC43" s="60">
        <f t="shared" si="73"/>
        <v>298</v>
      </c>
      <c r="AD43" s="60">
        <f t="shared" si="73"/>
        <v>1360</v>
      </c>
      <c r="AE43" s="61">
        <f t="shared" si="73"/>
        <v>51</v>
      </c>
      <c r="AF43" s="60">
        <f t="shared" si="73"/>
        <v>312</v>
      </c>
      <c r="AG43" s="60">
        <f t="shared" si="73"/>
        <v>388</v>
      </c>
      <c r="AH43" s="62">
        <v>3538.29</v>
      </c>
      <c r="AJ43" s="5"/>
      <c r="AK43" s="142"/>
      <c r="AL43" s="151"/>
      <c r="AM43" s="121"/>
      <c r="AN43" s="143"/>
      <c r="AO43" s="121"/>
      <c r="AP43" s="121"/>
      <c r="AQ43" s="143"/>
      <c r="AR43" s="121"/>
      <c r="AS43" s="143"/>
      <c r="AT43" s="121"/>
      <c r="AU43" s="121"/>
      <c r="AV43" s="121"/>
      <c r="AW43" s="121"/>
      <c r="AX43" s="121"/>
      <c r="AY43" s="143"/>
      <c r="AZ43" s="4"/>
      <c r="BA43" s="4"/>
      <c r="BB43" s="4"/>
      <c r="BC43" s="4"/>
      <c r="BD43" s="4"/>
      <c r="BE43" s="4"/>
      <c r="BF43" s="4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</row>
    <row r="44"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S44" s="60">
        <f t="shared" ref="S44:AG44" si="74">B$5 + B44*B$4*$T$4</f>
        <v>4.5</v>
      </c>
      <c r="T44" s="60">
        <f t="shared" si="74"/>
        <v>350</v>
      </c>
      <c r="U44" s="60">
        <f t="shared" si="74"/>
        <v>70</v>
      </c>
      <c r="V44" s="60">
        <f t="shared" si="74"/>
        <v>260</v>
      </c>
      <c r="W44" s="60">
        <f t="shared" si="74"/>
        <v>1200</v>
      </c>
      <c r="X44" s="61">
        <f t="shared" si="74"/>
        <v>62.5</v>
      </c>
      <c r="Y44" s="60">
        <f t="shared" si="74"/>
        <v>280</v>
      </c>
      <c r="Z44" s="60">
        <f t="shared" si="74"/>
        <v>1600</v>
      </c>
      <c r="AA44" s="61">
        <f t="shared" si="74"/>
        <v>52.5</v>
      </c>
      <c r="AB44" s="61">
        <f t="shared" si="74"/>
        <v>1.5</v>
      </c>
      <c r="AC44" s="60">
        <f t="shared" si="74"/>
        <v>300</v>
      </c>
      <c r="AD44" s="60">
        <f t="shared" si="74"/>
        <v>1300</v>
      </c>
      <c r="AE44" s="61">
        <f t="shared" si="74"/>
        <v>52.5</v>
      </c>
      <c r="AF44" s="60">
        <f t="shared" si="74"/>
        <v>315</v>
      </c>
      <c r="AG44" s="60">
        <f t="shared" si="74"/>
        <v>385</v>
      </c>
      <c r="AH44" s="62">
        <v>3522.7</v>
      </c>
      <c r="AJ44" s="5"/>
      <c r="AK44" s="142"/>
      <c r="AL44" s="151"/>
      <c r="AM44" s="121"/>
      <c r="AN44" s="143"/>
      <c r="AO44" s="121"/>
      <c r="AP44" s="121"/>
      <c r="AQ44" s="143"/>
      <c r="AR44" s="121"/>
      <c r="AS44" s="143"/>
      <c r="AT44" s="121"/>
      <c r="AU44" s="121"/>
      <c r="AV44" s="121"/>
      <c r="AW44" s="121"/>
      <c r="AX44" s="121"/>
      <c r="AY44" s="143"/>
      <c r="AZ44" s="4"/>
      <c r="BA44" s="4"/>
      <c r="BB44" s="4"/>
      <c r="BC44" s="4"/>
      <c r="BD44" s="4"/>
      <c r="BE44" s="4"/>
      <c r="BF44" s="4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</row>
    <row r="45"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</row>
    <row r="46"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>
        <f>MAX(AH9:AH44)</f>
        <v>3714.52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</row>
    <row r="47"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</row>
    <row r="48">
      <c r="B48" s="158" t="s">
        <v>84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  <c r="Q48" s="9"/>
      <c r="R48" s="1" t="s">
        <v>0</v>
      </c>
      <c r="S48" s="1" t="s">
        <v>1</v>
      </c>
      <c r="T48" s="1" t="s">
        <v>2</v>
      </c>
      <c r="U48" s="1" t="s">
        <v>3</v>
      </c>
      <c r="V48" s="1" t="s">
        <v>4</v>
      </c>
      <c r="W48" s="1" t="s">
        <v>5</v>
      </c>
      <c r="X48" s="1" t="s">
        <v>6</v>
      </c>
      <c r="Y48" s="1" t="s">
        <v>7</v>
      </c>
      <c r="Z48" s="1" t="s">
        <v>8</v>
      </c>
      <c r="AA48" s="1" t="s">
        <v>9</v>
      </c>
      <c r="AB48" s="1" t="s">
        <v>10</v>
      </c>
      <c r="AC48" s="1" t="s">
        <v>11</v>
      </c>
      <c r="AD48" s="1" t="s">
        <v>12</v>
      </c>
      <c r="AE48" s="1" t="s">
        <v>13</v>
      </c>
      <c r="AF48" s="1" t="s">
        <v>14</v>
      </c>
      <c r="AG48" s="1" t="s">
        <v>15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</row>
    <row r="49">
      <c r="B49" s="1" t="s">
        <v>85</v>
      </c>
      <c r="C49" s="1" t="s">
        <v>86</v>
      </c>
      <c r="D49" s="1" t="s">
        <v>87</v>
      </c>
      <c r="E49" s="1" t="s">
        <v>88</v>
      </c>
      <c r="F49" s="1" t="s">
        <v>89</v>
      </c>
      <c r="G49" s="1" t="s">
        <v>90</v>
      </c>
      <c r="H49" s="1" t="s">
        <v>91</v>
      </c>
      <c r="I49" s="1" t="s">
        <v>92</v>
      </c>
      <c r="J49" s="1" t="s">
        <v>93</v>
      </c>
      <c r="K49" s="1" t="s">
        <v>94</v>
      </c>
      <c r="L49" s="1" t="s">
        <v>95</v>
      </c>
      <c r="M49" s="1" t="s">
        <v>96</v>
      </c>
      <c r="N49" s="1" t="s">
        <v>97</v>
      </c>
      <c r="O49" s="1" t="s">
        <v>98</v>
      </c>
      <c r="P49" s="1" t="s">
        <v>99</v>
      </c>
      <c r="Q49" s="9"/>
      <c r="R49" s="1" t="s">
        <v>17</v>
      </c>
      <c r="S49" s="6">
        <v>7.0</v>
      </c>
      <c r="T49" s="6">
        <v>400.0</v>
      </c>
      <c r="U49" s="6">
        <v>80.0</v>
      </c>
      <c r="V49" s="6">
        <v>270.0</v>
      </c>
      <c r="W49" s="6">
        <v>1500.0</v>
      </c>
      <c r="X49" s="6">
        <v>75.0</v>
      </c>
      <c r="Y49" s="6">
        <v>290.0</v>
      </c>
      <c r="Z49" s="6">
        <v>2000.0</v>
      </c>
      <c r="AA49" s="6">
        <v>65.0</v>
      </c>
      <c r="AB49" s="6">
        <v>2.0</v>
      </c>
      <c r="AC49" s="6">
        <v>310.0</v>
      </c>
      <c r="AD49" s="6">
        <v>1600.0</v>
      </c>
      <c r="AE49" s="6">
        <v>60.0</v>
      </c>
      <c r="AF49" s="6">
        <v>330.0</v>
      </c>
      <c r="AG49" s="6">
        <v>400.0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</row>
    <row r="50">
      <c r="A50" s="8" t="s">
        <v>100</v>
      </c>
      <c r="B50" s="1" t="s">
        <v>1</v>
      </c>
      <c r="C50" s="1" t="s">
        <v>2</v>
      </c>
      <c r="D50" s="159" t="s">
        <v>3</v>
      </c>
      <c r="E50" s="159" t="s">
        <v>4</v>
      </c>
      <c r="F50" s="1" t="s">
        <v>5</v>
      </c>
      <c r="G50" s="1" t="s">
        <v>6</v>
      </c>
      <c r="H50" s="159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59" t="s">
        <v>12</v>
      </c>
      <c r="N50" s="1" t="s">
        <v>13</v>
      </c>
      <c r="O50" s="1" t="s">
        <v>14</v>
      </c>
      <c r="P50" s="1" t="s">
        <v>15</v>
      </c>
      <c r="Q50" s="9"/>
      <c r="R50" s="1" t="s">
        <v>21</v>
      </c>
      <c r="S50" s="6">
        <v>2.0</v>
      </c>
      <c r="T50" s="6">
        <v>300.0</v>
      </c>
      <c r="U50" s="6">
        <v>60.0</v>
      </c>
      <c r="V50" s="6">
        <v>250.0</v>
      </c>
      <c r="W50" s="6">
        <v>900.0</v>
      </c>
      <c r="X50" s="6">
        <v>50.0</v>
      </c>
      <c r="Y50" s="6">
        <v>270.0</v>
      </c>
      <c r="Z50" s="6">
        <v>1200.0</v>
      </c>
      <c r="AA50" s="6">
        <v>40.0</v>
      </c>
      <c r="AB50" s="6">
        <v>1.0</v>
      </c>
      <c r="AC50" s="6">
        <v>290.0</v>
      </c>
      <c r="AD50" s="6">
        <v>1000.0</v>
      </c>
      <c r="AE50" s="6">
        <v>45.0</v>
      </c>
      <c r="AF50" s="6">
        <v>300.0</v>
      </c>
      <c r="AG50" s="6">
        <v>370.0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</row>
    <row r="51">
      <c r="A51" s="14"/>
      <c r="P51" s="14"/>
      <c r="Q51" s="9"/>
      <c r="R51" s="1" t="s">
        <v>24</v>
      </c>
      <c r="S51" s="10">
        <f t="shared" ref="S51:AG51" si="75">S49-S50</f>
        <v>5</v>
      </c>
      <c r="T51" s="10">
        <f t="shared" si="75"/>
        <v>100</v>
      </c>
      <c r="U51" s="10">
        <f t="shared" si="75"/>
        <v>20</v>
      </c>
      <c r="V51" s="10">
        <f t="shared" si="75"/>
        <v>20</v>
      </c>
      <c r="W51" s="10">
        <f t="shared" si="75"/>
        <v>600</v>
      </c>
      <c r="X51" s="10">
        <f t="shared" si="75"/>
        <v>25</v>
      </c>
      <c r="Y51" s="10">
        <f t="shared" si="75"/>
        <v>20</v>
      </c>
      <c r="Z51" s="10">
        <f t="shared" si="75"/>
        <v>800</v>
      </c>
      <c r="AA51" s="10">
        <f t="shared" si="75"/>
        <v>25</v>
      </c>
      <c r="AB51" s="10">
        <f t="shared" si="75"/>
        <v>1</v>
      </c>
      <c r="AC51" s="10">
        <f t="shared" si="75"/>
        <v>20</v>
      </c>
      <c r="AD51" s="10">
        <f t="shared" si="75"/>
        <v>600</v>
      </c>
      <c r="AE51" s="10">
        <f t="shared" si="75"/>
        <v>15</v>
      </c>
      <c r="AF51" s="10">
        <f t="shared" si="75"/>
        <v>30</v>
      </c>
      <c r="AG51" s="10">
        <f t="shared" si="75"/>
        <v>30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</row>
    <row r="52">
      <c r="A52" s="14"/>
      <c r="Q52" s="9"/>
      <c r="R52" s="1" t="s">
        <v>31</v>
      </c>
      <c r="S52" s="160">
        <v>4.0</v>
      </c>
      <c r="T52" s="160">
        <v>340.0</v>
      </c>
      <c r="U52" s="161">
        <v>68.0</v>
      </c>
      <c r="V52" s="161">
        <v>262.0</v>
      </c>
      <c r="W52" s="160">
        <v>1260.0</v>
      </c>
      <c r="X52" s="160">
        <v>60.0</v>
      </c>
      <c r="Y52" s="161">
        <v>278.0</v>
      </c>
      <c r="Z52" s="160">
        <v>1520.0</v>
      </c>
      <c r="AA52" s="160">
        <v>50.0</v>
      </c>
      <c r="AB52" s="160">
        <v>1.6</v>
      </c>
      <c r="AC52" s="160">
        <v>302.0</v>
      </c>
      <c r="AD52" s="161">
        <v>1360.0</v>
      </c>
      <c r="AE52" s="160">
        <v>54.0</v>
      </c>
      <c r="AF52" s="160">
        <v>318.0</v>
      </c>
      <c r="AG52" s="162">
        <v>388.0</v>
      </c>
      <c r="AH52" s="163"/>
      <c r="AI52" s="18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</row>
    <row r="53"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</row>
    <row r="54">
      <c r="S54" s="12" t="s">
        <v>101</v>
      </c>
      <c r="T54" s="9" t="s">
        <v>81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</row>
    <row r="55">
      <c r="R55" s="8" t="s">
        <v>53</v>
      </c>
      <c r="S55" s="2">
        <v>-22.036875</v>
      </c>
      <c r="T55" s="3">
        <f t="shared" ref="T55:T58" si="76">S55/$S$62</f>
        <v>-0.249540293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</row>
    <row r="56">
      <c r="R56" s="8" t="s">
        <v>63</v>
      </c>
      <c r="S56" s="2">
        <v>57.406875</v>
      </c>
      <c r="T56" s="3">
        <f t="shared" si="76"/>
        <v>0.6500616992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</row>
    <row r="57">
      <c r="R57" s="8" t="s">
        <v>73</v>
      </c>
      <c r="S57" s="2">
        <v>-34.1375</v>
      </c>
      <c r="T57" s="3">
        <f t="shared" si="76"/>
        <v>-0.3865648715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</row>
    <row r="58">
      <c r="R58" s="8" t="s">
        <v>74</v>
      </c>
      <c r="S58" s="2">
        <v>53.405</v>
      </c>
      <c r="T58" s="3">
        <f t="shared" si="76"/>
        <v>0.6047454254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</row>
    <row r="59">
      <c r="R59" s="8"/>
      <c r="S59" s="2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</row>
    <row r="60">
      <c r="R60" s="8"/>
      <c r="S60" s="2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</row>
    <row r="61">
      <c r="R61" s="8"/>
      <c r="S61" s="2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</row>
    <row r="62">
      <c r="R62" s="12" t="s">
        <v>102</v>
      </c>
      <c r="S62" s="164">
        <f>SQRT(S55^2+S56^2+S57^2+S58^2)</f>
        <v>88.3098867</v>
      </c>
      <c r="T62" s="165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</row>
    <row r="63"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</row>
    <row r="64"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</row>
    <row r="65"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</row>
    <row r="66"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</row>
    <row r="67"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</row>
    <row r="68"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</row>
    <row r="69"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</row>
    <row r="70"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</row>
    <row r="71"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</row>
    <row r="72"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</row>
    <row r="73"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</row>
    <row r="74"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</row>
    <row r="75"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</row>
    <row r="76"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</row>
    <row r="77"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</row>
    <row r="78"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</row>
    <row r="79"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</row>
    <row r="80"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</row>
    <row r="81"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</row>
    <row r="82"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</row>
    <row r="83"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</row>
    <row r="84"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</row>
    <row r="85"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</row>
    <row r="86"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</row>
    <row r="87"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</row>
    <row r="88"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</row>
    <row r="89"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</row>
    <row r="90"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</row>
    <row r="91"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</row>
    <row r="92"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</row>
    <row r="93"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</row>
    <row r="94"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</row>
    <row r="95"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</row>
    <row r="96"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</row>
    <row r="97"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</row>
    <row r="98"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</row>
    <row r="99"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</row>
    <row r="100"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</row>
    <row r="101"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</row>
    <row r="102"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</row>
    <row r="103"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</row>
    <row r="104"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</row>
    <row r="105"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</row>
    <row r="106"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</row>
    <row r="107"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</row>
    <row r="108"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</row>
    <row r="109"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</row>
    <row r="110"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</row>
    <row r="111"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</row>
    <row r="112"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</row>
    <row r="113"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</row>
    <row r="114"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</row>
    <row r="115"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</row>
    <row r="116"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</row>
    <row r="117"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</row>
    <row r="118"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</row>
    <row r="119"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</row>
    <row r="120"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</row>
    <row r="121"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</row>
    <row r="122"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</row>
    <row r="123"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</row>
    <row r="124"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</row>
    <row r="125"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</row>
    <row r="126"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</row>
    <row r="127"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</row>
    <row r="128"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</row>
    <row r="129"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</row>
    <row r="130"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</row>
    <row r="131"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</row>
    <row r="132"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</row>
    <row r="133"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</row>
    <row r="134"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</row>
    <row r="135"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</row>
    <row r="136"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</row>
    <row r="137"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</row>
    <row r="138"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</row>
    <row r="139"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</row>
    <row r="140"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</row>
    <row r="141"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</row>
    <row r="142"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</row>
    <row r="143"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</row>
    <row r="144"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</row>
    <row r="145"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</row>
    <row r="146"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</row>
    <row r="147"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</row>
    <row r="148"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</row>
    <row r="149"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</row>
    <row r="150"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</row>
    <row r="151"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</row>
    <row r="152"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</row>
    <row r="153"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</row>
    <row r="154"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</row>
    <row r="155"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</row>
    <row r="156"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</row>
    <row r="157"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</row>
    <row r="158"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</row>
    <row r="159"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</row>
    <row r="160"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</row>
    <row r="161"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</row>
    <row r="162"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</row>
    <row r="163"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</row>
    <row r="164"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</row>
    <row r="165"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</row>
    <row r="166"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</row>
    <row r="167"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</row>
    <row r="168"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</row>
    <row r="169"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</row>
    <row r="170"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</row>
    <row r="171"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</row>
    <row r="172"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</row>
    <row r="173"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</row>
    <row r="174"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</row>
    <row r="175"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</row>
    <row r="176"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</row>
    <row r="177"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</row>
    <row r="178"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</row>
    <row r="179"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</row>
    <row r="180"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</row>
    <row r="181"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</row>
    <row r="182"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</row>
    <row r="183"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</row>
    <row r="184"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</row>
    <row r="185"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</row>
    <row r="186"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</row>
    <row r="187"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</row>
    <row r="188"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</row>
    <row r="189"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</row>
    <row r="190"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</row>
    <row r="191"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</row>
    <row r="192"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</row>
    <row r="193"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</row>
    <row r="194"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</row>
    <row r="195"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</row>
    <row r="196"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</row>
    <row r="197"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</row>
    <row r="198"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</row>
    <row r="199"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</row>
    <row r="200"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</row>
    <row r="201"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</row>
    <row r="202"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</row>
    <row r="203"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</row>
    <row r="204"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</row>
    <row r="205"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</row>
    <row r="206"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</row>
    <row r="207"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</row>
    <row r="208"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</row>
    <row r="209"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</row>
    <row r="210"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</row>
    <row r="211"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</row>
    <row r="212"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</row>
    <row r="213"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</row>
    <row r="214"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</row>
    <row r="215"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</row>
    <row r="216"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</row>
    <row r="217"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</row>
    <row r="218"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</row>
    <row r="219"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</row>
    <row r="220"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</row>
    <row r="221"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</row>
    <row r="222"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</row>
    <row r="223"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</row>
    <row r="224"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</row>
    <row r="225"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</row>
    <row r="226"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</row>
    <row r="227"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</row>
    <row r="228"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</row>
    <row r="229"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</row>
    <row r="230"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</row>
    <row r="231"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</row>
    <row r="232"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</row>
    <row r="233"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</row>
    <row r="234"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</row>
    <row r="235"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</row>
    <row r="236"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</row>
    <row r="237"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</row>
    <row r="238"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</row>
    <row r="239"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</row>
    <row r="240"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</row>
    <row r="241"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</row>
    <row r="242"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</row>
    <row r="243"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</row>
    <row r="244"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</row>
    <row r="245"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</row>
    <row r="246"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</row>
    <row r="247"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</row>
    <row r="248"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</row>
    <row r="249"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</row>
    <row r="250"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</row>
    <row r="251"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</row>
    <row r="252"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</row>
    <row r="253"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</row>
    <row r="254"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</row>
    <row r="255"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</row>
    <row r="256"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</row>
    <row r="257"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</row>
    <row r="258"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</row>
    <row r="259"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</row>
    <row r="260"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</row>
    <row r="261"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</row>
    <row r="262"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</row>
    <row r="263"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</row>
    <row r="264"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</row>
    <row r="265"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</row>
    <row r="266"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</row>
    <row r="267"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</row>
    <row r="268"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</row>
    <row r="269"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</row>
    <row r="270"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</row>
    <row r="271"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</row>
    <row r="272"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</row>
    <row r="273"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</row>
    <row r="274"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</row>
    <row r="275"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</row>
    <row r="276"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</row>
    <row r="277"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</row>
    <row r="278"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</row>
    <row r="279"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</row>
    <row r="280"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</row>
    <row r="281"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</row>
    <row r="282"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</row>
    <row r="283"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</row>
    <row r="284"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</row>
    <row r="285"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</row>
    <row r="286"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</row>
    <row r="287"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</row>
    <row r="288"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</row>
    <row r="289"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</row>
    <row r="290"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</row>
    <row r="291"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</row>
    <row r="292"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</row>
    <row r="293"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</row>
    <row r="294"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</row>
    <row r="295"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</row>
    <row r="296"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</row>
    <row r="297"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</row>
    <row r="298"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</row>
    <row r="299"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</row>
    <row r="300"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</row>
    <row r="301"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</row>
    <row r="302"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</row>
    <row r="303"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</row>
    <row r="304"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</row>
    <row r="305"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</row>
    <row r="306"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</row>
    <row r="307"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</row>
    <row r="308"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</row>
    <row r="309"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</row>
    <row r="310"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</row>
    <row r="311"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</row>
    <row r="312"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</row>
    <row r="313"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</row>
    <row r="314"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</row>
    <row r="315"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</row>
    <row r="316"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</row>
    <row r="317"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</row>
    <row r="318"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</row>
    <row r="319"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</row>
    <row r="320"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</row>
    <row r="321"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</row>
    <row r="322"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</row>
    <row r="323"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</row>
    <row r="324"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</row>
    <row r="325"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</row>
    <row r="326"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</row>
    <row r="327"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</row>
    <row r="328"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</row>
    <row r="329"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</row>
    <row r="330"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</row>
    <row r="331"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</row>
    <row r="332"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</row>
    <row r="333"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</row>
    <row r="334"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</row>
    <row r="335"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</row>
    <row r="336"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</row>
    <row r="337"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</row>
    <row r="338"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</row>
    <row r="339"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</row>
    <row r="340"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</row>
    <row r="341"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</row>
    <row r="342"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</row>
    <row r="343"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</row>
    <row r="344"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</row>
    <row r="345"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</row>
    <row r="346"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</row>
    <row r="347"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</row>
    <row r="348"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</row>
    <row r="349"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</row>
    <row r="350"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</row>
    <row r="351"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</row>
    <row r="352"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</row>
    <row r="353"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</row>
    <row r="354"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</row>
    <row r="355"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</row>
    <row r="356"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</row>
    <row r="357"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</row>
    <row r="358"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</row>
    <row r="359"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</row>
    <row r="360"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</row>
    <row r="361"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</row>
    <row r="362"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</row>
    <row r="363"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</row>
    <row r="364"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</row>
    <row r="365"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</row>
    <row r="366"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</row>
    <row r="367"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</row>
    <row r="368"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</row>
    <row r="369"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</row>
    <row r="370"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</row>
    <row r="371"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</row>
    <row r="372"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</row>
    <row r="373"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</row>
    <row r="374"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</row>
    <row r="375"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</row>
    <row r="376"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</row>
    <row r="377"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</row>
    <row r="378"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</row>
    <row r="379"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</row>
    <row r="380"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</row>
    <row r="381"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</row>
    <row r="382"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</row>
    <row r="383"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</row>
    <row r="384"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</row>
    <row r="385"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</row>
    <row r="386"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</row>
    <row r="387"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</row>
    <row r="388"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</row>
    <row r="389"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</row>
    <row r="390"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</row>
    <row r="391"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</row>
    <row r="392"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</row>
    <row r="393"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</row>
    <row r="394"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</row>
    <row r="395"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</row>
    <row r="396"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</row>
    <row r="397"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</row>
    <row r="398"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</row>
    <row r="399"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</row>
    <row r="400"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</row>
    <row r="401"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</row>
    <row r="402"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</row>
    <row r="403"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</row>
    <row r="404"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</row>
    <row r="405"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</row>
    <row r="406"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</row>
    <row r="407"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</row>
    <row r="408"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</row>
    <row r="409"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</row>
    <row r="410"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</row>
    <row r="411"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</row>
    <row r="412"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</row>
    <row r="413"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</row>
    <row r="414"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</row>
    <row r="415"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</row>
    <row r="416"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</row>
    <row r="417"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</row>
    <row r="418"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</row>
    <row r="419"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</row>
    <row r="420"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</row>
    <row r="421"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</row>
    <row r="422"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</row>
    <row r="423"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</row>
    <row r="424"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</row>
    <row r="425"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</row>
    <row r="426"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</row>
    <row r="427"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</row>
    <row r="428"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</row>
    <row r="429"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</row>
    <row r="430"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</row>
    <row r="431"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</row>
    <row r="432"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</row>
    <row r="433"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</row>
    <row r="434"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</row>
    <row r="435"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</row>
    <row r="436"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</row>
    <row r="437"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</row>
    <row r="438"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</row>
    <row r="439"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</row>
    <row r="440"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</row>
    <row r="441"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</row>
    <row r="442"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</row>
    <row r="443"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</row>
    <row r="444"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</row>
    <row r="445"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</row>
    <row r="446"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</row>
    <row r="447"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</row>
    <row r="448"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</row>
    <row r="449"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</row>
    <row r="450"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</row>
    <row r="451"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</row>
    <row r="452"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</row>
    <row r="453"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</row>
    <row r="454"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</row>
    <row r="455"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</row>
    <row r="456"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</row>
    <row r="457"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</row>
    <row r="458"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</row>
    <row r="459"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</row>
    <row r="460"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</row>
    <row r="461"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</row>
    <row r="462"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</row>
    <row r="463"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</row>
    <row r="464"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</row>
    <row r="465"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</row>
    <row r="466"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</row>
    <row r="467"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</row>
    <row r="468"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</row>
    <row r="469"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</row>
    <row r="470"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</row>
    <row r="471"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</row>
    <row r="472"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</row>
    <row r="473"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</row>
    <row r="474"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</row>
    <row r="475"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</row>
    <row r="476"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</row>
    <row r="477"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</row>
    <row r="478"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</row>
    <row r="479"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</row>
    <row r="480"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</row>
    <row r="481"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</row>
    <row r="482"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</row>
    <row r="483"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</row>
    <row r="484"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</row>
    <row r="485"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</row>
    <row r="486"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</row>
    <row r="487"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</row>
    <row r="488"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</row>
    <row r="489"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</row>
    <row r="490"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</row>
    <row r="491"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</row>
    <row r="492"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</row>
    <row r="493"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</row>
    <row r="494"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</row>
    <row r="495"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</row>
    <row r="496"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</row>
    <row r="497"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</row>
    <row r="498"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</row>
    <row r="499"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</row>
    <row r="500"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</row>
    <row r="501"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</row>
    <row r="502"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</row>
    <row r="503"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</row>
    <row r="504"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</row>
    <row r="505"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</row>
    <row r="506"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</row>
    <row r="507"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</row>
    <row r="508"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</row>
    <row r="509"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</row>
    <row r="510"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</row>
    <row r="511"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</row>
    <row r="512"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</row>
    <row r="513"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</row>
    <row r="514"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</row>
    <row r="515"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</row>
    <row r="516"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</row>
    <row r="517"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</row>
    <row r="518"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</row>
    <row r="519"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</row>
    <row r="520"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</row>
    <row r="521"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</row>
    <row r="522"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</row>
    <row r="523"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</row>
    <row r="524"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</row>
    <row r="525"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</row>
    <row r="526"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</row>
    <row r="527"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</row>
    <row r="528"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</row>
    <row r="529"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</row>
    <row r="530"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</row>
    <row r="531"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</row>
    <row r="532"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</row>
    <row r="533"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</row>
    <row r="534"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</row>
    <row r="535"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</row>
    <row r="536"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</row>
    <row r="537"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</row>
    <row r="538"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</row>
    <row r="539"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</row>
    <row r="540"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</row>
    <row r="541"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</row>
    <row r="542"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</row>
    <row r="543"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</row>
    <row r="544"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</row>
    <row r="545"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</row>
    <row r="546"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</row>
    <row r="547"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</row>
    <row r="548"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</row>
    <row r="549"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</row>
    <row r="550"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</row>
    <row r="551"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</row>
    <row r="552"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</row>
    <row r="553"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</row>
    <row r="554"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</row>
    <row r="555"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</row>
    <row r="556"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</row>
    <row r="557"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</row>
    <row r="558"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</row>
    <row r="559"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</row>
    <row r="560"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</row>
    <row r="561"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</row>
    <row r="562"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</row>
    <row r="563"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</row>
    <row r="564"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</row>
    <row r="565"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</row>
    <row r="566"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</row>
    <row r="567"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</row>
    <row r="568"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</row>
    <row r="569"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</row>
    <row r="570"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</row>
    <row r="571"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</row>
    <row r="572"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</row>
    <row r="573"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</row>
    <row r="574"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</row>
    <row r="575"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</row>
    <row r="576"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</row>
    <row r="577"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</row>
    <row r="578"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</row>
    <row r="579"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</row>
    <row r="580"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</row>
    <row r="581"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</row>
    <row r="582"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</row>
    <row r="583"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</row>
    <row r="584"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</row>
    <row r="585"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</row>
    <row r="586"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</row>
    <row r="587"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</row>
    <row r="588"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</row>
    <row r="589"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</row>
    <row r="590"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</row>
    <row r="591"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</row>
    <row r="592"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</row>
    <row r="593"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</row>
    <row r="594"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</row>
    <row r="595"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</row>
    <row r="596"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</row>
    <row r="597"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</row>
    <row r="598"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</row>
    <row r="599"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</row>
    <row r="600"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</row>
    <row r="601"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</row>
    <row r="602"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</row>
    <row r="603"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</row>
    <row r="604"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</row>
    <row r="605"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</row>
    <row r="606"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</row>
    <row r="607"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</row>
    <row r="608"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</row>
    <row r="609"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</row>
    <row r="610"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</row>
    <row r="611"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</row>
    <row r="612"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</row>
    <row r="613"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</row>
    <row r="614"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</row>
    <row r="615"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</row>
    <row r="616"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</row>
    <row r="617"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</row>
    <row r="618"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</row>
    <row r="619"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</row>
    <row r="620"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</row>
    <row r="621"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</row>
    <row r="622"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</row>
    <row r="623"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</row>
    <row r="624"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</row>
    <row r="625"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</row>
    <row r="626"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</row>
    <row r="627"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</row>
    <row r="628"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</row>
    <row r="629"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</row>
    <row r="630"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</row>
    <row r="631"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</row>
    <row r="632"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</row>
    <row r="633"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</row>
    <row r="634"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</row>
    <row r="635"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</row>
    <row r="636"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</row>
    <row r="637"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</row>
    <row r="638"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</row>
    <row r="639"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</row>
    <row r="640"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</row>
    <row r="641"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</row>
    <row r="642"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</row>
    <row r="643"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</row>
    <row r="644"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</row>
    <row r="645"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</row>
    <row r="646"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</row>
    <row r="647"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</row>
    <row r="648"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</row>
    <row r="649"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</row>
    <row r="650"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</row>
    <row r="651"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</row>
    <row r="652"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</row>
    <row r="653"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</row>
    <row r="654"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</row>
    <row r="655"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</row>
    <row r="656"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</row>
    <row r="657"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</row>
    <row r="658"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</row>
    <row r="659"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</row>
    <row r="660"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</row>
    <row r="661"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</row>
    <row r="662"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</row>
    <row r="663"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</row>
    <row r="664"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</row>
    <row r="665"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</row>
    <row r="666"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</row>
    <row r="667"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</row>
    <row r="668"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</row>
    <row r="669"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</row>
    <row r="670"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</row>
    <row r="671"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</row>
    <row r="672"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</row>
    <row r="673"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</row>
    <row r="674"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</row>
    <row r="675"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</row>
    <row r="676"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</row>
    <row r="677"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</row>
    <row r="678"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</row>
    <row r="679"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</row>
    <row r="680"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</row>
    <row r="681"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</row>
    <row r="682"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</row>
    <row r="683"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</row>
    <row r="684"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</row>
    <row r="685"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</row>
    <row r="686"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</row>
    <row r="687"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</row>
    <row r="688"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</row>
    <row r="689"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</row>
    <row r="690"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</row>
    <row r="691"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</row>
    <row r="692"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</row>
    <row r="693"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</row>
    <row r="694"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</row>
    <row r="695"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</row>
    <row r="696"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</row>
    <row r="697"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</row>
    <row r="698"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</row>
    <row r="699"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</row>
    <row r="700"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</row>
    <row r="701"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</row>
    <row r="702"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</row>
    <row r="703"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</row>
    <row r="704"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</row>
    <row r="705"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</row>
    <row r="706"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</row>
    <row r="707"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</row>
    <row r="708"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</row>
    <row r="709"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</row>
    <row r="710"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</row>
    <row r="711"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</row>
    <row r="712"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</row>
    <row r="713"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</row>
    <row r="714"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</row>
    <row r="715"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</row>
    <row r="716"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</row>
    <row r="717"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</row>
    <row r="718"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</row>
    <row r="719"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</row>
    <row r="720"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</row>
    <row r="721"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</row>
    <row r="722"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</row>
    <row r="723"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</row>
    <row r="724"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</row>
    <row r="725"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</row>
    <row r="726"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</row>
    <row r="727"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</row>
    <row r="728"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</row>
    <row r="729"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</row>
    <row r="730"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</row>
    <row r="731"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</row>
    <row r="732"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</row>
    <row r="733"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</row>
    <row r="734"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</row>
    <row r="735"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</row>
    <row r="736"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</row>
    <row r="737"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</row>
    <row r="738"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</row>
    <row r="739"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</row>
    <row r="740"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</row>
    <row r="741"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</row>
    <row r="742"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</row>
    <row r="743"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</row>
    <row r="744"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</row>
    <row r="745"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</row>
    <row r="746"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</row>
    <row r="747"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</row>
    <row r="748"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</row>
    <row r="749"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</row>
    <row r="750"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</row>
    <row r="751"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</row>
    <row r="752"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</row>
    <row r="753"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</row>
    <row r="754"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</row>
    <row r="755"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</row>
    <row r="756"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</row>
    <row r="757"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</row>
    <row r="758"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</row>
    <row r="759"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</row>
    <row r="760"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</row>
    <row r="761"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</row>
    <row r="762"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</row>
    <row r="763"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</row>
    <row r="764"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</row>
    <row r="765"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</row>
    <row r="766"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</row>
    <row r="767"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</row>
    <row r="768"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</row>
    <row r="769"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</row>
    <row r="770"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</row>
    <row r="771"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</row>
    <row r="772"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</row>
    <row r="773"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</row>
    <row r="774"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</row>
    <row r="775"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</row>
    <row r="776"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</row>
    <row r="777"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</row>
    <row r="778"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</row>
    <row r="779"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</row>
    <row r="780"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</row>
    <row r="781"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</row>
    <row r="782"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</row>
    <row r="783"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</row>
    <row r="784"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</row>
    <row r="785"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</row>
    <row r="786"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</row>
    <row r="787"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</row>
    <row r="788"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</row>
    <row r="789"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</row>
    <row r="790"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</row>
    <row r="791"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</row>
    <row r="792"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</row>
    <row r="793"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</row>
    <row r="794"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</row>
    <row r="795"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</row>
    <row r="796"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</row>
    <row r="797"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</row>
    <row r="798"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</row>
    <row r="799"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</row>
    <row r="800"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</row>
    <row r="801"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</row>
    <row r="802"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</row>
    <row r="803"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</row>
    <row r="804"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</row>
    <row r="805"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</row>
    <row r="806"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</row>
    <row r="807"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</row>
    <row r="808"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</row>
    <row r="809"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</row>
    <row r="810"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</row>
    <row r="811"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</row>
    <row r="812"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</row>
    <row r="813"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</row>
    <row r="814"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</row>
    <row r="815"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</row>
    <row r="816"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</row>
    <row r="817"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</row>
    <row r="818"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</row>
    <row r="819"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</row>
    <row r="820"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</row>
    <row r="821"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</row>
    <row r="822"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</row>
    <row r="823"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</row>
    <row r="824"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</row>
    <row r="825"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</row>
    <row r="826"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</row>
    <row r="827"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</row>
    <row r="828"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</row>
    <row r="829"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</row>
    <row r="830"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</row>
    <row r="831"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</row>
    <row r="832"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</row>
    <row r="833"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</row>
    <row r="834"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</row>
    <row r="835"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</row>
    <row r="836"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</row>
    <row r="837"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</row>
    <row r="838"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</row>
    <row r="839"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</row>
    <row r="840"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</row>
    <row r="841"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</row>
    <row r="842"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</row>
    <row r="843"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</row>
    <row r="844"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</row>
    <row r="845"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</row>
    <row r="846"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</row>
    <row r="847"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</row>
    <row r="848"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</row>
    <row r="849"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</row>
    <row r="850"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</row>
    <row r="851"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</row>
    <row r="852"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</row>
    <row r="853"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</row>
    <row r="854"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</row>
    <row r="855"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</row>
    <row r="856"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</row>
    <row r="857"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</row>
    <row r="858"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</row>
    <row r="859"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</row>
    <row r="860"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</row>
    <row r="861"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</row>
    <row r="862"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</row>
    <row r="863"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</row>
    <row r="864"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</row>
    <row r="865"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</row>
    <row r="866"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</row>
    <row r="867"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</row>
    <row r="868"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</row>
    <row r="869"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</row>
    <row r="870"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</row>
    <row r="871"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</row>
    <row r="872"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</row>
    <row r="873"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</row>
    <row r="874"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</row>
    <row r="875"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</row>
    <row r="876"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</row>
    <row r="877"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</row>
    <row r="878"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</row>
    <row r="879"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</row>
    <row r="880"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</row>
    <row r="881"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</row>
    <row r="882"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</row>
    <row r="883"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</row>
    <row r="884"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</row>
    <row r="885"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</row>
    <row r="886"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</row>
    <row r="887"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</row>
    <row r="888"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</row>
    <row r="889"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</row>
    <row r="890"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</row>
    <row r="891"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</row>
    <row r="892"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</row>
    <row r="893"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</row>
    <row r="894"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</row>
    <row r="895"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</row>
    <row r="896"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</row>
    <row r="897"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</row>
    <row r="898"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</row>
    <row r="899"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</row>
    <row r="900"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</row>
    <row r="901"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</row>
    <row r="902"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</row>
    <row r="903"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</row>
    <row r="904"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</row>
    <row r="905"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</row>
    <row r="906"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</row>
    <row r="907"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</row>
    <row r="908"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</row>
    <row r="909"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</row>
    <row r="910"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</row>
    <row r="911"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</row>
    <row r="912"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</row>
    <row r="913"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</row>
    <row r="914"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</row>
    <row r="915"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</row>
    <row r="916"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</row>
    <row r="917"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</row>
    <row r="918"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</row>
    <row r="919"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</row>
    <row r="920"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</row>
    <row r="921"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</row>
    <row r="922"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</row>
    <row r="923"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</row>
    <row r="924"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</row>
    <row r="925"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</row>
    <row r="926"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</row>
    <row r="927"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</row>
    <row r="928"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</row>
    <row r="929"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</row>
    <row r="930"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</row>
    <row r="931"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</row>
    <row r="932"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</row>
    <row r="933"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</row>
    <row r="934"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</row>
    <row r="935"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</row>
    <row r="936"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</row>
    <row r="937"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</row>
    <row r="938"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</row>
    <row r="939"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</row>
    <row r="940"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</row>
    <row r="941"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</row>
    <row r="942"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</row>
    <row r="943"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</row>
    <row r="944"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</row>
    <row r="945"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</row>
    <row r="946"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</row>
    <row r="947"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</row>
    <row r="948"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</row>
    <row r="949"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</row>
    <row r="950"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</row>
    <row r="951"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</row>
    <row r="952"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</row>
    <row r="953"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</row>
    <row r="954"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</row>
    <row r="955"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</row>
    <row r="956"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</row>
    <row r="957"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</row>
    <row r="958"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</row>
    <row r="959"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</row>
    <row r="960"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</row>
    <row r="961"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</row>
    <row r="962"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</row>
    <row r="963"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</row>
    <row r="964"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</row>
    <row r="965"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</row>
    <row r="966"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</row>
    <row r="967"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</row>
    <row r="968"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</row>
    <row r="969"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</row>
    <row r="970"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</row>
    <row r="971"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</row>
    <row r="972"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</row>
    <row r="973"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</row>
    <row r="974"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</row>
    <row r="975"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</row>
    <row r="976"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</row>
    <row r="977"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</row>
    <row r="978"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</row>
    <row r="979"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</row>
    <row r="980"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</row>
    <row r="981"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</row>
    <row r="982"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</row>
    <row r="983"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</row>
    <row r="984"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</row>
    <row r="985"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</row>
    <row r="986"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</row>
    <row r="987"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</row>
    <row r="988"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</row>
    <row r="989"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</row>
    <row r="990"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</row>
    <row r="991"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</row>
    <row r="992"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</row>
    <row r="993"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</row>
    <row r="994"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</row>
    <row r="995"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</row>
    <row r="996"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</row>
    <row r="997"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</row>
    <row r="998"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</row>
    <row r="999"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</row>
    <row r="1000"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</row>
  </sheetData>
  <mergeCells count="11">
    <mergeCell ref="BX7:CN7"/>
    <mergeCell ref="BG7:BV7"/>
    <mergeCell ref="BB7:BE7"/>
    <mergeCell ref="AJ7:AZ7"/>
    <mergeCell ref="CS7:DH7"/>
    <mergeCell ref="DJ7:DM7"/>
    <mergeCell ref="DO7:ED7"/>
    <mergeCell ref="B7:P7"/>
    <mergeCell ref="S7:AH7"/>
    <mergeCell ref="B48:P48"/>
    <mergeCell ref="CP7:CQ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65.25</v>
      </c>
      <c r="D2" s="118">
        <v>265.55</v>
      </c>
      <c r="E2" s="118">
        <v>1260.0</v>
      </c>
      <c r="F2" s="118">
        <v>60.0</v>
      </c>
      <c r="G2" s="118">
        <v>271.0</v>
      </c>
      <c r="H2" s="118">
        <v>1520.0</v>
      </c>
      <c r="I2" s="118">
        <v>50.0</v>
      </c>
      <c r="J2" s="118">
        <v>1.6</v>
      </c>
      <c r="K2" s="118">
        <v>302.0</v>
      </c>
      <c r="L2" s="118">
        <v>1418.783094</v>
      </c>
      <c r="M2" s="118">
        <v>54.0</v>
      </c>
      <c r="N2" s="118">
        <v>318.0</v>
      </c>
      <c r="O2" s="118">
        <v>388.0</v>
      </c>
      <c r="P2" s="118">
        <v>4114.44</v>
      </c>
    </row>
    <row r="3">
      <c r="A3" s="153">
        <v>4.0</v>
      </c>
      <c r="B3" s="153">
        <v>340.0</v>
      </c>
      <c r="C3" s="153">
        <v>64.25</v>
      </c>
      <c r="D3" s="153">
        <v>264.55</v>
      </c>
      <c r="E3" s="153">
        <v>1260.0</v>
      </c>
      <c r="F3" s="153">
        <v>60.0</v>
      </c>
      <c r="G3" s="153">
        <v>274.0</v>
      </c>
      <c r="H3" s="153">
        <v>1520.0</v>
      </c>
      <c r="I3" s="153">
        <v>50.0</v>
      </c>
      <c r="J3" s="153">
        <v>1.6</v>
      </c>
      <c r="K3" s="153">
        <v>302.0</v>
      </c>
      <c r="L3" s="153">
        <v>1388.783094</v>
      </c>
      <c r="M3" s="153">
        <v>54.0</v>
      </c>
      <c r="N3" s="153">
        <v>318.0</v>
      </c>
      <c r="O3" s="153">
        <v>388.0</v>
      </c>
      <c r="P3" s="153">
        <v>3989.32</v>
      </c>
    </row>
    <row r="4">
      <c r="A4" s="118">
        <v>4.0</v>
      </c>
      <c r="B4" s="118">
        <v>340.0</v>
      </c>
      <c r="C4" s="118">
        <v>64.25</v>
      </c>
      <c r="D4" s="118">
        <v>266.55</v>
      </c>
      <c r="E4" s="118">
        <v>1260.0</v>
      </c>
      <c r="F4" s="118">
        <v>60.0</v>
      </c>
      <c r="G4" s="118">
        <v>274.0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1388.783094</v>
      </c>
      <c r="M4" s="118">
        <v>54.0</v>
      </c>
      <c r="N4" s="118">
        <v>318.0</v>
      </c>
      <c r="O4" s="118">
        <v>388.0</v>
      </c>
      <c r="P4" s="118">
        <v>4082.69</v>
      </c>
    </row>
    <row r="5">
      <c r="A5" s="153">
        <v>4.0</v>
      </c>
      <c r="B5" s="153">
        <v>340.0</v>
      </c>
      <c r="C5" s="153">
        <v>67.25</v>
      </c>
      <c r="D5" s="153">
        <v>265.55</v>
      </c>
      <c r="E5" s="153">
        <v>1260.0</v>
      </c>
      <c r="F5" s="153">
        <v>60.0</v>
      </c>
      <c r="G5" s="153">
        <v>273.0</v>
      </c>
      <c r="H5" s="153">
        <v>1520.0</v>
      </c>
      <c r="I5" s="153">
        <v>50.0</v>
      </c>
      <c r="J5" s="153">
        <v>1.6</v>
      </c>
      <c r="K5" s="153">
        <v>302.0</v>
      </c>
      <c r="L5" s="153">
        <v>1418.783094</v>
      </c>
      <c r="M5" s="153">
        <v>54.0</v>
      </c>
      <c r="N5" s="153">
        <v>318.0</v>
      </c>
      <c r="O5" s="153">
        <v>388.0</v>
      </c>
      <c r="P5" s="153">
        <v>4067.96</v>
      </c>
    </row>
    <row r="6">
      <c r="A6" s="118">
        <v>4.0</v>
      </c>
      <c r="B6" s="118">
        <v>340.0</v>
      </c>
      <c r="C6" s="118">
        <v>66.25</v>
      </c>
      <c r="D6" s="118">
        <v>266.55</v>
      </c>
      <c r="E6" s="118">
        <v>1260.0</v>
      </c>
      <c r="F6" s="118">
        <v>60.0</v>
      </c>
      <c r="G6" s="118">
        <v>274.0</v>
      </c>
      <c r="H6" s="118">
        <v>1520.0</v>
      </c>
      <c r="I6" s="118">
        <v>50.0</v>
      </c>
      <c r="J6" s="118">
        <v>1.6</v>
      </c>
      <c r="K6" s="118">
        <v>302.0</v>
      </c>
      <c r="L6" s="118">
        <v>1388.783094</v>
      </c>
      <c r="M6" s="118">
        <v>54.0</v>
      </c>
      <c r="N6" s="118">
        <v>318.0</v>
      </c>
      <c r="O6" s="118">
        <v>388.0</v>
      </c>
      <c r="P6" s="118">
        <v>4103.18</v>
      </c>
    </row>
    <row r="7">
      <c r="A7" s="153">
        <v>4.0</v>
      </c>
      <c r="B7" s="153">
        <v>340.0</v>
      </c>
      <c r="C7" s="153">
        <v>64.25</v>
      </c>
      <c r="D7" s="153">
        <v>266.55</v>
      </c>
      <c r="E7" s="153">
        <v>1260.0</v>
      </c>
      <c r="F7" s="153">
        <v>60.0</v>
      </c>
      <c r="G7" s="153">
        <v>272.0</v>
      </c>
      <c r="H7" s="153">
        <v>1520.0</v>
      </c>
      <c r="I7" s="153">
        <v>50.0</v>
      </c>
      <c r="J7" s="153">
        <v>1.6</v>
      </c>
      <c r="K7" s="153">
        <v>302.0</v>
      </c>
      <c r="L7" s="153">
        <v>1388.783094</v>
      </c>
      <c r="M7" s="153">
        <v>54.0</v>
      </c>
      <c r="N7" s="153">
        <v>318.0</v>
      </c>
      <c r="O7" s="153">
        <v>388.0</v>
      </c>
      <c r="P7" s="153">
        <v>4135.2</v>
      </c>
    </row>
    <row r="8">
      <c r="A8" s="118">
        <v>4.0</v>
      </c>
      <c r="B8" s="118">
        <v>340.0</v>
      </c>
      <c r="C8" s="118">
        <v>64.25</v>
      </c>
      <c r="D8" s="118">
        <v>264.55</v>
      </c>
      <c r="E8" s="118">
        <v>1260.0</v>
      </c>
      <c r="F8" s="118">
        <v>60.0</v>
      </c>
      <c r="G8" s="118">
        <v>274.0</v>
      </c>
      <c r="H8" s="118">
        <v>1520.0</v>
      </c>
      <c r="I8" s="118">
        <v>50.0</v>
      </c>
      <c r="J8" s="118">
        <v>1.6</v>
      </c>
      <c r="K8" s="118">
        <v>302.0</v>
      </c>
      <c r="L8" s="118">
        <v>1448.783094</v>
      </c>
      <c r="M8" s="118">
        <v>54.0</v>
      </c>
      <c r="N8" s="118">
        <v>318.0</v>
      </c>
      <c r="O8" s="118">
        <v>388.0</v>
      </c>
      <c r="P8" s="118">
        <v>3980.79</v>
      </c>
    </row>
    <row r="9">
      <c r="A9" s="153">
        <v>4.0</v>
      </c>
      <c r="B9" s="153">
        <v>340.0</v>
      </c>
      <c r="C9" s="153">
        <v>65.25</v>
      </c>
      <c r="D9" s="153">
        <v>267.55</v>
      </c>
      <c r="E9" s="153">
        <v>1260.0</v>
      </c>
      <c r="F9" s="153">
        <v>60.0</v>
      </c>
      <c r="G9" s="153">
        <v>273.0</v>
      </c>
      <c r="H9" s="153">
        <v>1520.0</v>
      </c>
      <c r="I9" s="153">
        <v>50.0</v>
      </c>
      <c r="J9" s="153">
        <v>1.6</v>
      </c>
      <c r="K9" s="153">
        <v>302.0</v>
      </c>
      <c r="L9" s="153">
        <v>1418.783094</v>
      </c>
      <c r="M9" s="153">
        <v>54.0</v>
      </c>
      <c r="N9" s="153">
        <v>318.0</v>
      </c>
      <c r="O9" s="153">
        <v>388.0</v>
      </c>
      <c r="P9" s="153">
        <v>4112.67</v>
      </c>
    </row>
    <row r="10">
      <c r="A10" s="118">
        <v>4.0</v>
      </c>
      <c r="B10" s="118">
        <v>340.0</v>
      </c>
      <c r="C10" s="118">
        <v>63.25</v>
      </c>
      <c r="D10" s="118">
        <v>265.55</v>
      </c>
      <c r="E10" s="118">
        <v>1260.0</v>
      </c>
      <c r="F10" s="118">
        <v>60.0</v>
      </c>
      <c r="G10" s="118">
        <v>273.0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1418.783094</v>
      </c>
      <c r="M10" s="118">
        <v>54.0</v>
      </c>
      <c r="N10" s="118">
        <v>318.0</v>
      </c>
      <c r="O10" s="118">
        <v>388.0</v>
      </c>
      <c r="P10" s="118">
        <v>4041.92</v>
      </c>
    </row>
    <row r="11">
      <c r="A11" s="153">
        <v>4.0</v>
      </c>
      <c r="B11" s="153">
        <v>340.0</v>
      </c>
      <c r="C11" s="153">
        <v>66.25</v>
      </c>
      <c r="D11" s="153">
        <v>264.55</v>
      </c>
      <c r="E11" s="153">
        <v>1260.0</v>
      </c>
      <c r="F11" s="153">
        <v>60.0</v>
      </c>
      <c r="G11" s="153">
        <v>274.0</v>
      </c>
      <c r="H11" s="153">
        <v>1520.0</v>
      </c>
      <c r="I11" s="153">
        <v>50.0</v>
      </c>
      <c r="J11" s="153">
        <v>1.6</v>
      </c>
      <c r="K11" s="153">
        <v>302.0</v>
      </c>
      <c r="L11" s="153">
        <v>1388.783094</v>
      </c>
      <c r="M11" s="153">
        <v>54.0</v>
      </c>
      <c r="N11" s="153">
        <v>318.0</v>
      </c>
      <c r="O11" s="153">
        <v>388.0</v>
      </c>
      <c r="P11" s="153">
        <v>3989.93</v>
      </c>
    </row>
    <row r="12">
      <c r="A12" s="118">
        <v>4.0</v>
      </c>
      <c r="B12" s="118">
        <v>340.0</v>
      </c>
      <c r="C12" s="118">
        <v>66.25</v>
      </c>
      <c r="D12" s="118">
        <v>266.55</v>
      </c>
      <c r="E12" s="118">
        <v>1260.0</v>
      </c>
      <c r="F12" s="118">
        <v>60.0</v>
      </c>
      <c r="G12" s="118">
        <v>274.0</v>
      </c>
      <c r="H12" s="118">
        <v>1520.0</v>
      </c>
      <c r="I12" s="118">
        <v>50.0</v>
      </c>
      <c r="J12" s="118">
        <v>1.6</v>
      </c>
      <c r="K12" s="118">
        <v>302.0</v>
      </c>
      <c r="L12" s="118">
        <v>1448.783094</v>
      </c>
      <c r="M12" s="118">
        <v>54.0</v>
      </c>
      <c r="N12" s="118">
        <v>318.0</v>
      </c>
      <c r="O12" s="118">
        <v>388.0</v>
      </c>
      <c r="P12" s="118">
        <v>4066.58</v>
      </c>
    </row>
    <row r="13">
      <c r="A13" s="153">
        <v>4.0</v>
      </c>
      <c r="B13" s="153">
        <v>340.0</v>
      </c>
      <c r="C13" s="153">
        <v>65.25</v>
      </c>
      <c r="D13" s="153">
        <v>265.55</v>
      </c>
      <c r="E13" s="153">
        <v>1260.0</v>
      </c>
      <c r="F13" s="153">
        <v>60.0</v>
      </c>
      <c r="G13" s="153">
        <v>273.0</v>
      </c>
      <c r="H13" s="153">
        <v>1520.0</v>
      </c>
      <c r="I13" s="153">
        <v>50.0</v>
      </c>
      <c r="J13" s="153">
        <v>1.6</v>
      </c>
      <c r="K13" s="153">
        <v>302.0</v>
      </c>
      <c r="L13" s="153">
        <v>1418.783094</v>
      </c>
      <c r="M13" s="153">
        <v>54.0</v>
      </c>
      <c r="N13" s="153">
        <v>318.0</v>
      </c>
      <c r="O13" s="153">
        <v>388.0</v>
      </c>
      <c r="P13" s="153">
        <v>4088.1</v>
      </c>
    </row>
    <row r="14">
      <c r="A14" s="118">
        <v>4.0</v>
      </c>
      <c r="B14" s="118">
        <v>340.0</v>
      </c>
      <c r="C14" s="118">
        <v>64.25</v>
      </c>
      <c r="D14" s="118">
        <v>264.55</v>
      </c>
      <c r="E14" s="118">
        <v>1260.0</v>
      </c>
      <c r="F14" s="118">
        <v>60.0</v>
      </c>
      <c r="G14" s="118">
        <v>272.0</v>
      </c>
      <c r="H14" s="118">
        <v>1520.0</v>
      </c>
      <c r="I14" s="118">
        <v>50.0</v>
      </c>
      <c r="J14" s="118">
        <v>1.6</v>
      </c>
      <c r="K14" s="118">
        <v>302.0</v>
      </c>
      <c r="L14" s="118">
        <v>1448.783094</v>
      </c>
      <c r="M14" s="118">
        <v>54.0</v>
      </c>
      <c r="N14" s="118">
        <v>318.0</v>
      </c>
      <c r="O14" s="118">
        <v>388.0</v>
      </c>
      <c r="P14" s="118">
        <v>3995.67</v>
      </c>
    </row>
    <row r="15">
      <c r="A15" s="153">
        <v>4.0</v>
      </c>
      <c r="B15" s="153">
        <v>340.0</v>
      </c>
      <c r="C15" s="153">
        <v>66.25</v>
      </c>
      <c r="D15" s="153">
        <v>264.55</v>
      </c>
      <c r="E15" s="153">
        <v>1260.0</v>
      </c>
      <c r="F15" s="153">
        <v>60.0</v>
      </c>
      <c r="G15" s="153">
        <v>272.0</v>
      </c>
      <c r="H15" s="153">
        <v>1520.0</v>
      </c>
      <c r="I15" s="153">
        <v>50.0</v>
      </c>
      <c r="J15" s="153">
        <v>1.6</v>
      </c>
      <c r="K15" s="153">
        <v>302.0</v>
      </c>
      <c r="L15" s="153">
        <v>1448.783094</v>
      </c>
      <c r="M15" s="153">
        <v>54.0</v>
      </c>
      <c r="N15" s="153">
        <v>318.0</v>
      </c>
      <c r="O15" s="153">
        <v>388.0</v>
      </c>
      <c r="P15" s="153">
        <v>4007.95</v>
      </c>
    </row>
    <row r="16">
      <c r="A16" s="118">
        <v>4.0</v>
      </c>
      <c r="B16" s="118">
        <v>340.0</v>
      </c>
      <c r="C16" s="118">
        <v>65.25</v>
      </c>
      <c r="D16" s="118">
        <v>265.55</v>
      </c>
      <c r="E16" s="118">
        <v>1260.0</v>
      </c>
      <c r="F16" s="118">
        <v>60.0</v>
      </c>
      <c r="G16" s="118">
        <v>275.0</v>
      </c>
      <c r="H16" s="118">
        <v>1520.0</v>
      </c>
      <c r="I16" s="118">
        <v>50.0</v>
      </c>
      <c r="J16" s="118">
        <v>1.6</v>
      </c>
      <c r="K16" s="118">
        <v>302.0</v>
      </c>
      <c r="L16" s="118">
        <v>1418.783094</v>
      </c>
      <c r="M16" s="118">
        <v>54.0</v>
      </c>
      <c r="N16" s="118">
        <v>318.0</v>
      </c>
      <c r="O16" s="118">
        <v>388.0</v>
      </c>
      <c r="P16" s="118">
        <v>4034.11</v>
      </c>
    </row>
    <row r="17">
      <c r="A17" s="153">
        <v>4.0</v>
      </c>
      <c r="B17" s="153">
        <v>340.0</v>
      </c>
      <c r="C17" s="153">
        <v>66.25</v>
      </c>
      <c r="D17" s="153">
        <v>264.55</v>
      </c>
      <c r="E17" s="153">
        <v>1260.0</v>
      </c>
      <c r="F17" s="153">
        <v>60.0</v>
      </c>
      <c r="G17" s="153">
        <v>274.0</v>
      </c>
      <c r="H17" s="153">
        <v>1520.0</v>
      </c>
      <c r="I17" s="153">
        <v>50.0</v>
      </c>
      <c r="J17" s="153">
        <v>1.6</v>
      </c>
      <c r="K17" s="153">
        <v>302.0</v>
      </c>
      <c r="L17" s="153">
        <v>1448.783094</v>
      </c>
      <c r="M17" s="153">
        <v>54.0</v>
      </c>
      <c r="N17" s="153">
        <v>318.0</v>
      </c>
      <c r="O17" s="153">
        <v>388.0</v>
      </c>
      <c r="P17" s="153">
        <v>3994.84</v>
      </c>
    </row>
    <row r="18">
      <c r="A18" s="118">
        <v>4.0</v>
      </c>
      <c r="B18" s="118">
        <v>340.0</v>
      </c>
      <c r="C18" s="118">
        <v>64.25</v>
      </c>
      <c r="D18" s="118">
        <v>266.55</v>
      </c>
      <c r="E18" s="118">
        <v>1260.0</v>
      </c>
      <c r="F18" s="118">
        <v>60.0</v>
      </c>
      <c r="G18" s="118">
        <v>272.0</v>
      </c>
      <c r="H18" s="118">
        <v>1520.0</v>
      </c>
      <c r="I18" s="118">
        <v>50.0</v>
      </c>
      <c r="J18" s="118">
        <v>1.6</v>
      </c>
      <c r="K18" s="118">
        <v>302.0</v>
      </c>
      <c r="L18" s="118">
        <v>1448.783094</v>
      </c>
      <c r="M18" s="118">
        <v>54.0</v>
      </c>
      <c r="N18" s="118">
        <v>318.0</v>
      </c>
      <c r="O18" s="118">
        <v>388.0</v>
      </c>
      <c r="P18" s="118">
        <v>4091.73</v>
      </c>
    </row>
    <row r="19">
      <c r="A19" s="153">
        <v>4.0</v>
      </c>
      <c r="B19" s="153">
        <v>340.0</v>
      </c>
      <c r="C19" s="153">
        <v>65.25</v>
      </c>
      <c r="D19" s="153">
        <v>265.55</v>
      </c>
      <c r="E19" s="153">
        <v>1260.0</v>
      </c>
      <c r="F19" s="153">
        <v>60.0</v>
      </c>
      <c r="G19" s="153">
        <v>273.0</v>
      </c>
      <c r="H19" s="153">
        <v>1520.0</v>
      </c>
      <c r="I19" s="153">
        <v>50.0</v>
      </c>
      <c r="J19" s="153">
        <v>1.6</v>
      </c>
      <c r="K19" s="153">
        <v>302.0</v>
      </c>
      <c r="L19" s="153">
        <v>1478.783094</v>
      </c>
      <c r="M19" s="153">
        <v>54.0</v>
      </c>
      <c r="N19" s="153">
        <v>318.0</v>
      </c>
      <c r="O19" s="153">
        <v>388.0</v>
      </c>
      <c r="P19" s="153">
        <v>3992.46</v>
      </c>
    </row>
    <row r="20">
      <c r="A20" s="118">
        <v>4.0</v>
      </c>
      <c r="B20" s="118">
        <v>340.0</v>
      </c>
      <c r="C20" s="118">
        <v>64.25</v>
      </c>
      <c r="D20" s="118">
        <v>264.55</v>
      </c>
      <c r="E20" s="118">
        <v>1260.0</v>
      </c>
      <c r="F20" s="118">
        <v>60.0</v>
      </c>
      <c r="G20" s="118">
        <v>272.0</v>
      </c>
      <c r="H20" s="118">
        <v>1520.0</v>
      </c>
      <c r="I20" s="118">
        <v>50.0</v>
      </c>
      <c r="J20" s="118">
        <v>1.6</v>
      </c>
      <c r="K20" s="118">
        <v>302.0</v>
      </c>
      <c r="L20" s="118">
        <v>1388.783094</v>
      </c>
      <c r="M20" s="118">
        <v>54.0</v>
      </c>
      <c r="N20" s="118">
        <v>318.0</v>
      </c>
      <c r="O20" s="118">
        <v>388.0</v>
      </c>
      <c r="P20" s="118">
        <v>4032.05</v>
      </c>
    </row>
    <row r="21">
      <c r="A21" s="153">
        <v>4.0</v>
      </c>
      <c r="B21" s="153">
        <v>340.0</v>
      </c>
      <c r="C21" s="153">
        <v>66.25</v>
      </c>
      <c r="D21" s="153">
        <v>264.55</v>
      </c>
      <c r="E21" s="153">
        <v>1260.0</v>
      </c>
      <c r="F21" s="153">
        <v>60.0</v>
      </c>
      <c r="G21" s="153">
        <v>272.0</v>
      </c>
      <c r="H21" s="153">
        <v>1520.0</v>
      </c>
      <c r="I21" s="153">
        <v>50.0</v>
      </c>
      <c r="J21" s="153">
        <v>1.6</v>
      </c>
      <c r="K21" s="153">
        <v>302.0</v>
      </c>
      <c r="L21" s="153">
        <v>1388.783094</v>
      </c>
      <c r="M21" s="153">
        <v>54.0</v>
      </c>
      <c r="N21" s="153">
        <v>318.0</v>
      </c>
      <c r="O21" s="153">
        <v>388.0</v>
      </c>
      <c r="P21" s="153">
        <v>4058.32</v>
      </c>
    </row>
    <row r="22">
      <c r="A22" s="118">
        <v>4.0</v>
      </c>
      <c r="B22" s="118">
        <v>340.0</v>
      </c>
      <c r="C22" s="118">
        <v>66.25</v>
      </c>
      <c r="D22" s="118">
        <v>266.55</v>
      </c>
      <c r="E22" s="118">
        <v>1260.0</v>
      </c>
      <c r="F22" s="118">
        <v>60.0</v>
      </c>
      <c r="G22" s="118">
        <v>272.0</v>
      </c>
      <c r="H22" s="118">
        <v>1520.0</v>
      </c>
      <c r="I22" s="118">
        <v>50.0</v>
      </c>
      <c r="J22" s="118">
        <v>1.6</v>
      </c>
      <c r="K22" s="118">
        <v>302.0</v>
      </c>
      <c r="L22" s="118">
        <v>1388.783094</v>
      </c>
      <c r="M22" s="118">
        <v>54.0</v>
      </c>
      <c r="N22" s="118">
        <v>318.0</v>
      </c>
      <c r="O22" s="118">
        <v>388.0</v>
      </c>
      <c r="P22" s="118">
        <v>4103.7</v>
      </c>
    </row>
    <row r="23">
      <c r="A23" s="153">
        <v>4.0</v>
      </c>
      <c r="B23" s="153">
        <v>340.0</v>
      </c>
      <c r="C23" s="153">
        <v>65.25</v>
      </c>
      <c r="D23" s="153">
        <v>265.55</v>
      </c>
      <c r="E23" s="153">
        <v>1260.0</v>
      </c>
      <c r="F23" s="153">
        <v>60.0</v>
      </c>
      <c r="G23" s="153">
        <v>273.0</v>
      </c>
      <c r="H23" s="153">
        <v>1520.0</v>
      </c>
      <c r="I23" s="153">
        <v>50.0</v>
      </c>
      <c r="J23" s="153">
        <v>1.6</v>
      </c>
      <c r="K23" s="153">
        <v>302.0</v>
      </c>
      <c r="L23" s="153">
        <v>1358.783094</v>
      </c>
      <c r="M23" s="153">
        <v>54.0</v>
      </c>
      <c r="N23" s="153">
        <v>318.0</v>
      </c>
      <c r="O23" s="153">
        <v>388.0</v>
      </c>
      <c r="P23" s="153">
        <v>4065.21</v>
      </c>
    </row>
    <row r="24">
      <c r="A24" s="118">
        <v>4.0</v>
      </c>
      <c r="B24" s="118">
        <v>340.0</v>
      </c>
      <c r="C24" s="118">
        <v>65.25</v>
      </c>
      <c r="D24" s="118">
        <v>265.55</v>
      </c>
      <c r="E24" s="118">
        <v>1260.0</v>
      </c>
      <c r="F24" s="118">
        <v>60.0</v>
      </c>
      <c r="G24" s="118">
        <v>273.0</v>
      </c>
      <c r="H24" s="118">
        <v>1520.0</v>
      </c>
      <c r="I24" s="118">
        <v>50.0</v>
      </c>
      <c r="J24" s="118">
        <v>1.6</v>
      </c>
      <c r="K24" s="118">
        <v>302.0</v>
      </c>
      <c r="L24" s="118">
        <v>1418.783094</v>
      </c>
      <c r="M24" s="118">
        <v>54.0</v>
      </c>
      <c r="N24" s="118">
        <v>318.0</v>
      </c>
      <c r="O24" s="118">
        <v>388.0</v>
      </c>
      <c r="P24" s="118">
        <v>4086.02</v>
      </c>
    </row>
    <row r="25">
      <c r="A25" s="153">
        <v>4.0</v>
      </c>
      <c r="B25" s="153">
        <v>340.0</v>
      </c>
      <c r="C25" s="153">
        <v>66.25</v>
      </c>
      <c r="D25" s="153">
        <v>266.55</v>
      </c>
      <c r="E25" s="153">
        <v>1260.0</v>
      </c>
      <c r="F25" s="153">
        <v>60.0</v>
      </c>
      <c r="G25" s="153">
        <v>272.0</v>
      </c>
      <c r="H25" s="153">
        <v>1520.0</v>
      </c>
      <c r="I25" s="153">
        <v>50.0</v>
      </c>
      <c r="J25" s="153">
        <v>1.6</v>
      </c>
      <c r="K25" s="153">
        <v>302.0</v>
      </c>
      <c r="L25" s="153">
        <v>1448.783094</v>
      </c>
      <c r="M25" s="153">
        <v>54.0</v>
      </c>
      <c r="N25" s="153">
        <v>318.0</v>
      </c>
      <c r="O25" s="153">
        <v>388.0</v>
      </c>
      <c r="P25" s="153">
        <v>4094.48</v>
      </c>
    </row>
    <row r="26">
      <c r="A26" s="118">
        <v>4.0</v>
      </c>
      <c r="B26" s="118">
        <v>340.0</v>
      </c>
      <c r="C26" s="118">
        <v>64.25</v>
      </c>
      <c r="D26" s="118">
        <v>266.55</v>
      </c>
      <c r="E26" s="118">
        <v>1260.0</v>
      </c>
      <c r="F26" s="118">
        <v>60.0</v>
      </c>
      <c r="G26" s="118">
        <v>274.0</v>
      </c>
      <c r="H26" s="118">
        <v>1520.0</v>
      </c>
      <c r="I26" s="118">
        <v>50.0</v>
      </c>
      <c r="J26" s="118">
        <v>1.6</v>
      </c>
      <c r="K26" s="118">
        <v>302.0</v>
      </c>
      <c r="L26" s="118">
        <v>1448.783094</v>
      </c>
      <c r="M26" s="118">
        <v>54.0</v>
      </c>
      <c r="N26" s="118">
        <v>318.0</v>
      </c>
      <c r="O26" s="118">
        <v>388.0</v>
      </c>
      <c r="P26" s="118">
        <v>4063.79</v>
      </c>
    </row>
    <row r="27">
      <c r="A27" s="153">
        <v>4.0</v>
      </c>
      <c r="B27" s="153">
        <v>340.0</v>
      </c>
      <c r="C27" s="153">
        <v>65.25</v>
      </c>
      <c r="D27" s="153">
        <v>263.55</v>
      </c>
      <c r="E27" s="153">
        <v>1260.0</v>
      </c>
      <c r="F27" s="153">
        <v>60.0</v>
      </c>
      <c r="G27" s="153">
        <v>273.0</v>
      </c>
      <c r="H27" s="153">
        <v>1520.0</v>
      </c>
      <c r="I27" s="153">
        <v>50.0</v>
      </c>
      <c r="J27" s="153">
        <v>1.6</v>
      </c>
      <c r="K27" s="153">
        <v>302.0</v>
      </c>
      <c r="L27" s="153">
        <v>1418.783094</v>
      </c>
      <c r="M27" s="153">
        <v>54.0</v>
      </c>
      <c r="N27" s="153">
        <v>318.0</v>
      </c>
      <c r="O27" s="153">
        <v>388.0</v>
      </c>
      <c r="P27" s="153">
        <v>3942.5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64.27012977</v>
      </c>
      <c r="D2" s="118">
        <v>266.5673437</v>
      </c>
      <c r="E2" s="118">
        <v>1260.0</v>
      </c>
      <c r="F2" s="118">
        <v>60.0</v>
      </c>
      <c r="G2" s="118">
        <v>271.9331903</v>
      </c>
      <c r="H2" s="118">
        <v>1520.0</v>
      </c>
      <c r="I2" s="118">
        <v>50.0</v>
      </c>
      <c r="J2" s="118">
        <v>1.6</v>
      </c>
      <c r="K2" s="118">
        <v>302.0</v>
      </c>
      <c r="L2" s="118">
        <v>1387.034342</v>
      </c>
      <c r="M2" s="118">
        <v>54.0</v>
      </c>
      <c r="N2" s="118">
        <v>318.0</v>
      </c>
      <c r="O2" s="118">
        <v>388.0</v>
      </c>
      <c r="P2" s="118">
        <v>4125.41</v>
      </c>
    </row>
    <row r="3">
      <c r="A3" s="152" t="s">
        <v>1</v>
      </c>
      <c r="B3" s="152" t="s">
        <v>2</v>
      </c>
      <c r="C3" s="152" t="s">
        <v>3</v>
      </c>
      <c r="D3" s="152" t="s">
        <v>4</v>
      </c>
      <c r="E3" s="152" t="s">
        <v>5</v>
      </c>
      <c r="F3" s="152" t="s">
        <v>6</v>
      </c>
      <c r="G3" s="152" t="s">
        <v>7</v>
      </c>
      <c r="H3" s="152" t="s">
        <v>8</v>
      </c>
      <c r="I3" s="152" t="s">
        <v>9</v>
      </c>
      <c r="J3" s="152" t="s">
        <v>10</v>
      </c>
      <c r="K3" s="152" t="s">
        <v>11</v>
      </c>
      <c r="L3" s="152" t="s">
        <v>12</v>
      </c>
      <c r="M3" s="152" t="s">
        <v>13</v>
      </c>
      <c r="N3" s="152" t="s">
        <v>14</v>
      </c>
      <c r="O3" s="152" t="s">
        <v>15</v>
      </c>
      <c r="P3" s="152" t="s">
        <v>79</v>
      </c>
    </row>
    <row r="4">
      <c r="A4" s="118">
        <v>4.0</v>
      </c>
      <c r="B4" s="118">
        <v>340.0</v>
      </c>
      <c r="C4" s="118">
        <v>64.2870416</v>
      </c>
      <c r="D4" s="118">
        <v>266.5842555</v>
      </c>
      <c r="E4" s="118">
        <v>1260.0</v>
      </c>
      <c r="F4" s="118">
        <v>60.0</v>
      </c>
      <c r="G4" s="118">
        <v>271.8639572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1385.28559</v>
      </c>
      <c r="M4" s="118">
        <v>54.0</v>
      </c>
      <c r="N4" s="118">
        <v>318.0</v>
      </c>
      <c r="O4" s="118">
        <v>388.0</v>
      </c>
      <c r="P4" s="118">
        <v>4136.22</v>
      </c>
    </row>
    <row r="5">
      <c r="A5" s="152" t="s">
        <v>1</v>
      </c>
      <c r="B5" s="152" t="s">
        <v>2</v>
      </c>
      <c r="C5" s="152" t="s">
        <v>3</v>
      </c>
      <c r="D5" s="152" t="s">
        <v>4</v>
      </c>
      <c r="E5" s="152" t="s">
        <v>5</v>
      </c>
      <c r="F5" s="152" t="s">
        <v>6</v>
      </c>
      <c r="G5" s="152" t="s">
        <v>7</v>
      </c>
      <c r="H5" s="152" t="s">
        <v>8</v>
      </c>
      <c r="I5" s="152" t="s">
        <v>9</v>
      </c>
      <c r="J5" s="152" t="s">
        <v>10</v>
      </c>
      <c r="K5" s="152" t="s">
        <v>11</v>
      </c>
      <c r="L5" s="152" t="s">
        <v>12</v>
      </c>
      <c r="M5" s="152" t="s">
        <v>13</v>
      </c>
      <c r="N5" s="152" t="s">
        <v>14</v>
      </c>
      <c r="O5" s="152" t="s">
        <v>15</v>
      </c>
      <c r="P5" s="152" t="s">
        <v>79</v>
      </c>
    </row>
    <row r="6">
      <c r="A6" s="118">
        <v>4.0</v>
      </c>
      <c r="B6" s="118">
        <v>340.0</v>
      </c>
      <c r="C6" s="118">
        <v>64.30395342</v>
      </c>
      <c r="D6" s="118">
        <v>266.6011674</v>
      </c>
      <c r="E6" s="118">
        <v>1260.0</v>
      </c>
      <c r="F6" s="118">
        <v>60.0</v>
      </c>
      <c r="G6" s="118">
        <v>271.794724</v>
      </c>
      <c r="H6" s="118">
        <v>1520.0</v>
      </c>
      <c r="I6" s="118">
        <v>50.0</v>
      </c>
      <c r="J6" s="118">
        <v>1.6</v>
      </c>
      <c r="K6" s="118">
        <v>302.0</v>
      </c>
      <c r="L6" s="118">
        <v>1383.536838</v>
      </c>
      <c r="M6" s="118">
        <v>54.0</v>
      </c>
      <c r="N6" s="118">
        <v>318.0</v>
      </c>
      <c r="O6" s="118">
        <v>388.0</v>
      </c>
      <c r="P6" s="118">
        <v>4139.89</v>
      </c>
    </row>
    <row r="7">
      <c r="A7" s="152" t="s">
        <v>1</v>
      </c>
      <c r="B7" s="152" t="s">
        <v>2</v>
      </c>
      <c r="C7" s="152" t="s">
        <v>3</v>
      </c>
      <c r="D7" s="152" t="s">
        <v>4</v>
      </c>
      <c r="E7" s="152" t="s">
        <v>5</v>
      </c>
      <c r="F7" s="152" t="s">
        <v>6</v>
      </c>
      <c r="G7" s="152" t="s">
        <v>7</v>
      </c>
      <c r="H7" s="152" t="s">
        <v>8</v>
      </c>
      <c r="I7" s="152" t="s">
        <v>9</v>
      </c>
      <c r="J7" s="152" t="s">
        <v>10</v>
      </c>
      <c r="K7" s="152" t="s">
        <v>11</v>
      </c>
      <c r="L7" s="152" t="s">
        <v>12</v>
      </c>
      <c r="M7" s="152" t="s">
        <v>13</v>
      </c>
      <c r="N7" s="152" t="s">
        <v>14</v>
      </c>
      <c r="O7" s="152" t="s">
        <v>15</v>
      </c>
      <c r="P7" s="152" t="s">
        <v>79</v>
      </c>
    </row>
    <row r="8">
      <c r="A8" s="118">
        <v>4.0</v>
      </c>
      <c r="B8" s="118">
        <v>340.0</v>
      </c>
      <c r="C8" s="118">
        <v>64.32086525</v>
      </c>
      <c r="D8" s="118">
        <v>266.6180792</v>
      </c>
      <c r="E8" s="118">
        <v>1260.0</v>
      </c>
      <c r="F8" s="118">
        <v>60.0</v>
      </c>
      <c r="G8" s="118">
        <v>271.7254909</v>
      </c>
      <c r="H8" s="118">
        <v>1520.0</v>
      </c>
      <c r="I8" s="118">
        <v>50.0</v>
      </c>
      <c r="J8" s="118">
        <v>1.6</v>
      </c>
      <c r="K8" s="118">
        <v>302.0</v>
      </c>
      <c r="L8" s="118">
        <v>1381.788086</v>
      </c>
      <c r="M8" s="118">
        <v>54.0</v>
      </c>
      <c r="N8" s="118">
        <v>318.0</v>
      </c>
      <c r="O8" s="118">
        <v>388.0</v>
      </c>
      <c r="P8" s="118">
        <v>4139.25</v>
      </c>
    </row>
    <row r="9">
      <c r="A9" s="152" t="s">
        <v>1</v>
      </c>
      <c r="B9" s="152" t="s">
        <v>2</v>
      </c>
      <c r="C9" s="152" t="s">
        <v>3</v>
      </c>
      <c r="D9" s="152" t="s">
        <v>4</v>
      </c>
      <c r="E9" s="152" t="s">
        <v>5</v>
      </c>
      <c r="F9" s="152" t="s">
        <v>6</v>
      </c>
      <c r="G9" s="152" t="s">
        <v>7</v>
      </c>
      <c r="H9" s="152" t="s">
        <v>8</v>
      </c>
      <c r="I9" s="152" t="s">
        <v>9</v>
      </c>
      <c r="J9" s="152" t="s">
        <v>10</v>
      </c>
      <c r="K9" s="152" t="s">
        <v>11</v>
      </c>
      <c r="L9" s="152" t="s">
        <v>12</v>
      </c>
      <c r="M9" s="152" t="s">
        <v>13</v>
      </c>
      <c r="N9" s="152" t="s">
        <v>14</v>
      </c>
      <c r="O9" s="152" t="s">
        <v>15</v>
      </c>
      <c r="P9" s="152" t="s">
        <v>79</v>
      </c>
    </row>
    <row r="10">
      <c r="A10" s="118">
        <v>4.0</v>
      </c>
      <c r="B10" s="118">
        <v>340.0</v>
      </c>
      <c r="C10" s="118">
        <v>64.33777707</v>
      </c>
      <c r="D10" s="118">
        <v>266.634991</v>
      </c>
      <c r="E10" s="118">
        <v>1260.0</v>
      </c>
      <c r="F10" s="118">
        <v>60.0</v>
      </c>
      <c r="G10" s="118">
        <v>271.6562578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1380.039334</v>
      </c>
      <c r="M10" s="118">
        <v>54.0</v>
      </c>
      <c r="N10" s="118">
        <v>318.0</v>
      </c>
      <c r="O10" s="118">
        <v>388.0</v>
      </c>
      <c r="P10" s="118">
        <v>4121.78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64.25321795</v>
      </c>
      <c r="D2" s="118">
        <v>268.0153809</v>
      </c>
      <c r="E2" s="118">
        <v>1260.0</v>
      </c>
      <c r="F2" s="118">
        <v>60.0</v>
      </c>
      <c r="G2" s="118">
        <v>271.794724</v>
      </c>
      <c r="H2" s="118">
        <v>1520.0</v>
      </c>
      <c r="I2" s="118">
        <v>50.0</v>
      </c>
      <c r="J2" s="118">
        <v>1.6</v>
      </c>
      <c r="K2" s="118">
        <v>302.0</v>
      </c>
      <c r="L2" s="118">
        <v>1388.783094</v>
      </c>
      <c r="M2" s="118">
        <v>54.0</v>
      </c>
      <c r="N2" s="118">
        <v>318.0</v>
      </c>
      <c r="O2" s="118">
        <v>388.0</v>
      </c>
      <c r="P2" s="118">
        <v>4089.71</v>
      </c>
    </row>
    <row r="3">
      <c r="A3" s="153">
        <v>4.0</v>
      </c>
      <c r="B3" s="153">
        <v>340.0</v>
      </c>
      <c r="C3" s="153">
        <v>64.25321795</v>
      </c>
      <c r="D3" s="153">
        <v>265.6011674</v>
      </c>
      <c r="E3" s="153">
        <v>1260.0</v>
      </c>
      <c r="F3" s="153">
        <v>60.0</v>
      </c>
      <c r="G3" s="153">
        <v>270.794724</v>
      </c>
      <c r="H3" s="153">
        <v>1520.0</v>
      </c>
      <c r="I3" s="153">
        <v>50.0</v>
      </c>
      <c r="J3" s="153">
        <v>1.6</v>
      </c>
      <c r="K3" s="153">
        <v>302.0</v>
      </c>
      <c r="L3" s="153">
        <v>1388.783094</v>
      </c>
      <c r="M3" s="153">
        <v>54.0</v>
      </c>
      <c r="N3" s="153">
        <v>318.0</v>
      </c>
      <c r="O3" s="153">
        <v>388.0</v>
      </c>
      <c r="P3" s="153">
        <v>4076.65</v>
      </c>
    </row>
    <row r="4">
      <c r="A4" s="118">
        <v>4.0</v>
      </c>
      <c r="B4" s="118">
        <v>340.0</v>
      </c>
      <c r="C4" s="118">
        <v>64.25321795</v>
      </c>
      <c r="D4" s="118">
        <v>265.6011674</v>
      </c>
      <c r="E4" s="118">
        <v>1260.0</v>
      </c>
      <c r="F4" s="118">
        <v>60.0</v>
      </c>
      <c r="G4" s="118">
        <v>272.794724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1388.783094</v>
      </c>
      <c r="M4" s="118">
        <v>54.0</v>
      </c>
      <c r="N4" s="118">
        <v>318.0</v>
      </c>
      <c r="O4" s="118">
        <v>388.0</v>
      </c>
      <c r="P4" s="118">
        <v>4085.94</v>
      </c>
    </row>
    <row r="5">
      <c r="A5" s="153">
        <v>4.0</v>
      </c>
      <c r="B5" s="153">
        <v>340.0</v>
      </c>
      <c r="C5" s="153">
        <v>64.25321795</v>
      </c>
      <c r="D5" s="153">
        <v>265.1869538</v>
      </c>
      <c r="E5" s="153">
        <v>1260.0</v>
      </c>
      <c r="F5" s="153">
        <v>60.0</v>
      </c>
      <c r="G5" s="153">
        <v>271.794724</v>
      </c>
      <c r="H5" s="153">
        <v>1520.0</v>
      </c>
      <c r="I5" s="153">
        <v>50.0</v>
      </c>
      <c r="J5" s="153">
        <v>1.6</v>
      </c>
      <c r="K5" s="153">
        <v>302.0</v>
      </c>
      <c r="L5" s="153">
        <v>1388.783094</v>
      </c>
      <c r="M5" s="153">
        <v>54.0</v>
      </c>
      <c r="N5" s="153">
        <v>318.0</v>
      </c>
      <c r="O5" s="153">
        <v>388.0</v>
      </c>
      <c r="P5" s="153">
        <v>4097.48</v>
      </c>
    </row>
    <row r="6">
      <c r="A6" s="118">
        <v>4.0</v>
      </c>
      <c r="B6" s="118">
        <v>340.0</v>
      </c>
      <c r="C6" s="118">
        <v>64.25321795</v>
      </c>
      <c r="D6" s="118">
        <v>266.6011674</v>
      </c>
      <c r="E6" s="118">
        <v>1260.0</v>
      </c>
      <c r="F6" s="118">
        <v>60.0</v>
      </c>
      <c r="G6" s="118">
        <v>271.794724</v>
      </c>
      <c r="H6" s="118">
        <v>1520.0</v>
      </c>
      <c r="I6" s="118">
        <v>50.0</v>
      </c>
      <c r="J6" s="118">
        <v>1.6</v>
      </c>
      <c r="K6" s="118">
        <v>302.0</v>
      </c>
      <c r="L6" s="118">
        <v>1388.783094</v>
      </c>
      <c r="M6" s="118">
        <v>54.0</v>
      </c>
      <c r="N6" s="118">
        <v>318.0</v>
      </c>
      <c r="O6" s="118">
        <v>388.0</v>
      </c>
      <c r="P6" s="118">
        <v>4144.55</v>
      </c>
    </row>
    <row r="7">
      <c r="A7" s="153">
        <v>4.0</v>
      </c>
      <c r="B7" s="153">
        <v>340.0</v>
      </c>
      <c r="C7" s="153">
        <v>64.25321795</v>
      </c>
      <c r="D7" s="153">
        <v>266.6011674</v>
      </c>
      <c r="E7" s="153">
        <v>1260.0</v>
      </c>
      <c r="F7" s="153">
        <v>60.0</v>
      </c>
      <c r="G7" s="153">
        <v>271.794724</v>
      </c>
      <c r="H7" s="153">
        <v>1520.0</v>
      </c>
      <c r="I7" s="153">
        <v>50.0</v>
      </c>
      <c r="J7" s="153">
        <v>1.6</v>
      </c>
      <c r="K7" s="153">
        <v>302.0</v>
      </c>
      <c r="L7" s="153">
        <v>1388.783094</v>
      </c>
      <c r="M7" s="153">
        <v>54.0</v>
      </c>
      <c r="N7" s="153">
        <v>318.0</v>
      </c>
      <c r="O7" s="153">
        <v>388.0</v>
      </c>
      <c r="P7" s="153">
        <v>4134.31</v>
      </c>
    </row>
    <row r="8">
      <c r="A8" s="118">
        <v>4.0</v>
      </c>
      <c r="B8" s="118">
        <v>340.0</v>
      </c>
      <c r="C8" s="118">
        <v>64.25321795</v>
      </c>
      <c r="D8" s="118">
        <v>267.6011674</v>
      </c>
      <c r="E8" s="118">
        <v>1260.0</v>
      </c>
      <c r="F8" s="118">
        <v>60.0</v>
      </c>
      <c r="G8" s="118">
        <v>270.794724</v>
      </c>
      <c r="H8" s="118">
        <v>1520.0</v>
      </c>
      <c r="I8" s="118">
        <v>50.0</v>
      </c>
      <c r="J8" s="118">
        <v>1.6</v>
      </c>
      <c r="K8" s="118">
        <v>302.0</v>
      </c>
      <c r="L8" s="118">
        <v>1388.783094</v>
      </c>
      <c r="M8" s="118">
        <v>54.0</v>
      </c>
      <c r="N8" s="118">
        <v>318.0</v>
      </c>
      <c r="O8" s="118">
        <v>388.0</v>
      </c>
      <c r="P8" s="118">
        <v>4106.37</v>
      </c>
    </row>
    <row r="9">
      <c r="A9" s="153">
        <v>4.0</v>
      </c>
      <c r="B9" s="153">
        <v>340.0</v>
      </c>
      <c r="C9" s="153">
        <v>64.25321795</v>
      </c>
      <c r="D9" s="153">
        <v>266.6011674</v>
      </c>
      <c r="E9" s="153">
        <v>1260.0</v>
      </c>
      <c r="F9" s="153">
        <v>60.0</v>
      </c>
      <c r="G9" s="153">
        <v>270.3805105</v>
      </c>
      <c r="H9" s="153">
        <v>1520.0</v>
      </c>
      <c r="I9" s="153">
        <v>50.0</v>
      </c>
      <c r="J9" s="153">
        <v>1.6</v>
      </c>
      <c r="K9" s="153">
        <v>302.0</v>
      </c>
      <c r="L9" s="153">
        <v>1388.783094</v>
      </c>
      <c r="M9" s="153">
        <v>54.0</v>
      </c>
      <c r="N9" s="153">
        <v>318.0</v>
      </c>
      <c r="O9" s="153">
        <v>388.0</v>
      </c>
      <c r="P9" s="153">
        <v>4147.67</v>
      </c>
    </row>
    <row r="10">
      <c r="A10" s="118">
        <v>4.0</v>
      </c>
      <c r="B10" s="118">
        <v>340.0</v>
      </c>
      <c r="C10" s="118">
        <v>64.25321795</v>
      </c>
      <c r="D10" s="118">
        <v>266.6011674</v>
      </c>
      <c r="E10" s="118">
        <v>1260.0</v>
      </c>
      <c r="F10" s="118">
        <v>60.0</v>
      </c>
      <c r="G10" s="118">
        <v>273.2089376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1388.783094</v>
      </c>
      <c r="M10" s="118">
        <v>54.0</v>
      </c>
      <c r="N10" s="118">
        <v>318.0</v>
      </c>
      <c r="O10" s="118">
        <v>388.0</v>
      </c>
      <c r="P10" s="118">
        <v>4113.12</v>
      </c>
    </row>
    <row r="11">
      <c r="A11" s="153">
        <v>4.0</v>
      </c>
      <c r="B11" s="153">
        <v>340.0</v>
      </c>
      <c r="C11" s="153">
        <v>64.25321795</v>
      </c>
      <c r="D11" s="153">
        <v>267.6011674</v>
      </c>
      <c r="E11" s="153">
        <v>1260.0</v>
      </c>
      <c r="F11" s="153">
        <v>60.0</v>
      </c>
      <c r="G11" s="153">
        <v>272.794724</v>
      </c>
      <c r="H11" s="153">
        <v>1520.0</v>
      </c>
      <c r="I11" s="153">
        <v>50.0</v>
      </c>
      <c r="J11" s="153">
        <v>1.6</v>
      </c>
      <c r="K11" s="153">
        <v>302.0</v>
      </c>
      <c r="L11" s="153">
        <v>1388.783094</v>
      </c>
      <c r="M11" s="153">
        <v>54.0</v>
      </c>
      <c r="N11" s="153">
        <v>318.0</v>
      </c>
      <c r="O11" s="153">
        <v>388.0</v>
      </c>
      <c r="P11" s="153">
        <v>4097.1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64.27012977</v>
      </c>
      <c r="D2" s="118">
        <v>267.6011674</v>
      </c>
      <c r="E2" s="118">
        <v>1260.0</v>
      </c>
      <c r="F2" s="118">
        <v>60.0</v>
      </c>
      <c r="G2" s="118">
        <v>272.794724</v>
      </c>
      <c r="H2" s="118">
        <v>1520.0</v>
      </c>
      <c r="I2" s="118">
        <v>50.0</v>
      </c>
      <c r="J2" s="118">
        <v>1.6</v>
      </c>
      <c r="K2" s="118">
        <v>302.0</v>
      </c>
      <c r="L2" s="118">
        <v>1387.034342</v>
      </c>
      <c r="M2" s="118">
        <v>54.0</v>
      </c>
      <c r="N2" s="118">
        <v>318.0</v>
      </c>
      <c r="O2" s="118">
        <v>388.0</v>
      </c>
      <c r="P2" s="118">
        <v>4108.31</v>
      </c>
    </row>
    <row r="3">
      <c r="A3" s="152" t="s">
        <v>1</v>
      </c>
      <c r="B3" s="152" t="s">
        <v>2</v>
      </c>
      <c r="C3" s="152" t="s">
        <v>3</v>
      </c>
      <c r="D3" s="152" t="s">
        <v>4</v>
      </c>
      <c r="E3" s="152" t="s">
        <v>5</v>
      </c>
      <c r="F3" s="152" t="s">
        <v>6</v>
      </c>
      <c r="G3" s="152" t="s">
        <v>7</v>
      </c>
      <c r="H3" s="152" t="s">
        <v>8</v>
      </c>
      <c r="I3" s="152" t="s">
        <v>9</v>
      </c>
      <c r="J3" s="152" t="s">
        <v>10</v>
      </c>
      <c r="K3" s="152" t="s">
        <v>11</v>
      </c>
      <c r="L3" s="152" t="s">
        <v>12</v>
      </c>
      <c r="M3" s="152" t="s">
        <v>13</v>
      </c>
      <c r="N3" s="152" t="s">
        <v>14</v>
      </c>
      <c r="O3" s="152" t="s">
        <v>15</v>
      </c>
      <c r="P3" s="152" t="s">
        <v>79</v>
      </c>
    </row>
    <row r="4">
      <c r="A4" s="118">
        <v>4.0</v>
      </c>
      <c r="B4" s="118">
        <v>340.0</v>
      </c>
      <c r="C4" s="118">
        <v>64.2870416</v>
      </c>
      <c r="D4" s="118">
        <v>266.6011674</v>
      </c>
      <c r="E4" s="118">
        <v>1260.0</v>
      </c>
      <c r="F4" s="118">
        <v>60.0</v>
      </c>
      <c r="G4" s="118">
        <v>271.794724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1385.28559</v>
      </c>
      <c r="M4" s="118">
        <v>54.0</v>
      </c>
      <c r="N4" s="118">
        <v>318.0</v>
      </c>
      <c r="O4" s="118">
        <v>388.0</v>
      </c>
      <c r="P4" s="118">
        <v>4152.3</v>
      </c>
    </row>
    <row r="5">
      <c r="A5" s="152" t="s">
        <v>1</v>
      </c>
      <c r="B5" s="152" t="s">
        <v>2</v>
      </c>
      <c r="C5" s="152" t="s">
        <v>3</v>
      </c>
      <c r="D5" s="152" t="s">
        <v>4</v>
      </c>
      <c r="E5" s="152" t="s">
        <v>5</v>
      </c>
      <c r="F5" s="152" t="s">
        <v>6</v>
      </c>
      <c r="G5" s="152" t="s">
        <v>7</v>
      </c>
      <c r="H5" s="152" t="s">
        <v>8</v>
      </c>
      <c r="I5" s="152" t="s">
        <v>9</v>
      </c>
      <c r="J5" s="152" t="s">
        <v>10</v>
      </c>
      <c r="K5" s="152" t="s">
        <v>11</v>
      </c>
      <c r="L5" s="152" t="s">
        <v>12</v>
      </c>
      <c r="M5" s="152" t="s">
        <v>13</v>
      </c>
      <c r="N5" s="152" t="s">
        <v>14</v>
      </c>
      <c r="O5" s="152" t="s">
        <v>15</v>
      </c>
      <c r="P5" s="152" t="s">
        <v>79</v>
      </c>
    </row>
    <row r="6">
      <c r="A6" s="118">
        <v>4.0</v>
      </c>
      <c r="B6" s="118">
        <v>340.0</v>
      </c>
      <c r="C6" s="118">
        <v>64.3</v>
      </c>
      <c r="D6" s="118">
        <v>265.6</v>
      </c>
      <c r="E6" s="118">
        <v>1260.0</v>
      </c>
      <c r="F6" s="118">
        <v>60.0</v>
      </c>
      <c r="G6" s="118">
        <v>272.79</v>
      </c>
      <c r="H6" s="118">
        <v>1520.0</v>
      </c>
      <c r="I6" s="118">
        <v>50.0</v>
      </c>
      <c r="J6" s="118">
        <v>1.6</v>
      </c>
      <c r="K6" s="118">
        <v>302.0</v>
      </c>
      <c r="L6" s="118">
        <v>1383.54</v>
      </c>
      <c r="M6" s="118">
        <v>54.0</v>
      </c>
      <c r="N6" s="118">
        <v>318.0</v>
      </c>
      <c r="O6" s="118">
        <v>388.0</v>
      </c>
      <c r="P6" s="118">
        <v>4072.51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63.29</v>
      </c>
      <c r="D2" s="118">
        <v>266.6</v>
      </c>
      <c r="E2" s="118">
        <v>1260.0</v>
      </c>
      <c r="F2" s="118">
        <v>60.0</v>
      </c>
      <c r="G2" s="118">
        <v>271.79</v>
      </c>
      <c r="H2" s="118">
        <v>1520.0</v>
      </c>
      <c r="I2" s="118">
        <v>50.0</v>
      </c>
      <c r="J2" s="118">
        <v>1.6</v>
      </c>
      <c r="K2" s="118">
        <v>302.0</v>
      </c>
      <c r="L2" s="118">
        <v>1415.29</v>
      </c>
      <c r="M2" s="118">
        <v>54.0</v>
      </c>
      <c r="N2" s="118">
        <v>318.0</v>
      </c>
      <c r="O2" s="118">
        <v>388.0</v>
      </c>
      <c r="P2" s="118">
        <v>4100.57</v>
      </c>
    </row>
    <row r="3">
      <c r="A3" s="153">
        <v>4.0</v>
      </c>
      <c r="B3" s="153">
        <v>340.0</v>
      </c>
      <c r="C3" s="153">
        <v>64.29</v>
      </c>
      <c r="D3" s="153">
        <v>266.6</v>
      </c>
      <c r="E3" s="153">
        <v>1260.0</v>
      </c>
      <c r="F3" s="153">
        <v>60.0</v>
      </c>
      <c r="G3" s="153">
        <v>271.79</v>
      </c>
      <c r="H3" s="153">
        <v>1520.0</v>
      </c>
      <c r="I3" s="153">
        <v>50.0</v>
      </c>
      <c r="J3" s="153">
        <v>1.6</v>
      </c>
      <c r="K3" s="153">
        <v>302.0</v>
      </c>
      <c r="L3" s="153">
        <v>1427.71</v>
      </c>
      <c r="M3" s="153">
        <v>54.0</v>
      </c>
      <c r="N3" s="153">
        <v>318.0</v>
      </c>
      <c r="O3" s="153">
        <v>388.0</v>
      </c>
      <c r="P3" s="153">
        <v>4098.0</v>
      </c>
    </row>
    <row r="4">
      <c r="A4" s="118">
        <v>4.0</v>
      </c>
      <c r="B4" s="118">
        <v>340.0</v>
      </c>
      <c r="C4" s="118">
        <v>64.29</v>
      </c>
      <c r="D4" s="118">
        <v>266.6</v>
      </c>
      <c r="E4" s="118">
        <v>1260.0</v>
      </c>
      <c r="F4" s="118">
        <v>60.0</v>
      </c>
      <c r="G4" s="118">
        <v>271.79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1385.29</v>
      </c>
      <c r="M4" s="118">
        <v>54.0</v>
      </c>
      <c r="N4" s="118">
        <v>318.0</v>
      </c>
      <c r="O4" s="118">
        <v>388.0</v>
      </c>
      <c r="P4" s="118">
        <v>4103.47</v>
      </c>
    </row>
    <row r="5">
      <c r="A5" s="153">
        <v>4.0</v>
      </c>
      <c r="B5" s="153">
        <v>340.0</v>
      </c>
      <c r="C5" s="153">
        <v>65.29</v>
      </c>
      <c r="D5" s="153">
        <v>266.6</v>
      </c>
      <c r="E5" s="153">
        <v>1260.0</v>
      </c>
      <c r="F5" s="153">
        <v>60.0</v>
      </c>
      <c r="G5" s="153">
        <v>271.79</v>
      </c>
      <c r="H5" s="153">
        <v>1520.0</v>
      </c>
      <c r="I5" s="153">
        <v>50.0</v>
      </c>
      <c r="J5" s="153">
        <v>1.6</v>
      </c>
      <c r="K5" s="153">
        <v>302.0</v>
      </c>
      <c r="L5" s="153">
        <v>1355.29</v>
      </c>
      <c r="M5" s="153">
        <v>54.0</v>
      </c>
      <c r="N5" s="153">
        <v>318.0</v>
      </c>
      <c r="O5" s="153">
        <v>388.0</v>
      </c>
      <c r="P5" s="153">
        <v>4097.94</v>
      </c>
    </row>
    <row r="6">
      <c r="A6" s="118">
        <v>4.0</v>
      </c>
      <c r="B6" s="118">
        <v>340.0</v>
      </c>
      <c r="C6" s="118">
        <v>65.29</v>
      </c>
      <c r="D6" s="118">
        <v>266.6</v>
      </c>
      <c r="E6" s="118">
        <v>1260.0</v>
      </c>
      <c r="F6" s="118">
        <v>60.0</v>
      </c>
      <c r="G6" s="118">
        <v>271.79</v>
      </c>
      <c r="H6" s="118">
        <v>1520.0</v>
      </c>
      <c r="I6" s="118">
        <v>50.0</v>
      </c>
      <c r="J6" s="118">
        <v>1.6</v>
      </c>
      <c r="K6" s="118">
        <v>302.0</v>
      </c>
      <c r="L6" s="118">
        <v>1415.29</v>
      </c>
      <c r="M6" s="118">
        <v>54.0</v>
      </c>
      <c r="N6" s="118">
        <v>318.0</v>
      </c>
      <c r="O6" s="118">
        <v>388.0</v>
      </c>
      <c r="P6" s="118">
        <v>4113.02</v>
      </c>
    </row>
    <row r="7">
      <c r="A7" s="153">
        <v>4.0</v>
      </c>
      <c r="B7" s="153">
        <v>340.0</v>
      </c>
      <c r="C7" s="153">
        <v>63.29</v>
      </c>
      <c r="D7" s="153">
        <v>266.6</v>
      </c>
      <c r="E7" s="153">
        <v>1260.0</v>
      </c>
      <c r="F7" s="153">
        <v>60.0</v>
      </c>
      <c r="G7" s="153">
        <v>271.79</v>
      </c>
      <c r="H7" s="153">
        <v>1520.0</v>
      </c>
      <c r="I7" s="153">
        <v>50.0</v>
      </c>
      <c r="J7" s="153">
        <v>1.6</v>
      </c>
      <c r="K7" s="153">
        <v>302.0</v>
      </c>
      <c r="L7" s="153">
        <v>1355.29</v>
      </c>
      <c r="M7" s="153">
        <v>54.0</v>
      </c>
      <c r="N7" s="153">
        <v>318.0</v>
      </c>
      <c r="O7" s="153">
        <v>388.0</v>
      </c>
      <c r="P7" s="153">
        <v>4093.47</v>
      </c>
    </row>
    <row r="8">
      <c r="A8" s="118">
        <v>4.0</v>
      </c>
      <c r="B8" s="118">
        <v>340.0</v>
      </c>
      <c r="C8" s="118">
        <v>62.87</v>
      </c>
      <c r="D8" s="118">
        <v>266.6</v>
      </c>
      <c r="E8" s="118">
        <v>1260.0</v>
      </c>
      <c r="F8" s="118">
        <v>60.0</v>
      </c>
      <c r="G8" s="118">
        <v>271.79</v>
      </c>
      <c r="H8" s="118">
        <v>1520.0</v>
      </c>
      <c r="I8" s="118">
        <v>50.0</v>
      </c>
      <c r="J8" s="118">
        <v>1.6</v>
      </c>
      <c r="K8" s="118">
        <v>302.0</v>
      </c>
      <c r="L8" s="118">
        <v>1385.29</v>
      </c>
      <c r="M8" s="118">
        <v>54.0</v>
      </c>
      <c r="N8" s="118">
        <v>318.0</v>
      </c>
      <c r="O8" s="118">
        <v>388.0</v>
      </c>
      <c r="P8" s="118">
        <v>4101.77</v>
      </c>
    </row>
    <row r="9">
      <c r="A9" s="153">
        <v>4.0</v>
      </c>
      <c r="B9" s="153">
        <v>340.0</v>
      </c>
      <c r="C9" s="153">
        <v>65.7</v>
      </c>
      <c r="D9" s="153">
        <v>266.6</v>
      </c>
      <c r="E9" s="153">
        <v>1260.0</v>
      </c>
      <c r="F9" s="153">
        <v>60.0</v>
      </c>
      <c r="G9" s="153">
        <v>271.79</v>
      </c>
      <c r="H9" s="153">
        <v>1520.0</v>
      </c>
      <c r="I9" s="153">
        <v>50.0</v>
      </c>
      <c r="J9" s="153">
        <v>1.6</v>
      </c>
      <c r="K9" s="153">
        <v>302.0</v>
      </c>
      <c r="L9" s="153">
        <v>1385.29</v>
      </c>
      <c r="M9" s="153">
        <v>54.0</v>
      </c>
      <c r="N9" s="153">
        <v>318.0</v>
      </c>
      <c r="O9" s="153">
        <v>388.0</v>
      </c>
      <c r="P9" s="153">
        <v>4141.6</v>
      </c>
    </row>
    <row r="10">
      <c r="A10" s="118">
        <v>4.0</v>
      </c>
      <c r="B10" s="118">
        <v>340.0</v>
      </c>
      <c r="C10" s="118">
        <v>64.29</v>
      </c>
      <c r="D10" s="118">
        <v>266.6</v>
      </c>
      <c r="E10" s="118">
        <v>1260.0</v>
      </c>
      <c r="F10" s="118">
        <v>60.0</v>
      </c>
      <c r="G10" s="118">
        <v>271.79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1342.86</v>
      </c>
      <c r="M10" s="118">
        <v>54.0</v>
      </c>
      <c r="N10" s="118">
        <v>318.0</v>
      </c>
      <c r="O10" s="118">
        <v>388.0</v>
      </c>
      <c r="P10" s="118">
        <v>4072.08</v>
      </c>
    </row>
    <row r="11">
      <c r="A11" s="153">
        <v>4.0</v>
      </c>
      <c r="B11" s="153">
        <v>340.0</v>
      </c>
      <c r="C11" s="153">
        <v>64.29</v>
      </c>
      <c r="D11" s="153">
        <v>266.6</v>
      </c>
      <c r="E11" s="153">
        <v>1260.0</v>
      </c>
      <c r="F11" s="153">
        <v>60.0</v>
      </c>
      <c r="G11" s="153">
        <v>271.79</v>
      </c>
      <c r="H11" s="153">
        <v>1520.0</v>
      </c>
      <c r="I11" s="153">
        <v>50.0</v>
      </c>
      <c r="J11" s="153">
        <v>1.6</v>
      </c>
      <c r="K11" s="153">
        <v>302.0</v>
      </c>
      <c r="L11" s="153">
        <v>1385.29</v>
      </c>
      <c r="M11" s="153">
        <v>54.0</v>
      </c>
      <c r="N11" s="153">
        <v>318.0</v>
      </c>
      <c r="O11" s="153">
        <v>388.0</v>
      </c>
      <c r="P11" s="153">
        <v>4112.5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4.0"/>
    <col customWidth="1" min="3" max="3" width="6.14"/>
    <col customWidth="1" min="4" max="5" width="12.0"/>
    <col customWidth="1" min="6" max="6" width="5.29"/>
    <col customWidth="1" min="7" max="7" width="4.86"/>
    <col customWidth="1" min="8" max="8" width="4.29"/>
    <col customWidth="1" min="9" max="9" width="5.29"/>
    <col customWidth="1" min="10" max="10" width="4.86"/>
    <col customWidth="1" min="11" max="11" width="5.43"/>
    <col customWidth="1" min="12" max="12" width="4.29"/>
    <col customWidth="1" min="13" max="13" width="5.29"/>
    <col customWidth="1" min="14" max="14" width="4.71"/>
    <col customWidth="1" min="15" max="15" width="4.29"/>
    <col customWidth="1" min="16" max="16" width="10.14"/>
    <col customWidth="1" min="18" max="18" width="11.57"/>
    <col customWidth="1" min="19" max="19" width="4.71"/>
    <col customWidth="1" min="20" max="20" width="4.29"/>
    <col customWidth="1" min="23" max="23" width="5.29"/>
    <col customWidth="1" min="24" max="24" width="4.86"/>
    <col customWidth="1" min="26" max="26" width="5.29"/>
    <col customWidth="1" min="27" max="27" width="4.86"/>
    <col customWidth="1" min="28" max="28" width="3.71"/>
    <col customWidth="1" min="29" max="29" width="4.29"/>
    <col customWidth="1" min="30" max="30" width="12.0"/>
    <col customWidth="1" min="31" max="31" width="4.71"/>
    <col customWidth="1" min="32" max="33" width="4.29"/>
    <col customWidth="1" min="34" max="34" width="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17</v>
      </c>
      <c r="B2" s="6">
        <v>7.0</v>
      </c>
      <c r="C2" s="6">
        <v>400.0</v>
      </c>
      <c r="D2" s="6">
        <v>80.0</v>
      </c>
      <c r="E2" s="6">
        <v>270.0</v>
      </c>
      <c r="F2" s="6">
        <v>1500.0</v>
      </c>
      <c r="G2" s="6">
        <v>75.0</v>
      </c>
      <c r="H2" s="6">
        <v>290.0</v>
      </c>
      <c r="I2" s="6">
        <v>2000.0</v>
      </c>
      <c r="J2" s="6">
        <v>65.0</v>
      </c>
      <c r="K2" s="6">
        <v>2.0</v>
      </c>
      <c r="L2" s="6">
        <v>310.0</v>
      </c>
      <c r="M2" s="6">
        <v>1600.0</v>
      </c>
      <c r="N2" s="6">
        <v>60.0</v>
      </c>
      <c r="O2" s="6">
        <v>330.0</v>
      </c>
      <c r="P2" s="6">
        <v>400.0</v>
      </c>
    </row>
    <row r="3">
      <c r="A3" s="1" t="s">
        <v>21</v>
      </c>
      <c r="B3" s="6">
        <v>2.0</v>
      </c>
      <c r="C3" s="6">
        <v>300.0</v>
      </c>
      <c r="D3" s="6">
        <v>60.0</v>
      </c>
      <c r="E3" s="6">
        <v>250.0</v>
      </c>
      <c r="F3" s="6">
        <v>900.0</v>
      </c>
      <c r="G3" s="6">
        <v>50.0</v>
      </c>
      <c r="H3" s="6">
        <v>270.0</v>
      </c>
      <c r="I3" s="6">
        <v>1200.0</v>
      </c>
      <c r="J3" s="6">
        <v>40.0</v>
      </c>
      <c r="K3" s="6">
        <v>1.0</v>
      </c>
      <c r="L3" s="6">
        <v>290.0</v>
      </c>
      <c r="M3" s="6">
        <v>1000.0</v>
      </c>
      <c r="N3" s="6">
        <v>45.0</v>
      </c>
      <c r="O3" s="6">
        <v>300.0</v>
      </c>
      <c r="P3" s="6">
        <v>370.0</v>
      </c>
      <c r="R3" s="12" t="s">
        <v>30</v>
      </c>
      <c r="S3" s="14">
        <v>0.01</v>
      </c>
    </row>
    <row r="4">
      <c r="A4" s="1" t="s">
        <v>24</v>
      </c>
      <c r="B4" s="10">
        <f t="shared" ref="B4:P4" si="1">B2-B3</f>
        <v>5</v>
      </c>
      <c r="C4" s="10">
        <f t="shared" si="1"/>
        <v>100</v>
      </c>
      <c r="D4" s="10">
        <f t="shared" si="1"/>
        <v>20</v>
      </c>
      <c r="E4" s="10">
        <f t="shared" si="1"/>
        <v>20</v>
      </c>
      <c r="F4" s="10">
        <f t="shared" si="1"/>
        <v>600</v>
      </c>
      <c r="G4" s="10">
        <f t="shared" si="1"/>
        <v>25</v>
      </c>
      <c r="H4" s="10">
        <f t="shared" si="1"/>
        <v>20</v>
      </c>
      <c r="I4" s="10">
        <f t="shared" si="1"/>
        <v>800</v>
      </c>
      <c r="J4" s="10">
        <f t="shared" si="1"/>
        <v>25</v>
      </c>
      <c r="K4" s="10">
        <f t="shared" si="1"/>
        <v>1</v>
      </c>
      <c r="L4" s="10">
        <f t="shared" si="1"/>
        <v>20</v>
      </c>
      <c r="M4" s="10">
        <f t="shared" si="1"/>
        <v>600</v>
      </c>
      <c r="N4" s="10">
        <f t="shared" si="1"/>
        <v>15</v>
      </c>
      <c r="O4" s="10">
        <f t="shared" si="1"/>
        <v>30</v>
      </c>
      <c r="P4" s="10">
        <f t="shared" si="1"/>
        <v>30</v>
      </c>
    </row>
    <row r="5">
      <c r="A5" s="6" t="s">
        <v>32</v>
      </c>
      <c r="B5" s="10">
        <v>4.0</v>
      </c>
      <c r="C5" s="10">
        <v>340.0</v>
      </c>
      <c r="D5" s="15">
        <v>64.25321795</v>
      </c>
      <c r="E5" s="15">
        <v>266.5504319</v>
      </c>
      <c r="F5" s="10">
        <v>1260.0</v>
      </c>
      <c r="G5" s="10">
        <v>60.0</v>
      </c>
      <c r="H5" s="16">
        <v>272.00242338642374</v>
      </c>
      <c r="I5" s="10">
        <v>1520.0</v>
      </c>
      <c r="J5" s="10">
        <v>50.0</v>
      </c>
      <c r="K5" s="10">
        <v>1.6</v>
      </c>
      <c r="L5" s="10">
        <v>302.0</v>
      </c>
      <c r="M5" s="16">
        <v>1388.7830943413846</v>
      </c>
      <c r="N5" s="10">
        <v>54.0</v>
      </c>
      <c r="O5" s="10">
        <v>318.0</v>
      </c>
      <c r="P5" s="10">
        <v>388.0</v>
      </c>
      <c r="Q5" s="18"/>
    </row>
    <row r="6">
      <c r="R6" s="21" t="s">
        <v>36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</row>
    <row r="7">
      <c r="R7" s="1" t="s">
        <v>43</v>
      </c>
      <c r="S7" s="1" t="s">
        <v>1</v>
      </c>
      <c r="T7" s="1" t="s">
        <v>2</v>
      </c>
      <c r="U7" s="1" t="s">
        <v>3</v>
      </c>
      <c r="V7" s="1" t="s">
        <v>4</v>
      </c>
      <c r="W7" s="1" t="s">
        <v>5</v>
      </c>
      <c r="X7" s="1" t="s">
        <v>6</v>
      </c>
      <c r="Y7" s="1" t="s">
        <v>7</v>
      </c>
      <c r="Z7" s="1" t="s">
        <v>8</v>
      </c>
      <c r="AA7" s="1" t="s">
        <v>9</v>
      </c>
      <c r="AB7" s="1" t="s">
        <v>10</v>
      </c>
      <c r="AC7" s="1" t="s">
        <v>11</v>
      </c>
      <c r="AD7" s="1" t="s">
        <v>12</v>
      </c>
      <c r="AE7" s="1" t="s">
        <v>13</v>
      </c>
      <c r="AF7" s="1" t="s">
        <v>14</v>
      </c>
      <c r="AG7" s="1" t="s">
        <v>15</v>
      </c>
      <c r="AH7" s="25" t="s">
        <v>45</v>
      </c>
    </row>
    <row r="8">
      <c r="D8" s="14" t="s">
        <v>47</v>
      </c>
      <c r="E8" s="14" t="s">
        <v>48</v>
      </c>
      <c r="R8" s="26">
        <v>1.0</v>
      </c>
      <c r="S8" s="10">
        <v>4.0</v>
      </c>
      <c r="T8" s="10">
        <v>340.0</v>
      </c>
      <c r="U8" s="28">
        <f t="shared" ref="U8:V8" si="2">D$5+$R8*$S$3*$E$9*D$4</f>
        <v>64.27012977</v>
      </c>
      <c r="V8" s="28">
        <f t="shared" si="2"/>
        <v>266.5673437</v>
      </c>
      <c r="W8" s="10">
        <v>1260.0</v>
      </c>
      <c r="X8" s="10">
        <v>60.0</v>
      </c>
      <c r="Y8" s="30">
        <f t="shared" ref="Y8:Y12" si="4">$H$5+$E$11*$R8*$S$3*$H$4</f>
        <v>271.9331903</v>
      </c>
      <c r="Z8" s="10">
        <v>1520.0</v>
      </c>
      <c r="AA8" s="10">
        <v>50.0</v>
      </c>
      <c r="AB8" s="10">
        <v>1.6</v>
      </c>
      <c r="AC8" s="10">
        <v>302.0</v>
      </c>
      <c r="AD8" s="33">
        <f t="shared" ref="AD8:AD12" si="5">$M$5+$S$3*$R8*$M$4*$E$12</f>
        <v>1387.034342</v>
      </c>
      <c r="AE8" s="10">
        <v>54.0</v>
      </c>
      <c r="AF8" s="10">
        <v>318.0</v>
      </c>
      <c r="AG8" s="10">
        <v>388.0</v>
      </c>
      <c r="AH8" s="35">
        <v>4125.41</v>
      </c>
    </row>
    <row r="9">
      <c r="C9" s="14" t="s">
        <v>53</v>
      </c>
      <c r="D9">
        <f>4.1591667</f>
        <v>4.1591667</v>
      </c>
      <c r="E9">
        <f t="shared" ref="E9:E12" si="6">D9/$D$13</f>
        <v>0.08455912292</v>
      </c>
      <c r="K9" s="12"/>
      <c r="L9" s="12"/>
      <c r="M9" s="12"/>
      <c r="N9" s="12"/>
      <c r="O9" s="12"/>
      <c r="P9" s="12"/>
      <c r="R9" s="36">
        <f t="shared" ref="R9:R12" si="7">1+R8</f>
        <v>2</v>
      </c>
      <c r="S9" s="10">
        <v>4.0</v>
      </c>
      <c r="T9" s="10">
        <v>340.0</v>
      </c>
      <c r="U9" s="28">
        <f t="shared" ref="U9:V9" si="3">D$5+$R9*$S$3*$E$9*D$4</f>
        <v>64.2870416</v>
      </c>
      <c r="V9" s="28">
        <f t="shared" si="3"/>
        <v>266.5842555</v>
      </c>
      <c r="W9" s="10">
        <v>1260.0</v>
      </c>
      <c r="X9" s="10">
        <v>60.0</v>
      </c>
      <c r="Y9" s="30">
        <f t="shared" si="4"/>
        <v>271.8639572</v>
      </c>
      <c r="Z9" s="10">
        <v>1520.0</v>
      </c>
      <c r="AA9" s="10">
        <v>50.0</v>
      </c>
      <c r="AB9" s="10">
        <v>1.6</v>
      </c>
      <c r="AC9" s="10">
        <v>302.0</v>
      </c>
      <c r="AD9" s="33">
        <f t="shared" si="5"/>
        <v>1385.28559</v>
      </c>
      <c r="AE9" s="10">
        <v>54.0</v>
      </c>
      <c r="AF9" s="10">
        <v>318.0</v>
      </c>
      <c r="AG9" s="10">
        <v>388.0</v>
      </c>
      <c r="AH9" s="35">
        <v>4136.22</v>
      </c>
    </row>
    <row r="10">
      <c r="C10" s="14" t="s">
        <v>63</v>
      </c>
      <c r="D10">
        <f>43.034167</f>
        <v>43.034167</v>
      </c>
      <c r="E10">
        <f t="shared" si="6"/>
        <v>0.8749183862</v>
      </c>
      <c r="K10" s="12"/>
      <c r="L10" s="12"/>
      <c r="M10" s="12"/>
      <c r="N10" s="12"/>
      <c r="O10" s="12"/>
      <c r="P10" s="12"/>
      <c r="R10" s="36">
        <f t="shared" si="7"/>
        <v>3</v>
      </c>
      <c r="S10" s="38">
        <v>4.0</v>
      </c>
      <c r="T10" s="38">
        <v>340.0</v>
      </c>
      <c r="U10" s="40">
        <f t="shared" ref="U10:V10" si="8">D$5+$R10*$S$3*$E$9*D$4</f>
        <v>64.30395342</v>
      </c>
      <c r="V10" s="40">
        <f t="shared" si="8"/>
        <v>266.6011674</v>
      </c>
      <c r="W10" s="38">
        <v>1260.0</v>
      </c>
      <c r="X10" s="38">
        <v>60.0</v>
      </c>
      <c r="Y10" s="42">
        <f t="shared" si="4"/>
        <v>271.794724</v>
      </c>
      <c r="Z10" s="38">
        <v>1520.0</v>
      </c>
      <c r="AA10" s="38">
        <v>50.0</v>
      </c>
      <c r="AB10" s="38">
        <v>1.6</v>
      </c>
      <c r="AC10" s="38">
        <v>302.0</v>
      </c>
      <c r="AD10" s="44">
        <f t="shared" si="5"/>
        <v>1383.536838</v>
      </c>
      <c r="AE10" s="38">
        <v>54.0</v>
      </c>
      <c r="AF10" s="38">
        <v>318.0</v>
      </c>
      <c r="AG10" s="38">
        <v>388.0</v>
      </c>
      <c r="AH10" s="46">
        <v>4139.89</v>
      </c>
    </row>
    <row r="11">
      <c r="C11" s="14" t="s">
        <v>73</v>
      </c>
      <c r="D11">
        <f>-17.02667</f>
        <v>-17.02667</v>
      </c>
      <c r="E11">
        <f t="shared" si="6"/>
        <v>-0.3461655628</v>
      </c>
      <c r="K11" s="12"/>
      <c r="L11" s="12"/>
      <c r="M11" s="12"/>
      <c r="N11" s="12"/>
      <c r="O11" s="12"/>
      <c r="P11" s="12"/>
      <c r="R11" s="36">
        <f t="shared" si="7"/>
        <v>4</v>
      </c>
      <c r="S11" s="10">
        <v>4.0</v>
      </c>
      <c r="T11" s="10">
        <v>340.0</v>
      </c>
      <c r="U11" s="28">
        <f t="shared" ref="U11:V11" si="9">D$5+$R11*$S$3*$E$9*D$4</f>
        <v>64.32086525</v>
      </c>
      <c r="V11" s="28">
        <f t="shared" si="9"/>
        <v>266.6180792</v>
      </c>
      <c r="W11" s="10">
        <v>1260.0</v>
      </c>
      <c r="X11" s="10">
        <v>60.0</v>
      </c>
      <c r="Y11" s="30">
        <f t="shared" si="4"/>
        <v>271.7254909</v>
      </c>
      <c r="Z11" s="10">
        <v>1520.0</v>
      </c>
      <c r="AA11" s="10">
        <v>50.0</v>
      </c>
      <c r="AB11" s="10">
        <v>1.6</v>
      </c>
      <c r="AC11" s="10">
        <v>302.0</v>
      </c>
      <c r="AD11" s="33">
        <f t="shared" si="5"/>
        <v>1381.788086</v>
      </c>
      <c r="AE11" s="10">
        <v>54.0</v>
      </c>
      <c r="AF11" s="10">
        <v>318.0</v>
      </c>
      <c r="AG11" s="10">
        <v>388.0</v>
      </c>
      <c r="AH11" s="35">
        <v>4139.25</v>
      </c>
    </row>
    <row r="12">
      <c r="C12" s="14" t="s">
        <v>74</v>
      </c>
      <c r="D12">
        <f>-14.33583</f>
        <v>-14.33583</v>
      </c>
      <c r="E12">
        <f t="shared" si="6"/>
        <v>-0.2914586739</v>
      </c>
      <c r="K12" s="12"/>
      <c r="L12" s="12"/>
      <c r="M12" s="12"/>
      <c r="N12" s="12"/>
      <c r="O12" s="12"/>
      <c r="P12" s="12"/>
      <c r="R12" s="36">
        <f t="shared" si="7"/>
        <v>5</v>
      </c>
      <c r="S12" s="10">
        <v>4.0</v>
      </c>
      <c r="T12" s="10">
        <v>340.0</v>
      </c>
      <c r="U12" s="28">
        <f t="shared" ref="U12:V12" si="10">D$5+$R12*$S$3*$E$9*D$4</f>
        <v>64.33777707</v>
      </c>
      <c r="V12" s="28">
        <f t="shared" si="10"/>
        <v>266.634991</v>
      </c>
      <c r="W12" s="10">
        <v>1260.0</v>
      </c>
      <c r="X12" s="10">
        <v>60.0</v>
      </c>
      <c r="Y12" s="30">
        <f t="shared" si="4"/>
        <v>271.6562578</v>
      </c>
      <c r="Z12" s="10">
        <v>1520.0</v>
      </c>
      <c r="AA12" s="10">
        <v>50.0</v>
      </c>
      <c r="AB12" s="10">
        <v>1.6</v>
      </c>
      <c r="AC12" s="10">
        <v>302.0</v>
      </c>
      <c r="AD12" s="33">
        <f t="shared" si="5"/>
        <v>1380.039334</v>
      </c>
      <c r="AE12" s="10">
        <v>54.0</v>
      </c>
      <c r="AF12" s="10">
        <v>318.0</v>
      </c>
      <c r="AG12" s="10">
        <v>388.0</v>
      </c>
      <c r="AH12" s="35">
        <v>4121.78</v>
      </c>
    </row>
    <row r="13">
      <c r="C13" s="14" t="s">
        <v>75</v>
      </c>
      <c r="D13" s="13">
        <f>SQRT(D9^3+D10^2+D11^2+D12^2)</f>
        <v>49.18649291</v>
      </c>
      <c r="K13" s="12"/>
      <c r="L13" s="12"/>
      <c r="M13" s="12"/>
      <c r="N13" s="12"/>
      <c r="O13" s="12"/>
      <c r="P13" s="12"/>
      <c r="R13" s="3"/>
      <c r="Y13" s="18"/>
      <c r="AD13" s="18"/>
    </row>
    <row r="14">
      <c r="R14" s="3"/>
      <c r="Y14" s="18"/>
      <c r="AD14" s="18"/>
    </row>
    <row r="15">
      <c r="D15" s="50" t="s">
        <v>44</v>
      </c>
      <c r="E15" s="24"/>
      <c r="R15" s="3"/>
    </row>
    <row r="16">
      <c r="D16" s="6" t="s">
        <v>4</v>
      </c>
      <c r="E16" s="6" t="s">
        <v>7</v>
      </c>
      <c r="R16" s="1"/>
      <c r="S16" s="1" t="s">
        <v>1</v>
      </c>
      <c r="T16" s="1" t="s">
        <v>2</v>
      </c>
      <c r="U16" s="1" t="s">
        <v>3</v>
      </c>
      <c r="V16" s="1" t="s">
        <v>4</v>
      </c>
      <c r="W16" s="1" t="s">
        <v>5</v>
      </c>
      <c r="X16" s="1" t="s">
        <v>6</v>
      </c>
      <c r="Y16" s="1" t="s">
        <v>7</v>
      </c>
      <c r="Z16" s="1" t="s">
        <v>8</v>
      </c>
      <c r="AA16" s="1" t="s">
        <v>9</v>
      </c>
      <c r="AB16" s="1" t="s">
        <v>10</v>
      </c>
      <c r="AC16" s="1" t="s">
        <v>11</v>
      </c>
      <c r="AD16" s="1" t="s">
        <v>12</v>
      </c>
      <c r="AE16" s="1" t="s">
        <v>13</v>
      </c>
      <c r="AF16" s="1" t="s">
        <v>14</v>
      </c>
      <c r="AG16" s="1" t="s">
        <v>15</v>
      </c>
      <c r="AH16" s="25" t="s">
        <v>45</v>
      </c>
    </row>
    <row r="17">
      <c r="D17" s="6">
        <v>1.4142135624</v>
      </c>
      <c r="E17" s="6">
        <v>0.0</v>
      </c>
      <c r="R17" s="3"/>
      <c r="S17" s="38">
        <v>4.0</v>
      </c>
      <c r="T17" s="38">
        <v>340.0</v>
      </c>
      <c r="U17" s="53">
        <f t="shared" ref="U17:U26" si="11">D$5+$R17*$S$3*$E$9*D$4</f>
        <v>64.25321795</v>
      </c>
      <c r="V17" s="40">
        <f t="shared" ref="V17:V26" si="12">$V$10+D17*0.05*$E$4</f>
        <v>268.0153809</v>
      </c>
      <c r="W17" s="38">
        <v>1260.0</v>
      </c>
      <c r="X17" s="38">
        <v>60.0</v>
      </c>
      <c r="Y17" s="42">
        <f t="shared" ref="Y17:Y26" si="13">$Y$10+0.05*E17*$H$4</f>
        <v>271.794724</v>
      </c>
      <c r="Z17" s="38">
        <v>1520.0</v>
      </c>
      <c r="AA17" s="38">
        <v>50.0</v>
      </c>
      <c r="AB17" s="38">
        <v>1.6</v>
      </c>
      <c r="AC17" s="38">
        <v>302.0</v>
      </c>
      <c r="AD17" s="57">
        <f t="shared" ref="AD17:AD26" si="14">$M$5+$S$3*$R17*$M$4*$E$12</f>
        <v>1388.783094</v>
      </c>
      <c r="AE17" s="38">
        <v>54.0</v>
      </c>
      <c r="AF17" s="38">
        <v>318.0</v>
      </c>
      <c r="AG17" s="38">
        <v>388.0</v>
      </c>
      <c r="AH17" s="59">
        <v>4089.71</v>
      </c>
    </row>
    <row r="18">
      <c r="D18" s="6">
        <v>-1.0</v>
      </c>
      <c r="E18" s="6">
        <v>-1.0</v>
      </c>
      <c r="R18" s="3"/>
      <c r="S18" s="38">
        <v>4.0</v>
      </c>
      <c r="T18" s="38">
        <v>340.0</v>
      </c>
      <c r="U18" s="53">
        <f t="shared" si="11"/>
        <v>64.25321795</v>
      </c>
      <c r="V18" s="40">
        <f t="shared" si="12"/>
        <v>265.6011674</v>
      </c>
      <c r="W18" s="38">
        <v>1260.0</v>
      </c>
      <c r="X18" s="38">
        <v>60.0</v>
      </c>
      <c r="Y18" s="42">
        <f t="shared" si="13"/>
        <v>270.794724</v>
      </c>
      <c r="Z18" s="38">
        <v>1520.0</v>
      </c>
      <c r="AA18" s="38">
        <v>50.0</v>
      </c>
      <c r="AB18" s="38">
        <v>1.6</v>
      </c>
      <c r="AC18" s="38">
        <v>302.0</v>
      </c>
      <c r="AD18" s="57">
        <f t="shared" si="14"/>
        <v>1388.783094</v>
      </c>
      <c r="AE18" s="38">
        <v>54.0</v>
      </c>
      <c r="AF18" s="38">
        <v>318.0</v>
      </c>
      <c r="AG18" s="38">
        <v>388.0</v>
      </c>
      <c r="AH18" s="59">
        <v>4076.65</v>
      </c>
    </row>
    <row r="19">
      <c r="D19" s="6">
        <v>-1.0</v>
      </c>
      <c r="E19" s="6">
        <v>1.0</v>
      </c>
      <c r="R19" s="3"/>
      <c r="S19" s="38">
        <v>4.0</v>
      </c>
      <c r="T19" s="38">
        <v>340.0</v>
      </c>
      <c r="U19" s="53">
        <f t="shared" si="11"/>
        <v>64.25321795</v>
      </c>
      <c r="V19" s="40">
        <f t="shared" si="12"/>
        <v>265.6011674</v>
      </c>
      <c r="W19" s="38">
        <v>1260.0</v>
      </c>
      <c r="X19" s="38">
        <v>60.0</v>
      </c>
      <c r="Y19" s="42">
        <f t="shared" si="13"/>
        <v>272.794724</v>
      </c>
      <c r="Z19" s="38">
        <v>1520.0</v>
      </c>
      <c r="AA19" s="38">
        <v>50.0</v>
      </c>
      <c r="AB19" s="38">
        <v>1.6</v>
      </c>
      <c r="AC19" s="38">
        <v>302.0</v>
      </c>
      <c r="AD19" s="57">
        <f t="shared" si="14"/>
        <v>1388.783094</v>
      </c>
      <c r="AE19" s="38">
        <v>54.0</v>
      </c>
      <c r="AF19" s="38">
        <v>318.0</v>
      </c>
      <c r="AG19" s="38">
        <v>388.0</v>
      </c>
      <c r="AH19" s="59">
        <v>4085.94</v>
      </c>
    </row>
    <row r="20">
      <c r="D20" s="6">
        <v>-1.414213562</v>
      </c>
      <c r="E20" s="6">
        <v>0.0</v>
      </c>
      <c r="R20" s="3"/>
      <c r="S20" s="38">
        <v>4.0</v>
      </c>
      <c r="T20" s="38">
        <v>340.0</v>
      </c>
      <c r="U20" s="53">
        <f t="shared" si="11"/>
        <v>64.25321795</v>
      </c>
      <c r="V20" s="40">
        <f t="shared" si="12"/>
        <v>265.1869538</v>
      </c>
      <c r="W20" s="38">
        <v>1260.0</v>
      </c>
      <c r="X20" s="38">
        <v>60.0</v>
      </c>
      <c r="Y20" s="42">
        <f t="shared" si="13"/>
        <v>271.794724</v>
      </c>
      <c r="Z20" s="38">
        <v>1520.0</v>
      </c>
      <c r="AA20" s="38">
        <v>50.0</v>
      </c>
      <c r="AB20" s="38">
        <v>1.6</v>
      </c>
      <c r="AC20" s="38">
        <v>302.0</v>
      </c>
      <c r="AD20" s="57">
        <f t="shared" si="14"/>
        <v>1388.783094</v>
      </c>
      <c r="AE20" s="38">
        <v>54.0</v>
      </c>
      <c r="AF20" s="38">
        <v>318.0</v>
      </c>
      <c r="AG20" s="38">
        <v>388.0</v>
      </c>
      <c r="AH20" s="59">
        <v>4097.48</v>
      </c>
    </row>
    <row r="21">
      <c r="D21" s="6">
        <v>0.0</v>
      </c>
      <c r="E21" s="6">
        <v>0.0</v>
      </c>
      <c r="R21" s="3"/>
      <c r="S21" s="38">
        <v>4.0</v>
      </c>
      <c r="T21" s="38">
        <v>340.0</v>
      </c>
      <c r="U21" s="53">
        <f t="shared" si="11"/>
        <v>64.25321795</v>
      </c>
      <c r="V21" s="40">
        <f t="shared" si="12"/>
        <v>266.6011674</v>
      </c>
      <c r="W21" s="38">
        <v>1260.0</v>
      </c>
      <c r="X21" s="38">
        <v>60.0</v>
      </c>
      <c r="Y21" s="42">
        <f t="shared" si="13"/>
        <v>271.794724</v>
      </c>
      <c r="Z21" s="38">
        <v>1520.0</v>
      </c>
      <c r="AA21" s="38">
        <v>50.0</v>
      </c>
      <c r="AB21" s="38">
        <v>1.6</v>
      </c>
      <c r="AC21" s="38">
        <v>302.0</v>
      </c>
      <c r="AD21" s="57">
        <f t="shared" si="14"/>
        <v>1388.783094</v>
      </c>
      <c r="AE21" s="38">
        <v>54.0</v>
      </c>
      <c r="AF21" s="38">
        <v>318.0</v>
      </c>
      <c r="AG21" s="38">
        <v>388.0</v>
      </c>
      <c r="AH21" s="59">
        <v>4144.55</v>
      </c>
    </row>
    <row r="22">
      <c r="D22" s="6">
        <v>0.0</v>
      </c>
      <c r="E22" s="6">
        <v>0.0</v>
      </c>
      <c r="R22" s="3"/>
      <c r="S22" s="38">
        <v>4.0</v>
      </c>
      <c r="T22" s="38">
        <v>340.0</v>
      </c>
      <c r="U22" s="53">
        <f t="shared" si="11"/>
        <v>64.25321795</v>
      </c>
      <c r="V22" s="40">
        <f t="shared" si="12"/>
        <v>266.6011674</v>
      </c>
      <c r="W22" s="38">
        <v>1260.0</v>
      </c>
      <c r="X22" s="38">
        <v>60.0</v>
      </c>
      <c r="Y22" s="42">
        <f t="shared" si="13"/>
        <v>271.794724</v>
      </c>
      <c r="Z22" s="38">
        <v>1520.0</v>
      </c>
      <c r="AA22" s="38">
        <v>50.0</v>
      </c>
      <c r="AB22" s="38">
        <v>1.6</v>
      </c>
      <c r="AC22" s="38">
        <v>302.0</v>
      </c>
      <c r="AD22" s="57">
        <f t="shared" si="14"/>
        <v>1388.783094</v>
      </c>
      <c r="AE22" s="38">
        <v>54.0</v>
      </c>
      <c r="AF22" s="38">
        <v>318.0</v>
      </c>
      <c r="AG22" s="38">
        <v>388.0</v>
      </c>
      <c r="AH22" s="59">
        <v>4134.31</v>
      </c>
    </row>
    <row r="23">
      <c r="D23" s="6">
        <v>1.0</v>
      </c>
      <c r="E23" s="6">
        <v>-1.0</v>
      </c>
      <c r="S23" s="38">
        <v>4.0</v>
      </c>
      <c r="T23" s="38">
        <v>340.0</v>
      </c>
      <c r="U23" s="53">
        <f t="shared" si="11"/>
        <v>64.25321795</v>
      </c>
      <c r="V23" s="40">
        <f t="shared" si="12"/>
        <v>267.6011674</v>
      </c>
      <c r="W23" s="38">
        <v>1260.0</v>
      </c>
      <c r="X23" s="38">
        <v>60.0</v>
      </c>
      <c r="Y23" s="42">
        <f t="shared" si="13"/>
        <v>270.794724</v>
      </c>
      <c r="Z23" s="38">
        <v>1520.0</v>
      </c>
      <c r="AA23" s="38">
        <v>50.0</v>
      </c>
      <c r="AB23" s="38">
        <v>1.6</v>
      </c>
      <c r="AC23" s="38">
        <v>302.0</v>
      </c>
      <c r="AD23" s="57">
        <f t="shared" si="14"/>
        <v>1388.783094</v>
      </c>
      <c r="AE23" s="38">
        <v>54.0</v>
      </c>
      <c r="AF23" s="38">
        <v>318.0</v>
      </c>
      <c r="AG23" s="38">
        <v>388.0</v>
      </c>
      <c r="AH23" s="59">
        <v>4106.37</v>
      </c>
    </row>
    <row r="24">
      <c r="D24" s="6">
        <v>0.0</v>
      </c>
      <c r="E24" s="6">
        <v>-1.414213562</v>
      </c>
      <c r="S24" s="63">
        <v>4.0</v>
      </c>
      <c r="T24" s="63">
        <v>340.0</v>
      </c>
      <c r="U24" s="65">
        <f t="shared" si="11"/>
        <v>64.25321795</v>
      </c>
      <c r="V24" s="65">
        <f t="shared" si="12"/>
        <v>266.6011674</v>
      </c>
      <c r="W24" s="63">
        <v>1260.0</v>
      </c>
      <c r="X24" s="63">
        <v>60.0</v>
      </c>
      <c r="Y24" s="66">
        <f t="shared" si="13"/>
        <v>270.3805105</v>
      </c>
      <c r="Z24" s="63">
        <v>1520.0</v>
      </c>
      <c r="AA24" s="63">
        <v>50.0</v>
      </c>
      <c r="AB24" s="63">
        <v>1.6</v>
      </c>
      <c r="AC24" s="63">
        <v>302.0</v>
      </c>
      <c r="AD24" s="66">
        <f t="shared" si="14"/>
        <v>1388.783094</v>
      </c>
      <c r="AE24" s="63">
        <v>54.0</v>
      </c>
      <c r="AF24" s="63">
        <v>318.0</v>
      </c>
      <c r="AG24" s="63">
        <v>388.0</v>
      </c>
      <c r="AH24" s="68">
        <v>4147.67</v>
      </c>
    </row>
    <row r="25">
      <c r="D25" s="6">
        <v>0.0</v>
      </c>
      <c r="E25" s="6">
        <v>1.4142135624</v>
      </c>
      <c r="S25" s="38">
        <v>4.0</v>
      </c>
      <c r="T25" s="38">
        <v>340.0</v>
      </c>
      <c r="U25" s="53">
        <f t="shared" si="11"/>
        <v>64.25321795</v>
      </c>
      <c r="V25" s="40">
        <f t="shared" si="12"/>
        <v>266.6011674</v>
      </c>
      <c r="W25" s="38">
        <v>1260.0</v>
      </c>
      <c r="X25" s="38">
        <v>60.0</v>
      </c>
      <c r="Y25" s="42">
        <f t="shared" si="13"/>
        <v>273.2089376</v>
      </c>
      <c r="Z25" s="38">
        <v>1520.0</v>
      </c>
      <c r="AA25" s="38">
        <v>50.0</v>
      </c>
      <c r="AB25" s="38">
        <v>1.6</v>
      </c>
      <c r="AC25" s="38">
        <v>302.0</v>
      </c>
      <c r="AD25" s="57">
        <f t="shared" si="14"/>
        <v>1388.783094</v>
      </c>
      <c r="AE25" s="38">
        <v>54.0</v>
      </c>
      <c r="AF25" s="38">
        <v>318.0</v>
      </c>
      <c r="AG25" s="38">
        <v>388.0</v>
      </c>
      <c r="AH25" s="59">
        <v>4113.12</v>
      </c>
    </row>
    <row r="26">
      <c r="D26" s="6">
        <v>1.0</v>
      </c>
      <c r="E26" s="6">
        <v>1.0</v>
      </c>
      <c r="S26" s="38">
        <v>4.0</v>
      </c>
      <c r="T26" s="38">
        <v>340.0</v>
      </c>
      <c r="U26" s="53">
        <f t="shared" si="11"/>
        <v>64.25321795</v>
      </c>
      <c r="V26" s="40">
        <f t="shared" si="12"/>
        <v>267.6011674</v>
      </c>
      <c r="W26" s="38">
        <v>1260.0</v>
      </c>
      <c r="X26" s="38">
        <v>60.0</v>
      </c>
      <c r="Y26" s="42">
        <f t="shared" si="13"/>
        <v>272.794724</v>
      </c>
      <c r="Z26" s="38">
        <v>1520.0</v>
      </c>
      <c r="AA26" s="38">
        <v>50.0</v>
      </c>
      <c r="AB26" s="38">
        <v>1.6</v>
      </c>
      <c r="AC26" s="38">
        <v>302.0</v>
      </c>
      <c r="AD26" s="57">
        <f t="shared" si="14"/>
        <v>1388.783094</v>
      </c>
      <c r="AE26" s="38">
        <v>54.0</v>
      </c>
      <c r="AF26" s="38">
        <v>318.0</v>
      </c>
      <c r="AG26" s="38">
        <v>388.0</v>
      </c>
      <c r="AH26" s="59">
        <v>4097.1</v>
      </c>
    </row>
    <row r="29">
      <c r="S29" s="21" t="s">
        <v>76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>
      <c r="D30" s="14">
        <v>1.0</v>
      </c>
      <c r="E30" s="14">
        <v>-1.0</v>
      </c>
      <c r="R30" s="14" t="s">
        <v>43</v>
      </c>
      <c r="S30" s="1" t="s">
        <v>1</v>
      </c>
      <c r="T30" s="1" t="s">
        <v>2</v>
      </c>
      <c r="U30" s="71" t="s">
        <v>3</v>
      </c>
      <c r="V30" s="1" t="s">
        <v>4</v>
      </c>
      <c r="W30" s="1" t="s">
        <v>5</v>
      </c>
      <c r="X30" s="1" t="s">
        <v>6</v>
      </c>
      <c r="Y30" s="1" t="s">
        <v>7</v>
      </c>
      <c r="Z30" s="1" t="s">
        <v>8</v>
      </c>
      <c r="AA30" s="1" t="s">
        <v>9</v>
      </c>
      <c r="AB30" s="1" t="s">
        <v>10</v>
      </c>
      <c r="AC30" s="1" t="s">
        <v>11</v>
      </c>
      <c r="AD30" s="71" t="s">
        <v>12</v>
      </c>
      <c r="AE30" s="1" t="s">
        <v>13</v>
      </c>
      <c r="AF30" s="1" t="s">
        <v>14</v>
      </c>
      <c r="AG30" s="1" t="s">
        <v>15</v>
      </c>
      <c r="AH30" s="25" t="s">
        <v>77</v>
      </c>
    </row>
    <row r="31">
      <c r="D31" s="14">
        <v>1.0</v>
      </c>
      <c r="E31" s="14">
        <v>1.0</v>
      </c>
      <c r="R31" s="14">
        <v>1.0</v>
      </c>
      <c r="S31" s="73">
        <v>4.0</v>
      </c>
      <c r="T31" s="73">
        <v>340.0</v>
      </c>
      <c r="U31" s="75">
        <f t="shared" ref="U31:U33" si="15">D$5+$R31*$S$3*$E$9*D$4</f>
        <v>64.27012977</v>
      </c>
      <c r="V31" s="77">
        <f t="shared" ref="V31:V33" si="16">$V$10+D31*0.05*$E$4</f>
        <v>267.6011674</v>
      </c>
      <c r="W31" s="73">
        <v>1260.0</v>
      </c>
      <c r="X31" s="73">
        <v>60.0</v>
      </c>
      <c r="Y31" s="78">
        <f t="shared" ref="Y31:Y33" si="17">$Y$10+0.05*E31*$H$4</f>
        <v>272.794724</v>
      </c>
      <c r="Z31" s="73">
        <v>1520.0</v>
      </c>
      <c r="AA31" s="73">
        <v>50.0</v>
      </c>
      <c r="AB31" s="73">
        <v>1.6</v>
      </c>
      <c r="AC31" s="73">
        <v>302.0</v>
      </c>
      <c r="AD31" s="75">
        <f t="shared" ref="AD31:AD33" si="18">$M$5+$S$3*$R31*$M$4*$E$12</f>
        <v>1387.034342</v>
      </c>
      <c r="AE31" s="73">
        <v>54.0</v>
      </c>
      <c r="AF31" s="73">
        <v>318.0</v>
      </c>
      <c r="AG31" s="73">
        <v>388.0</v>
      </c>
      <c r="AH31" s="79">
        <v>4108.31</v>
      </c>
    </row>
    <row r="32">
      <c r="D32" s="14">
        <v>0.0</v>
      </c>
      <c r="E32" s="14">
        <v>0.0</v>
      </c>
      <c r="R32" s="14">
        <v>2.0</v>
      </c>
      <c r="S32" s="73">
        <v>4.0</v>
      </c>
      <c r="T32" s="73">
        <v>340.0</v>
      </c>
      <c r="U32" s="75">
        <f t="shared" si="15"/>
        <v>64.2870416</v>
      </c>
      <c r="V32" s="77">
        <f t="shared" si="16"/>
        <v>266.6011674</v>
      </c>
      <c r="W32" s="73">
        <v>1260.0</v>
      </c>
      <c r="X32" s="73">
        <v>60.0</v>
      </c>
      <c r="Y32" s="78">
        <f t="shared" si="17"/>
        <v>271.794724</v>
      </c>
      <c r="Z32" s="73">
        <v>1520.0</v>
      </c>
      <c r="AA32" s="73">
        <v>50.0</v>
      </c>
      <c r="AB32" s="73">
        <v>1.6</v>
      </c>
      <c r="AC32" s="73">
        <v>302.0</v>
      </c>
      <c r="AD32" s="75">
        <f t="shared" si="18"/>
        <v>1385.28559</v>
      </c>
      <c r="AE32" s="73">
        <v>54.0</v>
      </c>
      <c r="AF32" s="73">
        <v>318.0</v>
      </c>
      <c r="AG32" s="73">
        <v>388.0</v>
      </c>
      <c r="AH32" s="81">
        <v>4152.3</v>
      </c>
    </row>
    <row r="33">
      <c r="D33" s="14">
        <v>-1.0</v>
      </c>
      <c r="E33" s="14">
        <v>1.0</v>
      </c>
      <c r="R33" s="14">
        <v>3.0</v>
      </c>
      <c r="S33" s="73">
        <v>4.0</v>
      </c>
      <c r="T33" s="73">
        <v>340.0</v>
      </c>
      <c r="U33" s="83">
        <f t="shared" si="15"/>
        <v>64.30395342</v>
      </c>
      <c r="V33" s="77">
        <f t="shared" si="16"/>
        <v>265.6011674</v>
      </c>
      <c r="W33" s="73">
        <v>1260.0</v>
      </c>
      <c r="X33" s="73">
        <v>60.0</v>
      </c>
      <c r="Y33" s="78">
        <f t="shared" si="17"/>
        <v>272.794724</v>
      </c>
      <c r="Z33" s="73">
        <v>1520.0</v>
      </c>
      <c r="AA33" s="73">
        <v>50.0</v>
      </c>
      <c r="AB33" s="73">
        <v>1.6</v>
      </c>
      <c r="AC33" s="73">
        <v>302.0</v>
      </c>
      <c r="AD33" s="83">
        <f t="shared" si="18"/>
        <v>1383.536838</v>
      </c>
      <c r="AE33" s="73">
        <v>54.0</v>
      </c>
      <c r="AF33" s="73">
        <v>318.0</v>
      </c>
      <c r="AG33" s="73">
        <v>388.0</v>
      </c>
      <c r="AH33" s="85">
        <v>4072.51</v>
      </c>
    </row>
    <row r="34">
      <c r="D34" s="14">
        <v>0.0</v>
      </c>
      <c r="E34" s="14">
        <v>0.0</v>
      </c>
      <c r="R34" s="14"/>
      <c r="S34" s="87"/>
      <c r="T34" s="87"/>
      <c r="U34" s="88"/>
      <c r="V34" s="87"/>
      <c r="W34" s="87"/>
      <c r="X34" s="87"/>
      <c r="Y34" s="89"/>
      <c r="Z34" s="87"/>
      <c r="AA34" s="87"/>
      <c r="AB34" s="87"/>
      <c r="AC34" s="87"/>
      <c r="AD34" s="88"/>
      <c r="AE34" s="87"/>
      <c r="AF34" s="87"/>
      <c r="AG34" s="87"/>
      <c r="AH34" s="91"/>
    </row>
    <row r="35">
      <c r="D35" s="14">
        <v>0.0</v>
      </c>
      <c r="E35" s="14">
        <v>0.0</v>
      </c>
      <c r="S35" s="87"/>
      <c r="T35" s="87"/>
      <c r="U35" s="88"/>
      <c r="V35" s="87"/>
      <c r="W35" s="87"/>
      <c r="X35" s="87"/>
      <c r="Y35" s="89"/>
      <c r="Z35" s="87"/>
      <c r="AA35" s="87"/>
      <c r="AB35" s="87"/>
      <c r="AC35" s="87"/>
      <c r="AD35" s="88"/>
      <c r="AE35" s="87"/>
      <c r="AF35" s="87"/>
      <c r="AG35" s="87"/>
      <c r="AH35" s="91"/>
    </row>
    <row r="36">
      <c r="D36" s="14">
        <v>-1.0</v>
      </c>
      <c r="E36" s="14">
        <v>-1.0</v>
      </c>
      <c r="P36" s="50" t="s">
        <v>44</v>
      </c>
      <c r="Q36" s="24"/>
      <c r="S36" s="93" t="s">
        <v>78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</row>
    <row r="37">
      <c r="P37" s="26" t="s">
        <v>3</v>
      </c>
      <c r="Q37" s="26" t="s">
        <v>12</v>
      </c>
      <c r="S37" s="1" t="s">
        <v>1</v>
      </c>
      <c r="T37" s="1" t="s">
        <v>2</v>
      </c>
      <c r="U37" s="71" t="s">
        <v>3</v>
      </c>
      <c r="V37" s="1" t="s">
        <v>4</v>
      </c>
      <c r="W37" s="1" t="s">
        <v>5</v>
      </c>
      <c r="X37" s="1" t="s">
        <v>6</v>
      </c>
      <c r="Y37" s="1" t="s">
        <v>7</v>
      </c>
      <c r="Z37" s="1" t="s">
        <v>8</v>
      </c>
      <c r="AA37" s="1" t="s">
        <v>9</v>
      </c>
      <c r="AB37" s="1" t="s">
        <v>10</v>
      </c>
      <c r="AC37" s="1" t="s">
        <v>11</v>
      </c>
      <c r="AD37" s="71" t="s">
        <v>12</v>
      </c>
      <c r="AE37" s="1" t="s">
        <v>13</v>
      </c>
      <c r="AF37" s="1" t="s">
        <v>14</v>
      </c>
      <c r="AG37" s="1" t="s">
        <v>15</v>
      </c>
      <c r="AH37" s="25" t="s">
        <v>45</v>
      </c>
    </row>
    <row r="38">
      <c r="P38" s="6">
        <v>-1.0</v>
      </c>
      <c r="Q38" s="6">
        <v>1.0</v>
      </c>
      <c r="S38" s="95">
        <v>4.0</v>
      </c>
      <c r="T38" s="95">
        <v>340.0</v>
      </c>
      <c r="U38" s="28">
        <f t="shared" ref="U38:U47" si="19">$U$32+P38*$D$4*0.05</f>
        <v>63.2870416</v>
      </c>
      <c r="V38" s="97">
        <f t="shared" ref="V38:V47" si="20">$V$10+D39*0.05*$E$4</f>
        <v>266.6011674</v>
      </c>
      <c r="W38" s="95">
        <v>1260.0</v>
      </c>
      <c r="X38" s="95">
        <v>60.0</v>
      </c>
      <c r="Y38" s="99">
        <f t="shared" ref="Y38:Y47" si="21">$Y$10+0.05*E39*$H$4</f>
        <v>271.794724</v>
      </c>
      <c r="Z38" s="95">
        <v>1520.0</v>
      </c>
      <c r="AA38" s="95">
        <v>50.0</v>
      </c>
      <c r="AB38" s="95">
        <v>1.6</v>
      </c>
      <c r="AC38" s="95">
        <v>302.0</v>
      </c>
      <c r="AD38" s="28">
        <f t="shared" ref="AD38:AD47" si="22">$AD$32+Q38*0.05*$M$4</f>
        <v>1415.28559</v>
      </c>
      <c r="AE38" s="95">
        <v>54.0</v>
      </c>
      <c r="AF38" s="95">
        <v>318.0</v>
      </c>
      <c r="AG38" s="95">
        <v>388.0</v>
      </c>
      <c r="AH38" s="59">
        <v>4100.57</v>
      </c>
    </row>
    <row r="39">
      <c r="P39" s="6">
        <v>0.0</v>
      </c>
      <c r="Q39" s="6">
        <v>1.4142135624</v>
      </c>
      <c r="S39" s="95">
        <v>4.0</v>
      </c>
      <c r="T39" s="95">
        <v>340.0</v>
      </c>
      <c r="U39" s="28">
        <f t="shared" si="19"/>
        <v>64.2870416</v>
      </c>
      <c r="V39" s="97">
        <f t="shared" si="20"/>
        <v>266.6011674</v>
      </c>
      <c r="W39" s="95">
        <v>1260.0</v>
      </c>
      <c r="X39" s="95">
        <v>60.0</v>
      </c>
      <c r="Y39" s="99">
        <f t="shared" si="21"/>
        <v>271.794724</v>
      </c>
      <c r="Z39" s="95">
        <v>1520.0</v>
      </c>
      <c r="AA39" s="95">
        <v>50.0</v>
      </c>
      <c r="AB39" s="95">
        <v>1.6</v>
      </c>
      <c r="AC39" s="95">
        <v>302.0</v>
      </c>
      <c r="AD39" s="28">
        <f t="shared" si="22"/>
        <v>1427.711997</v>
      </c>
      <c r="AE39" s="95">
        <v>54.0</v>
      </c>
      <c r="AF39" s="95">
        <v>318.0</v>
      </c>
      <c r="AG39" s="95">
        <v>388.0</v>
      </c>
      <c r="AH39" s="59">
        <v>4098.0</v>
      </c>
    </row>
    <row r="40">
      <c r="P40" s="6">
        <v>0.0</v>
      </c>
      <c r="Q40" s="6">
        <v>0.0</v>
      </c>
      <c r="S40" s="95">
        <v>4.0</v>
      </c>
      <c r="T40" s="95">
        <v>340.0</v>
      </c>
      <c r="U40" s="28">
        <f t="shared" si="19"/>
        <v>64.2870416</v>
      </c>
      <c r="V40" s="97">
        <f t="shared" si="20"/>
        <v>266.6011674</v>
      </c>
      <c r="W40" s="95">
        <v>1260.0</v>
      </c>
      <c r="X40" s="95">
        <v>60.0</v>
      </c>
      <c r="Y40" s="99">
        <f t="shared" si="21"/>
        <v>271.794724</v>
      </c>
      <c r="Z40" s="95">
        <v>1520.0</v>
      </c>
      <c r="AA40" s="95">
        <v>50.0</v>
      </c>
      <c r="AB40" s="95">
        <v>1.6</v>
      </c>
      <c r="AC40" s="95">
        <v>302.0</v>
      </c>
      <c r="AD40" s="28">
        <f t="shared" si="22"/>
        <v>1385.28559</v>
      </c>
      <c r="AE40" s="95">
        <v>54.0</v>
      </c>
      <c r="AF40" s="95">
        <v>318.0</v>
      </c>
      <c r="AG40" s="95">
        <v>388.0</v>
      </c>
      <c r="AH40" s="59">
        <v>4103.47</v>
      </c>
    </row>
    <row r="41">
      <c r="P41" s="6">
        <v>1.0</v>
      </c>
      <c r="Q41" s="6">
        <v>-1.0</v>
      </c>
      <c r="S41" s="95">
        <v>4.0</v>
      </c>
      <c r="T41" s="95">
        <v>340.0</v>
      </c>
      <c r="U41" s="28">
        <f t="shared" si="19"/>
        <v>65.2870416</v>
      </c>
      <c r="V41" s="97">
        <f t="shared" si="20"/>
        <v>266.6011674</v>
      </c>
      <c r="W41" s="95">
        <v>1260.0</v>
      </c>
      <c r="X41" s="95">
        <v>60.0</v>
      </c>
      <c r="Y41" s="99">
        <f t="shared" si="21"/>
        <v>271.794724</v>
      </c>
      <c r="Z41" s="95">
        <v>1520.0</v>
      </c>
      <c r="AA41" s="95">
        <v>50.0</v>
      </c>
      <c r="AB41" s="95">
        <v>1.6</v>
      </c>
      <c r="AC41" s="95">
        <v>302.0</v>
      </c>
      <c r="AD41" s="28">
        <f t="shared" si="22"/>
        <v>1355.28559</v>
      </c>
      <c r="AE41" s="95">
        <v>54.0</v>
      </c>
      <c r="AF41" s="95">
        <v>318.0</v>
      </c>
      <c r="AG41" s="95">
        <v>388.0</v>
      </c>
      <c r="AH41" s="59">
        <v>4097.94</v>
      </c>
    </row>
    <row r="42">
      <c r="P42" s="6">
        <v>1.0</v>
      </c>
      <c r="Q42" s="6">
        <v>1.0</v>
      </c>
      <c r="S42" s="95">
        <v>4.0</v>
      </c>
      <c r="T42" s="95">
        <v>340.0</v>
      </c>
      <c r="U42" s="28">
        <f t="shared" si="19"/>
        <v>65.2870416</v>
      </c>
      <c r="V42" s="97">
        <f t="shared" si="20"/>
        <v>266.6011674</v>
      </c>
      <c r="W42" s="95">
        <v>1260.0</v>
      </c>
      <c r="X42" s="95">
        <v>60.0</v>
      </c>
      <c r="Y42" s="99">
        <f t="shared" si="21"/>
        <v>271.794724</v>
      </c>
      <c r="Z42" s="95">
        <v>1520.0</v>
      </c>
      <c r="AA42" s="95">
        <v>50.0</v>
      </c>
      <c r="AB42" s="95">
        <v>1.6</v>
      </c>
      <c r="AC42" s="95">
        <v>302.0</v>
      </c>
      <c r="AD42" s="28">
        <f t="shared" si="22"/>
        <v>1415.28559</v>
      </c>
      <c r="AE42" s="95">
        <v>54.0</v>
      </c>
      <c r="AF42" s="95">
        <v>318.0</v>
      </c>
      <c r="AG42" s="95">
        <v>388.0</v>
      </c>
      <c r="AH42" s="59">
        <v>4113.02</v>
      </c>
    </row>
    <row r="43">
      <c r="P43" s="6">
        <v>-1.0</v>
      </c>
      <c r="Q43" s="6">
        <v>-1.0</v>
      </c>
      <c r="S43" s="95">
        <v>4.0</v>
      </c>
      <c r="T43" s="95">
        <v>340.0</v>
      </c>
      <c r="U43" s="28">
        <f t="shared" si="19"/>
        <v>63.2870416</v>
      </c>
      <c r="V43" s="97">
        <f t="shared" si="20"/>
        <v>266.6011674</v>
      </c>
      <c r="W43" s="95">
        <v>1260.0</v>
      </c>
      <c r="X43" s="95">
        <v>60.0</v>
      </c>
      <c r="Y43" s="99">
        <f t="shared" si="21"/>
        <v>271.794724</v>
      </c>
      <c r="Z43" s="95">
        <v>1520.0</v>
      </c>
      <c r="AA43" s="95">
        <v>50.0</v>
      </c>
      <c r="AB43" s="95">
        <v>1.6</v>
      </c>
      <c r="AC43" s="95">
        <v>302.0</v>
      </c>
      <c r="AD43" s="28">
        <f t="shared" si="22"/>
        <v>1355.28559</v>
      </c>
      <c r="AE43" s="95">
        <v>54.0</v>
      </c>
      <c r="AF43" s="95">
        <v>318.0</v>
      </c>
      <c r="AG43" s="95">
        <v>388.0</v>
      </c>
      <c r="AH43" s="59">
        <v>4093.47</v>
      </c>
    </row>
    <row r="44">
      <c r="P44" s="6">
        <v>-1.414213562</v>
      </c>
      <c r="Q44" s="6">
        <v>0.0</v>
      </c>
      <c r="S44" s="95">
        <v>4.0</v>
      </c>
      <c r="T44" s="95">
        <v>340.0</v>
      </c>
      <c r="U44" s="28">
        <f t="shared" si="19"/>
        <v>62.87282804</v>
      </c>
      <c r="V44" s="97">
        <f t="shared" si="20"/>
        <v>266.6011674</v>
      </c>
      <c r="W44" s="95">
        <v>1260.0</v>
      </c>
      <c r="X44" s="95">
        <v>60.0</v>
      </c>
      <c r="Y44" s="99">
        <f t="shared" si="21"/>
        <v>271.794724</v>
      </c>
      <c r="Z44" s="95">
        <v>1520.0</v>
      </c>
      <c r="AA44" s="95">
        <v>50.0</v>
      </c>
      <c r="AB44" s="95">
        <v>1.6</v>
      </c>
      <c r="AC44" s="95">
        <v>302.0</v>
      </c>
      <c r="AD44" s="28">
        <f t="shared" si="22"/>
        <v>1385.28559</v>
      </c>
      <c r="AE44" s="95">
        <v>54.0</v>
      </c>
      <c r="AF44" s="95">
        <v>318.0</v>
      </c>
      <c r="AG44" s="95">
        <v>388.0</v>
      </c>
      <c r="AH44" s="59">
        <v>4101.77</v>
      </c>
    </row>
    <row r="45">
      <c r="P45" s="6">
        <v>1.4142135624</v>
      </c>
      <c r="Q45" s="6">
        <v>0.0</v>
      </c>
      <c r="S45" s="104">
        <v>4.0</v>
      </c>
      <c r="T45" s="104">
        <v>340.0</v>
      </c>
      <c r="U45" s="106">
        <f t="shared" si="19"/>
        <v>65.70125516</v>
      </c>
      <c r="V45" s="108">
        <f t="shared" si="20"/>
        <v>266.6011674</v>
      </c>
      <c r="W45" s="104">
        <v>1260.0</v>
      </c>
      <c r="X45" s="104">
        <v>60.0</v>
      </c>
      <c r="Y45" s="109">
        <f t="shared" si="21"/>
        <v>271.794724</v>
      </c>
      <c r="Z45" s="104">
        <v>1520.0</v>
      </c>
      <c r="AA45" s="104">
        <v>50.0</v>
      </c>
      <c r="AB45" s="104">
        <v>1.6</v>
      </c>
      <c r="AC45" s="104">
        <v>302.0</v>
      </c>
      <c r="AD45" s="106">
        <f t="shared" si="22"/>
        <v>1385.28559</v>
      </c>
      <c r="AE45" s="104">
        <v>54.0</v>
      </c>
      <c r="AF45" s="104">
        <v>318.0</v>
      </c>
      <c r="AG45" s="104">
        <v>388.0</v>
      </c>
      <c r="AH45" s="59">
        <v>4141.6</v>
      </c>
    </row>
    <row r="46">
      <c r="P46" s="6">
        <v>0.0</v>
      </c>
      <c r="Q46" s="6">
        <v>-1.414213562</v>
      </c>
      <c r="S46" s="95">
        <v>4.0</v>
      </c>
      <c r="T46" s="95">
        <v>340.0</v>
      </c>
      <c r="U46" s="28">
        <f t="shared" si="19"/>
        <v>64.2870416</v>
      </c>
      <c r="V46" s="97">
        <f t="shared" si="20"/>
        <v>266.6011674</v>
      </c>
      <c r="W46" s="95">
        <v>1260.0</v>
      </c>
      <c r="X46" s="95">
        <v>60.0</v>
      </c>
      <c r="Y46" s="99">
        <f t="shared" si="21"/>
        <v>271.794724</v>
      </c>
      <c r="Z46" s="95">
        <v>1520.0</v>
      </c>
      <c r="AA46" s="95">
        <v>50.0</v>
      </c>
      <c r="AB46" s="95">
        <v>1.6</v>
      </c>
      <c r="AC46" s="95">
        <v>302.0</v>
      </c>
      <c r="AD46" s="28">
        <f t="shared" si="22"/>
        <v>1342.859183</v>
      </c>
      <c r="AE46" s="95">
        <v>54.0</v>
      </c>
      <c r="AF46" s="95">
        <v>318.0</v>
      </c>
      <c r="AG46" s="95">
        <v>388.0</v>
      </c>
      <c r="AH46" s="59">
        <v>4072.08</v>
      </c>
    </row>
    <row r="47">
      <c r="P47" s="6">
        <v>0.0</v>
      </c>
      <c r="Q47" s="6">
        <v>0.0</v>
      </c>
      <c r="S47" s="95">
        <v>4.0</v>
      </c>
      <c r="T47" s="95">
        <v>340.0</v>
      </c>
      <c r="U47" s="28">
        <f t="shared" si="19"/>
        <v>64.2870416</v>
      </c>
      <c r="V47" s="97">
        <f t="shared" si="20"/>
        <v>266.6011674</v>
      </c>
      <c r="W47" s="95">
        <v>1260.0</v>
      </c>
      <c r="X47" s="95">
        <v>60.0</v>
      </c>
      <c r="Y47" s="99">
        <f t="shared" si="21"/>
        <v>271.794724</v>
      </c>
      <c r="Z47" s="95">
        <v>1520.0</v>
      </c>
      <c r="AA47" s="95">
        <v>50.0</v>
      </c>
      <c r="AB47" s="95">
        <v>1.6</v>
      </c>
      <c r="AC47" s="95">
        <v>302.0</v>
      </c>
      <c r="AD47" s="28">
        <f t="shared" si="22"/>
        <v>1385.28559</v>
      </c>
      <c r="AE47" s="95">
        <v>54.0</v>
      </c>
      <c r="AF47" s="95">
        <v>318.0</v>
      </c>
      <c r="AG47" s="95">
        <v>388.0</v>
      </c>
      <c r="AH47" s="59">
        <v>4112.5</v>
      </c>
    </row>
  </sheetData>
  <mergeCells count="5">
    <mergeCell ref="S29:AH29"/>
    <mergeCell ref="S36:AH36"/>
    <mergeCell ref="P36:Q36"/>
    <mergeCell ref="R6:AH6"/>
    <mergeCell ref="D15:E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7.71"/>
    <col customWidth="1" min="3" max="3" width="18.29"/>
    <col customWidth="1" min="4" max="4" width="9.86"/>
    <col customWidth="1" min="5" max="5" width="15.86"/>
    <col customWidth="1" min="6" max="6" width="20.71"/>
  </cols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4"/>
    </row>
    <row r="2">
      <c r="A2" s="14">
        <v>1.0</v>
      </c>
      <c r="B2" s="14" t="s">
        <v>61</v>
      </c>
      <c r="C2" s="14" t="s">
        <v>62</v>
      </c>
      <c r="D2" s="14">
        <v>3714.52</v>
      </c>
      <c r="E2" s="14" t="s">
        <v>62</v>
      </c>
      <c r="F2" s="14" t="s">
        <v>62</v>
      </c>
    </row>
    <row r="3">
      <c r="A3" s="14">
        <v>2.0</v>
      </c>
      <c r="B3" s="14" t="s">
        <v>64</v>
      </c>
      <c r="C3">
        <f t="shared" ref="C3:C11" si="1">D2</f>
        <v>3714.52</v>
      </c>
      <c r="D3" s="14">
        <v>3996.78</v>
      </c>
      <c r="E3" s="4">
        <f t="shared" ref="E3:E11" si="2">(D3-C3)/C3</f>
        <v>0.07598828382</v>
      </c>
      <c r="F3" s="4">
        <f t="shared" ref="F3:F11" si="3">(D3-$D$2)/$D$2</f>
        <v>0.07598828382</v>
      </c>
    </row>
    <row r="4">
      <c r="A4" s="14">
        <v>3.0</v>
      </c>
      <c r="B4" s="14" t="s">
        <v>65</v>
      </c>
      <c r="C4">
        <f t="shared" si="1"/>
        <v>3996.78</v>
      </c>
      <c r="D4" s="14">
        <v>4047.06</v>
      </c>
      <c r="E4" s="4">
        <f t="shared" si="2"/>
        <v>0.012580127</v>
      </c>
      <c r="F4" s="4">
        <f t="shared" si="3"/>
        <v>0.08952435308</v>
      </c>
    </row>
    <row r="5">
      <c r="A5" s="14">
        <v>4.0</v>
      </c>
      <c r="B5" s="14" t="s">
        <v>66</v>
      </c>
      <c r="C5">
        <f t="shared" si="1"/>
        <v>4047.06</v>
      </c>
      <c r="D5" s="14">
        <v>4066.98</v>
      </c>
      <c r="E5" s="4">
        <f t="shared" si="2"/>
        <v>0.004922091592</v>
      </c>
      <c r="F5" s="4">
        <f t="shared" si="3"/>
        <v>0.09488709174</v>
      </c>
    </row>
    <row r="6">
      <c r="A6" s="14">
        <v>5.0</v>
      </c>
      <c r="B6" s="14" t="s">
        <v>67</v>
      </c>
      <c r="C6">
        <f t="shared" si="1"/>
        <v>4066.98</v>
      </c>
      <c r="D6" s="14">
        <v>4096.33</v>
      </c>
      <c r="E6" s="4">
        <f t="shared" si="2"/>
        <v>0.007216657077</v>
      </c>
      <c r="F6" s="4">
        <f t="shared" si="3"/>
        <v>0.1027885164</v>
      </c>
    </row>
    <row r="7">
      <c r="A7" s="14">
        <v>6.0</v>
      </c>
      <c r="B7" s="14" t="s">
        <v>68</v>
      </c>
      <c r="C7">
        <f t="shared" si="1"/>
        <v>4096.33</v>
      </c>
      <c r="D7" s="14">
        <v>4135.2</v>
      </c>
      <c r="E7" s="4">
        <f t="shared" si="2"/>
        <v>0.009488981601</v>
      </c>
      <c r="F7" s="4">
        <f t="shared" si="3"/>
        <v>0.1132528564</v>
      </c>
    </row>
    <row r="8">
      <c r="A8" s="14">
        <v>7.0</v>
      </c>
      <c r="B8" s="14" t="s">
        <v>69</v>
      </c>
      <c r="C8">
        <f t="shared" si="1"/>
        <v>4135.2</v>
      </c>
      <c r="D8" s="14">
        <v>4139.89</v>
      </c>
      <c r="E8" s="4">
        <f t="shared" si="2"/>
        <v>0.001134165216</v>
      </c>
      <c r="F8" s="4">
        <f t="shared" si="3"/>
        <v>0.114515469</v>
      </c>
    </row>
    <row r="9">
      <c r="A9" s="14">
        <v>8.0</v>
      </c>
      <c r="B9" s="14" t="s">
        <v>70</v>
      </c>
      <c r="C9">
        <f t="shared" si="1"/>
        <v>4139.89</v>
      </c>
      <c r="D9" s="14">
        <v>4147.67</v>
      </c>
      <c r="E9" s="4">
        <f t="shared" si="2"/>
        <v>0.001879276986</v>
      </c>
      <c r="F9" s="4">
        <f t="shared" si="3"/>
        <v>0.1166099523</v>
      </c>
    </row>
    <row r="10">
      <c r="A10" s="14">
        <v>9.0</v>
      </c>
      <c r="B10" s="14" t="s">
        <v>71</v>
      </c>
      <c r="C10">
        <f t="shared" si="1"/>
        <v>4147.67</v>
      </c>
      <c r="D10" s="14">
        <v>4152.3</v>
      </c>
      <c r="E10" s="4">
        <f t="shared" si="2"/>
        <v>0.001116289387</v>
      </c>
      <c r="F10" s="4">
        <f t="shared" si="3"/>
        <v>0.1178564121</v>
      </c>
    </row>
    <row r="11">
      <c r="A11" s="14">
        <v>10.0</v>
      </c>
      <c r="B11" s="14" t="s">
        <v>72</v>
      </c>
      <c r="C11">
        <f t="shared" si="1"/>
        <v>4152.3</v>
      </c>
      <c r="D11" s="48">
        <v>4141.6</v>
      </c>
      <c r="E11" s="4">
        <f t="shared" si="2"/>
        <v>-0.0025768851</v>
      </c>
      <c r="F11" s="4">
        <f t="shared" si="3"/>
        <v>0.1149758246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-1.0</v>
      </c>
      <c r="B1" s="14">
        <v>1.0</v>
      </c>
      <c r="C1" s="14">
        <v>-1.0</v>
      </c>
      <c r="D1" s="14">
        <v>-1.0</v>
      </c>
      <c r="E1" s="14">
        <v>-1.0</v>
      </c>
      <c r="F1" s="14">
        <v>1.0</v>
      </c>
      <c r="G1" s="14">
        <v>-1.0</v>
      </c>
      <c r="H1" s="14">
        <v>1.0</v>
      </c>
      <c r="I1" s="14">
        <v>-1.0</v>
      </c>
      <c r="J1" s="14">
        <v>1.0</v>
      </c>
      <c r="K1" s="14">
        <v>-1.0</v>
      </c>
      <c r="L1" s="14">
        <v>1.0</v>
      </c>
      <c r="M1" s="14">
        <v>1.0</v>
      </c>
      <c r="N1" s="14">
        <v>-1.0</v>
      </c>
      <c r="O1" s="14">
        <v>1.0</v>
      </c>
    </row>
    <row r="2">
      <c r="A2" s="14">
        <v>1.0</v>
      </c>
      <c r="B2" s="14">
        <v>1.0</v>
      </c>
      <c r="C2" s="14">
        <v>-1.0</v>
      </c>
      <c r="D2" s="14">
        <v>-1.0</v>
      </c>
      <c r="E2" s="14">
        <v>-1.0</v>
      </c>
      <c r="F2" s="14">
        <v>-1.0</v>
      </c>
      <c r="G2" s="14">
        <v>-1.0</v>
      </c>
      <c r="H2" s="14">
        <v>1.0</v>
      </c>
      <c r="I2" s="14">
        <v>1.0</v>
      </c>
      <c r="J2" s="14">
        <v>1.0</v>
      </c>
      <c r="K2" s="14">
        <v>1.0</v>
      </c>
      <c r="L2" s="14">
        <v>-1.0</v>
      </c>
      <c r="M2" s="14">
        <v>1.0</v>
      </c>
      <c r="N2" s="14">
        <v>1.0</v>
      </c>
      <c r="O2" s="14">
        <v>-1.0</v>
      </c>
    </row>
    <row r="3">
      <c r="A3" s="14">
        <v>1.0</v>
      </c>
      <c r="B3" s="14">
        <v>-1.0</v>
      </c>
      <c r="C3" s="14">
        <v>-1.0</v>
      </c>
      <c r="D3" s="14">
        <v>1.0</v>
      </c>
      <c r="E3" s="14">
        <v>1.0</v>
      </c>
      <c r="F3" s="14">
        <v>1.0</v>
      </c>
      <c r="G3" s="14">
        <v>-1.0</v>
      </c>
      <c r="H3" s="14">
        <v>-1.0</v>
      </c>
      <c r="I3" s="14">
        <v>1.0</v>
      </c>
      <c r="J3" s="14">
        <v>1.0</v>
      </c>
      <c r="K3" s="14">
        <v>-1.0</v>
      </c>
      <c r="L3" s="14">
        <v>-1.0</v>
      </c>
      <c r="M3" s="14">
        <v>1.0</v>
      </c>
      <c r="N3" s="14">
        <v>-1.0</v>
      </c>
      <c r="O3" s="14">
        <v>-1.0</v>
      </c>
    </row>
    <row r="4">
      <c r="A4" s="14">
        <v>0.0</v>
      </c>
      <c r="B4" s="14">
        <v>0.0</v>
      </c>
      <c r="C4" s="14">
        <v>0.0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</row>
    <row r="5">
      <c r="A5" s="14">
        <v>-1.0</v>
      </c>
      <c r="B5" s="14">
        <v>1.0</v>
      </c>
      <c r="C5" s="14">
        <v>1.0</v>
      </c>
      <c r="D5" s="14">
        <v>-1.0</v>
      </c>
      <c r="E5" s="14">
        <v>1.0</v>
      </c>
      <c r="F5" s="14">
        <v>1.0</v>
      </c>
      <c r="G5" s="14">
        <v>-1.0</v>
      </c>
      <c r="H5" s="14">
        <v>-1.0</v>
      </c>
      <c r="I5" s="14">
        <v>1.0</v>
      </c>
      <c r="J5" s="14">
        <v>1.0</v>
      </c>
      <c r="K5" s="14">
        <v>-1.0</v>
      </c>
      <c r="L5" s="14">
        <v>-1.0</v>
      </c>
      <c r="M5" s="14">
        <v>-1.0</v>
      </c>
      <c r="N5" s="14">
        <v>1.0</v>
      </c>
      <c r="O5" s="14">
        <v>1.0</v>
      </c>
    </row>
    <row r="6">
      <c r="A6" s="14">
        <v>-1.0</v>
      </c>
      <c r="B6" s="14">
        <v>-1.0</v>
      </c>
      <c r="C6" s="14">
        <v>-1.0</v>
      </c>
      <c r="D6" s="14">
        <v>-1.0</v>
      </c>
      <c r="E6" s="14">
        <v>1.0</v>
      </c>
      <c r="F6" s="14">
        <v>1.0</v>
      </c>
      <c r="G6" s="14">
        <v>1.0</v>
      </c>
      <c r="H6" s="14">
        <v>1.0</v>
      </c>
      <c r="I6" s="14">
        <v>1.0</v>
      </c>
      <c r="J6" s="14">
        <v>1.0</v>
      </c>
      <c r="K6" s="14">
        <v>1.0</v>
      </c>
      <c r="L6" s="14">
        <v>1.0</v>
      </c>
      <c r="M6" s="14">
        <v>-1.0</v>
      </c>
      <c r="N6" s="14">
        <v>-1.0</v>
      </c>
      <c r="O6" s="14">
        <v>-1.0</v>
      </c>
    </row>
    <row r="7">
      <c r="A7" s="14">
        <v>-1.0</v>
      </c>
      <c r="B7" s="14">
        <v>1.0</v>
      </c>
      <c r="C7" s="14">
        <v>-1.0</v>
      </c>
      <c r="D7" s="14">
        <v>1.0</v>
      </c>
      <c r="E7" s="14">
        <v>-1.0</v>
      </c>
      <c r="F7" s="14">
        <v>-1.0</v>
      </c>
      <c r="G7" s="14">
        <v>1.0</v>
      </c>
      <c r="H7" s="14">
        <v>-1.0</v>
      </c>
      <c r="I7" s="14">
        <v>1.0</v>
      </c>
      <c r="J7" s="14">
        <v>1.0</v>
      </c>
      <c r="K7" s="14">
        <v>-1.0</v>
      </c>
      <c r="L7" s="14">
        <v>1.0</v>
      </c>
      <c r="M7" s="14">
        <v>-1.0</v>
      </c>
      <c r="N7" s="14">
        <v>1.0</v>
      </c>
      <c r="O7" s="14">
        <v>-1.0</v>
      </c>
    </row>
    <row r="8">
      <c r="A8" s="14">
        <v>1.0</v>
      </c>
      <c r="B8" s="14">
        <v>-1.0</v>
      </c>
      <c r="C8" s="14">
        <v>-1.0</v>
      </c>
      <c r="D8" s="14">
        <v>-1.0</v>
      </c>
      <c r="E8" s="14">
        <v>-1.0</v>
      </c>
      <c r="F8" s="14">
        <v>1.0</v>
      </c>
      <c r="G8" s="14">
        <v>-1.0</v>
      </c>
      <c r="H8" s="14">
        <v>-1.0</v>
      </c>
      <c r="I8" s="14">
        <v>1.0</v>
      </c>
      <c r="J8" s="14">
        <v>-1.0</v>
      </c>
      <c r="K8" s="14">
        <v>1.0</v>
      </c>
      <c r="L8" s="14">
        <v>1.0</v>
      </c>
      <c r="M8" s="14">
        <v>-1.0</v>
      </c>
      <c r="N8" s="14">
        <v>1.0</v>
      </c>
      <c r="O8" s="14">
        <v>1.0</v>
      </c>
    </row>
    <row r="9">
      <c r="A9" s="14">
        <v>1.0</v>
      </c>
      <c r="B9" s="14">
        <v>1.0</v>
      </c>
      <c r="C9" s="14">
        <v>1.0</v>
      </c>
      <c r="D9" s="14">
        <v>1.0</v>
      </c>
      <c r="E9" s="14">
        <v>1.0</v>
      </c>
      <c r="F9" s="14">
        <v>1.0</v>
      </c>
      <c r="G9" s="14">
        <v>1.0</v>
      </c>
      <c r="H9" s="14">
        <v>1.0</v>
      </c>
      <c r="I9" s="14">
        <v>1.0</v>
      </c>
      <c r="J9" s="14">
        <v>1.0</v>
      </c>
      <c r="K9" s="14">
        <v>1.0</v>
      </c>
      <c r="L9" s="14">
        <v>1.0</v>
      </c>
      <c r="M9" s="14">
        <v>1.0</v>
      </c>
      <c r="N9" s="14">
        <v>1.0</v>
      </c>
      <c r="O9" s="14">
        <v>1.0</v>
      </c>
    </row>
    <row r="10">
      <c r="A10" s="14">
        <v>-1.0</v>
      </c>
      <c r="B10" s="14">
        <v>-1.0</v>
      </c>
      <c r="C10" s="14">
        <v>-1.0</v>
      </c>
      <c r="D10" s="14">
        <v>1.0</v>
      </c>
      <c r="E10" s="14">
        <v>-1.0</v>
      </c>
      <c r="F10" s="14">
        <v>1.0</v>
      </c>
      <c r="G10" s="14">
        <v>1.0</v>
      </c>
      <c r="H10" s="14">
        <v>1.0</v>
      </c>
      <c r="I10" s="14">
        <v>1.0</v>
      </c>
      <c r="J10" s="14">
        <v>-1.0</v>
      </c>
      <c r="K10" s="14">
        <v>-1.0</v>
      </c>
      <c r="L10" s="14">
        <v>-1.0</v>
      </c>
      <c r="M10" s="14">
        <v>1.0</v>
      </c>
      <c r="N10" s="14">
        <v>1.0</v>
      </c>
      <c r="O10" s="14">
        <v>1.0</v>
      </c>
    </row>
    <row r="11">
      <c r="A11" s="14">
        <v>-1.0</v>
      </c>
      <c r="B11" s="14">
        <v>-1.0</v>
      </c>
      <c r="C11" s="14">
        <v>1.0</v>
      </c>
      <c r="D11" s="14">
        <v>1.0</v>
      </c>
      <c r="E11" s="14">
        <v>-1.0</v>
      </c>
      <c r="F11" s="14">
        <v>-1.0</v>
      </c>
      <c r="G11" s="14">
        <v>-1.0</v>
      </c>
      <c r="H11" s="14">
        <v>1.0</v>
      </c>
      <c r="I11" s="14">
        <v>1.0</v>
      </c>
      <c r="J11" s="14">
        <v>1.0</v>
      </c>
      <c r="K11" s="14">
        <v>1.0</v>
      </c>
      <c r="L11" s="14">
        <v>-1.0</v>
      </c>
      <c r="M11" s="14">
        <v>-1.0</v>
      </c>
      <c r="N11" s="14">
        <v>-1.0</v>
      </c>
      <c r="O11" s="14">
        <v>1.0</v>
      </c>
    </row>
    <row r="12">
      <c r="A12" s="14">
        <v>-1.0</v>
      </c>
      <c r="B12" s="14">
        <v>1.0</v>
      </c>
      <c r="C12" s="14">
        <v>1.0</v>
      </c>
      <c r="D12" s="14">
        <v>1.0</v>
      </c>
      <c r="E12" s="14">
        <v>1.0</v>
      </c>
      <c r="F12" s="14">
        <v>-1.0</v>
      </c>
      <c r="G12" s="14">
        <v>1.0</v>
      </c>
      <c r="H12" s="14">
        <v>1.0</v>
      </c>
      <c r="I12" s="14">
        <v>-1.0</v>
      </c>
      <c r="J12" s="14">
        <v>1.0</v>
      </c>
      <c r="K12" s="14">
        <v>-1.0</v>
      </c>
      <c r="L12" s="14">
        <v>-1.0</v>
      </c>
      <c r="M12" s="14">
        <v>1.0</v>
      </c>
      <c r="N12" s="14">
        <v>-1.0</v>
      </c>
      <c r="O12" s="14">
        <v>-1.0</v>
      </c>
    </row>
    <row r="13">
      <c r="A13" s="14">
        <v>0.0</v>
      </c>
      <c r="B13" s="14">
        <v>0.0</v>
      </c>
      <c r="C13" s="14">
        <v>0.0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</row>
    <row r="14">
      <c r="A14" s="14">
        <v>1.0</v>
      </c>
      <c r="B14" s="14">
        <v>1.0</v>
      </c>
      <c r="C14" s="14">
        <v>-1.0</v>
      </c>
      <c r="D14" s="14">
        <v>-1.0</v>
      </c>
      <c r="E14" s="14">
        <v>1.0</v>
      </c>
      <c r="F14" s="14">
        <v>1.0</v>
      </c>
      <c r="G14" s="14">
        <v>1.0</v>
      </c>
      <c r="H14" s="14">
        <v>-1.0</v>
      </c>
      <c r="I14" s="14">
        <v>-1.0</v>
      </c>
      <c r="J14" s="14">
        <v>-1.0</v>
      </c>
      <c r="K14" s="14">
        <v>-1.0</v>
      </c>
      <c r="L14" s="14">
        <v>1.0</v>
      </c>
      <c r="M14" s="14">
        <v>1.0</v>
      </c>
      <c r="N14" s="14">
        <v>1.0</v>
      </c>
      <c r="O14" s="14">
        <v>-1.0</v>
      </c>
    </row>
    <row r="15">
      <c r="A15" s="14">
        <v>1.0</v>
      </c>
      <c r="B15" s="14">
        <v>1.0</v>
      </c>
      <c r="C15" s="14">
        <v>1.0</v>
      </c>
      <c r="D15" s="14">
        <v>1.0</v>
      </c>
      <c r="E15" s="14">
        <v>-1.0</v>
      </c>
      <c r="F15" s="14">
        <v>-1.0</v>
      </c>
      <c r="G15" s="14">
        <v>-1.0</v>
      </c>
      <c r="H15" s="14">
        <v>-1.0</v>
      </c>
      <c r="I15" s="14">
        <v>-1.0</v>
      </c>
      <c r="J15" s="14">
        <v>-1.0</v>
      </c>
      <c r="K15" s="14">
        <v>-1.0</v>
      </c>
      <c r="L15" s="14">
        <v>-1.0</v>
      </c>
      <c r="M15" s="14">
        <v>1.0</v>
      </c>
      <c r="N15" s="14">
        <v>1.0</v>
      </c>
      <c r="O15" s="14">
        <v>1.0</v>
      </c>
    </row>
    <row r="16">
      <c r="A16" s="14">
        <v>1.0</v>
      </c>
      <c r="B16" s="14">
        <v>-1.0</v>
      </c>
      <c r="C16" s="14">
        <v>1.0</v>
      </c>
      <c r="D16" s="14">
        <v>-1.0</v>
      </c>
      <c r="E16" s="14">
        <v>1.0</v>
      </c>
      <c r="F16" s="14">
        <v>1.0</v>
      </c>
      <c r="G16" s="14">
        <v>-1.0</v>
      </c>
      <c r="H16" s="14">
        <v>1.0</v>
      </c>
      <c r="I16" s="14">
        <v>-1.0</v>
      </c>
      <c r="J16" s="14">
        <v>-1.0</v>
      </c>
      <c r="K16" s="14">
        <v>1.0</v>
      </c>
      <c r="L16" s="14">
        <v>-1.0</v>
      </c>
      <c r="M16" s="14">
        <v>1.0</v>
      </c>
      <c r="N16" s="14">
        <v>-1.0</v>
      </c>
      <c r="O16" s="14">
        <v>1.0</v>
      </c>
    </row>
    <row r="17">
      <c r="A17" s="14">
        <v>-1.0</v>
      </c>
      <c r="B17" s="14">
        <v>1.0</v>
      </c>
      <c r="C17" s="14">
        <v>1.0</v>
      </c>
      <c r="D17" s="14">
        <v>1.0</v>
      </c>
      <c r="E17" s="14">
        <v>-1.0</v>
      </c>
      <c r="F17" s="14">
        <v>1.0</v>
      </c>
      <c r="G17" s="14">
        <v>-1.0</v>
      </c>
      <c r="H17" s="14">
        <v>-1.0</v>
      </c>
      <c r="I17" s="14">
        <v>1.0</v>
      </c>
      <c r="J17" s="14">
        <v>-1.0</v>
      </c>
      <c r="K17" s="14">
        <v>1.0</v>
      </c>
      <c r="L17" s="14">
        <v>1.0</v>
      </c>
      <c r="M17" s="14">
        <v>1.0</v>
      </c>
      <c r="N17" s="14">
        <v>-1.0</v>
      </c>
      <c r="O17" s="14">
        <v>-1.0</v>
      </c>
    </row>
    <row r="18">
      <c r="A18" s="14">
        <v>1.0</v>
      </c>
      <c r="B18" s="14">
        <v>-1.0</v>
      </c>
      <c r="C18" s="14">
        <v>-1.0</v>
      </c>
      <c r="D18" s="14">
        <v>-1.0</v>
      </c>
      <c r="E18" s="14">
        <v>1.0</v>
      </c>
      <c r="F18" s="14">
        <v>-1.0</v>
      </c>
      <c r="G18" s="14">
        <v>1.0</v>
      </c>
      <c r="H18" s="14">
        <v>1.0</v>
      </c>
      <c r="I18" s="14">
        <v>-1.0</v>
      </c>
      <c r="J18" s="14">
        <v>1.0</v>
      </c>
      <c r="K18" s="14">
        <v>-1.0</v>
      </c>
      <c r="L18" s="14">
        <v>-1.0</v>
      </c>
      <c r="M18" s="14">
        <v>-1.0</v>
      </c>
      <c r="N18" s="14">
        <v>1.0</v>
      </c>
      <c r="O18" s="14">
        <v>1.0</v>
      </c>
    </row>
    <row r="19">
      <c r="A19" s="14">
        <v>-1.0</v>
      </c>
      <c r="B19" s="14">
        <v>-1.0</v>
      </c>
      <c r="C19" s="14">
        <v>-1.0</v>
      </c>
      <c r="D19" s="14">
        <v>-1.0</v>
      </c>
      <c r="E19" s="14">
        <v>-1.0</v>
      </c>
      <c r="F19" s="14">
        <v>-1.0</v>
      </c>
      <c r="G19" s="14">
        <v>-1.0</v>
      </c>
      <c r="H19" s="14">
        <v>-1.0</v>
      </c>
      <c r="I19" s="14">
        <v>-1.0</v>
      </c>
      <c r="J19" s="14">
        <v>-1.0</v>
      </c>
      <c r="K19" s="14">
        <v>-1.0</v>
      </c>
      <c r="L19" s="14">
        <v>-1.0</v>
      </c>
      <c r="M19" s="14">
        <v>-1.0</v>
      </c>
      <c r="N19" s="14">
        <v>-1.0</v>
      </c>
      <c r="O19" s="14">
        <v>-1.0</v>
      </c>
    </row>
    <row r="20">
      <c r="A20" s="14">
        <v>-1.0</v>
      </c>
      <c r="B20" s="14">
        <v>-1.0</v>
      </c>
      <c r="C20" s="14">
        <v>-1.0</v>
      </c>
      <c r="D20" s="14">
        <v>1.0</v>
      </c>
      <c r="E20" s="14">
        <v>1.0</v>
      </c>
      <c r="F20" s="14">
        <v>-1.0</v>
      </c>
      <c r="G20" s="14">
        <v>-1.0</v>
      </c>
      <c r="H20" s="14">
        <v>-1.0</v>
      </c>
      <c r="I20" s="14">
        <v>-1.0</v>
      </c>
      <c r="J20" s="14">
        <v>1.0</v>
      </c>
      <c r="K20" s="14">
        <v>1.0</v>
      </c>
      <c r="L20" s="14">
        <v>1.0</v>
      </c>
      <c r="M20" s="14">
        <v>1.0</v>
      </c>
      <c r="N20" s="14">
        <v>1.0</v>
      </c>
      <c r="O20" s="14">
        <v>1.0</v>
      </c>
    </row>
    <row r="21">
      <c r="A21" s="14">
        <v>1.0</v>
      </c>
      <c r="B21" s="14">
        <v>-1.0</v>
      </c>
      <c r="C21" s="14">
        <v>1.0</v>
      </c>
      <c r="D21" s="14">
        <v>-1.0</v>
      </c>
      <c r="E21" s="14">
        <v>-1.0</v>
      </c>
      <c r="F21" s="14">
        <v>-1.0</v>
      </c>
      <c r="G21" s="14">
        <v>1.0</v>
      </c>
      <c r="H21" s="14">
        <v>-1.0</v>
      </c>
      <c r="I21" s="14">
        <v>1.0</v>
      </c>
      <c r="J21" s="14">
        <v>1.0</v>
      </c>
      <c r="K21" s="14">
        <v>-1.0</v>
      </c>
      <c r="L21" s="14">
        <v>1.0</v>
      </c>
      <c r="M21" s="14">
        <v>1.0</v>
      </c>
      <c r="N21" s="14">
        <v>-1.0</v>
      </c>
      <c r="O21" s="14">
        <v>1.0</v>
      </c>
    </row>
    <row r="22">
      <c r="A22" s="14">
        <v>0.0</v>
      </c>
      <c r="B22" s="14">
        <v>0.0</v>
      </c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</row>
    <row r="23">
      <c r="A23" s="14">
        <v>1.0</v>
      </c>
      <c r="B23" s="14">
        <v>1.0</v>
      </c>
      <c r="C23" s="14">
        <v>1.0</v>
      </c>
      <c r="D23" s="14">
        <v>-1.0</v>
      </c>
      <c r="E23" s="14">
        <v>-1.0</v>
      </c>
      <c r="F23" s="14">
        <v>1.0</v>
      </c>
      <c r="G23" s="14">
        <v>1.0</v>
      </c>
      <c r="H23" s="14">
        <v>1.0</v>
      </c>
      <c r="I23" s="14">
        <v>1.0</v>
      </c>
      <c r="J23" s="14">
        <v>-1.0</v>
      </c>
      <c r="K23" s="14">
        <v>-1.0</v>
      </c>
      <c r="L23" s="14">
        <v>-1.0</v>
      </c>
      <c r="M23" s="14">
        <v>-1.0</v>
      </c>
      <c r="N23" s="14">
        <v>-1.0</v>
      </c>
      <c r="O23" s="14">
        <v>-1.0</v>
      </c>
    </row>
    <row r="24">
      <c r="A24" s="14">
        <v>-1.0</v>
      </c>
      <c r="B24" s="14">
        <v>-1.0</v>
      </c>
      <c r="C24" s="14">
        <v>1.0</v>
      </c>
      <c r="D24" s="14">
        <v>-1.0</v>
      </c>
      <c r="E24" s="14">
        <v>1.0</v>
      </c>
      <c r="F24" s="14">
        <v>-1.0</v>
      </c>
      <c r="G24" s="14">
        <v>-1.0</v>
      </c>
      <c r="H24" s="14">
        <v>1.0</v>
      </c>
      <c r="I24" s="14">
        <v>1.0</v>
      </c>
      <c r="J24" s="14">
        <v>-1.0</v>
      </c>
      <c r="K24" s="14">
        <v>-1.0</v>
      </c>
      <c r="L24" s="14">
        <v>1.0</v>
      </c>
      <c r="M24" s="14">
        <v>1.0</v>
      </c>
      <c r="N24" s="14">
        <v>1.0</v>
      </c>
      <c r="O24" s="14">
        <v>-1.0</v>
      </c>
    </row>
    <row r="25">
      <c r="A25" s="14">
        <v>-1.0</v>
      </c>
      <c r="B25" s="14">
        <v>1.0</v>
      </c>
      <c r="C25" s="14">
        <v>1.0</v>
      </c>
      <c r="D25" s="14">
        <v>-1.0</v>
      </c>
      <c r="E25" s="14">
        <v>-1.0</v>
      </c>
      <c r="F25" s="14">
        <v>-1.0</v>
      </c>
      <c r="G25" s="14">
        <v>1.0</v>
      </c>
      <c r="H25" s="14">
        <v>1.0</v>
      </c>
      <c r="I25" s="14">
        <v>-1.0</v>
      </c>
      <c r="J25" s="14">
        <v>-1.0</v>
      </c>
      <c r="K25" s="14">
        <v>1.0</v>
      </c>
      <c r="L25" s="14">
        <v>1.0</v>
      </c>
      <c r="M25" s="14">
        <v>-1.0</v>
      </c>
      <c r="N25" s="14">
        <v>1.0</v>
      </c>
      <c r="O25" s="14">
        <v>1.0</v>
      </c>
    </row>
    <row r="26">
      <c r="A26" s="14">
        <v>1.0</v>
      </c>
      <c r="B26" s="14">
        <v>1.0</v>
      </c>
      <c r="C26" s="14">
        <v>-1.0</v>
      </c>
      <c r="D26" s="14">
        <v>1.0</v>
      </c>
      <c r="E26" s="14">
        <v>1.0</v>
      </c>
      <c r="F26" s="14">
        <v>-1.0</v>
      </c>
      <c r="G26" s="14">
        <v>-1.0</v>
      </c>
      <c r="H26" s="14">
        <v>1.0</v>
      </c>
      <c r="I26" s="14">
        <v>1.0</v>
      </c>
      <c r="J26" s="14">
        <v>-1.0</v>
      </c>
      <c r="K26" s="14">
        <v>-1.0</v>
      </c>
      <c r="L26" s="14">
        <v>1.0</v>
      </c>
      <c r="M26" s="14">
        <v>-1.0</v>
      </c>
      <c r="N26" s="14">
        <v>-1.0</v>
      </c>
      <c r="O26" s="14">
        <v>1.0</v>
      </c>
    </row>
    <row r="27">
      <c r="A27" s="14">
        <v>-1.0</v>
      </c>
      <c r="B27" s="14">
        <v>1.0</v>
      </c>
      <c r="C27" s="14">
        <v>-1.0</v>
      </c>
      <c r="D27" s="14">
        <v>-1.0</v>
      </c>
      <c r="E27" s="14">
        <v>1.0</v>
      </c>
      <c r="F27" s="14">
        <v>-1.0</v>
      </c>
      <c r="G27" s="14">
        <v>1.0</v>
      </c>
      <c r="H27" s="14">
        <v>-1.0</v>
      </c>
      <c r="I27" s="14">
        <v>1.0</v>
      </c>
      <c r="J27" s="14">
        <v>-1.0</v>
      </c>
      <c r="K27" s="14">
        <v>1.0</v>
      </c>
      <c r="L27" s="14">
        <v>-1.0</v>
      </c>
      <c r="M27" s="14">
        <v>1.0</v>
      </c>
      <c r="N27" s="14">
        <v>-1.0</v>
      </c>
      <c r="O27" s="14">
        <v>1.0</v>
      </c>
    </row>
    <row r="28">
      <c r="A28" s="14">
        <v>-1.0</v>
      </c>
      <c r="B28" s="14">
        <v>-1.0</v>
      </c>
      <c r="C28" s="14">
        <v>1.0</v>
      </c>
      <c r="D28" s="14">
        <v>-1.0</v>
      </c>
      <c r="E28" s="14">
        <v>-1.0</v>
      </c>
      <c r="F28" s="14">
        <v>1.0</v>
      </c>
      <c r="G28" s="14">
        <v>1.0</v>
      </c>
      <c r="H28" s="14">
        <v>-1.0</v>
      </c>
      <c r="I28" s="14">
        <v>-1.0</v>
      </c>
      <c r="J28" s="14">
        <v>1.0</v>
      </c>
      <c r="K28" s="14">
        <v>1.0</v>
      </c>
      <c r="L28" s="14">
        <v>-1.0</v>
      </c>
      <c r="M28" s="14">
        <v>1.0</v>
      </c>
      <c r="N28" s="14">
        <v>1.0</v>
      </c>
      <c r="O28" s="14">
        <v>-1.0</v>
      </c>
    </row>
    <row r="29">
      <c r="A29" s="14">
        <v>1.0</v>
      </c>
      <c r="B29" s="14">
        <v>-1.0</v>
      </c>
      <c r="C29" s="14">
        <v>1.0</v>
      </c>
      <c r="D29" s="14">
        <v>1.0</v>
      </c>
      <c r="E29" s="14">
        <v>-1.0</v>
      </c>
      <c r="F29" s="14">
        <v>1.0</v>
      </c>
      <c r="G29" s="14">
        <v>-1.0</v>
      </c>
      <c r="H29" s="14">
        <v>1.0</v>
      </c>
      <c r="I29" s="14">
        <v>-1.0</v>
      </c>
      <c r="J29" s="14">
        <v>1.0</v>
      </c>
      <c r="K29" s="14">
        <v>-1.0</v>
      </c>
      <c r="L29" s="14">
        <v>1.0</v>
      </c>
      <c r="M29" s="14">
        <v>-1.0</v>
      </c>
      <c r="N29" s="14">
        <v>1.0</v>
      </c>
      <c r="O29" s="14">
        <v>-1.0</v>
      </c>
    </row>
    <row r="30">
      <c r="A30" s="14">
        <v>1.0</v>
      </c>
      <c r="B30" s="14">
        <v>-1.0</v>
      </c>
      <c r="C30" s="14">
        <v>-1.0</v>
      </c>
      <c r="D30" s="14">
        <v>1.0</v>
      </c>
      <c r="E30" s="14">
        <v>-1.0</v>
      </c>
      <c r="F30" s="14">
        <v>-1.0</v>
      </c>
      <c r="G30" s="14">
        <v>1.0</v>
      </c>
      <c r="H30" s="14">
        <v>1.0</v>
      </c>
      <c r="I30" s="14">
        <v>-1.0</v>
      </c>
      <c r="J30" s="14">
        <v>-1.0</v>
      </c>
      <c r="K30" s="14">
        <v>1.0</v>
      </c>
      <c r="L30" s="14">
        <v>1.0</v>
      </c>
      <c r="M30" s="14">
        <v>1.0</v>
      </c>
      <c r="N30" s="14">
        <v>-1.0</v>
      </c>
      <c r="O30" s="14">
        <v>-1.0</v>
      </c>
    </row>
    <row r="31">
      <c r="A31" s="14">
        <v>1.0</v>
      </c>
      <c r="B31" s="14">
        <v>-1.0</v>
      </c>
      <c r="C31" s="14">
        <v>1.0</v>
      </c>
      <c r="D31" s="14">
        <v>1.0</v>
      </c>
      <c r="E31" s="14">
        <v>1.0</v>
      </c>
      <c r="F31" s="14">
        <v>-1.0</v>
      </c>
      <c r="G31" s="14">
        <v>1.0</v>
      </c>
      <c r="H31" s="14">
        <v>-1.0</v>
      </c>
      <c r="I31" s="14">
        <v>1.0</v>
      </c>
      <c r="J31" s="14">
        <v>-1.0</v>
      </c>
      <c r="K31" s="14">
        <v>1.0</v>
      </c>
      <c r="L31" s="14">
        <v>-1.0</v>
      </c>
      <c r="M31" s="14">
        <v>-1.0</v>
      </c>
      <c r="N31" s="14">
        <v>1.0</v>
      </c>
      <c r="O31" s="14">
        <v>-1.0</v>
      </c>
    </row>
    <row r="32">
      <c r="A32" s="14">
        <v>1.0</v>
      </c>
      <c r="B32" s="14">
        <v>1.0</v>
      </c>
      <c r="C32" s="14">
        <v>-1.0</v>
      </c>
      <c r="D32" s="14">
        <v>1.0</v>
      </c>
      <c r="E32" s="14">
        <v>-1.0</v>
      </c>
      <c r="F32" s="14">
        <v>1.0</v>
      </c>
      <c r="G32" s="14">
        <v>1.0</v>
      </c>
      <c r="H32" s="14">
        <v>-1.0</v>
      </c>
      <c r="I32" s="14">
        <v>-1.0</v>
      </c>
      <c r="J32" s="14">
        <v>1.0</v>
      </c>
      <c r="K32" s="14">
        <v>1.0</v>
      </c>
      <c r="L32" s="14">
        <v>-1.0</v>
      </c>
      <c r="M32" s="14">
        <v>-1.0</v>
      </c>
      <c r="N32" s="14">
        <v>-1.0</v>
      </c>
      <c r="O32" s="14">
        <v>1.0</v>
      </c>
    </row>
    <row r="33">
      <c r="A33" s="14">
        <v>1.0</v>
      </c>
      <c r="B33" s="14">
        <v>1.0</v>
      </c>
      <c r="C33" s="14">
        <v>1.0</v>
      </c>
      <c r="D33" s="14">
        <v>-1.0</v>
      </c>
      <c r="E33" s="14">
        <v>1.0</v>
      </c>
      <c r="F33" s="14">
        <v>-1.0</v>
      </c>
      <c r="G33" s="14">
        <v>-1.0</v>
      </c>
      <c r="H33" s="14">
        <v>-1.0</v>
      </c>
      <c r="I33" s="14">
        <v>-1.0</v>
      </c>
      <c r="J33" s="14">
        <v>1.0</v>
      </c>
      <c r="K33" s="14">
        <v>1.0</v>
      </c>
      <c r="L33" s="14">
        <v>1.0</v>
      </c>
      <c r="M33" s="14">
        <v>-1.0</v>
      </c>
      <c r="N33" s="14">
        <v>-1.0</v>
      </c>
      <c r="O33" s="14">
        <v>-1.0</v>
      </c>
    </row>
    <row r="34">
      <c r="A34" s="14">
        <v>-1.0</v>
      </c>
      <c r="B34" s="14">
        <v>1.0</v>
      </c>
      <c r="C34" s="14">
        <v>-1.0</v>
      </c>
      <c r="D34" s="14">
        <v>1.0</v>
      </c>
      <c r="E34" s="14">
        <v>1.0</v>
      </c>
      <c r="F34" s="14">
        <v>1.0</v>
      </c>
      <c r="G34" s="14">
        <v>-1.0</v>
      </c>
      <c r="H34" s="14">
        <v>1.0</v>
      </c>
      <c r="I34" s="14">
        <v>-1.0</v>
      </c>
      <c r="J34" s="14">
        <v>-1.0</v>
      </c>
      <c r="K34" s="14">
        <v>1.0</v>
      </c>
      <c r="L34" s="14">
        <v>-1.0</v>
      </c>
      <c r="M34" s="14">
        <v>-1.0</v>
      </c>
      <c r="N34" s="14">
        <v>1.0</v>
      </c>
      <c r="O34" s="14">
        <v>-1.0</v>
      </c>
    </row>
    <row r="35">
      <c r="A35" s="14">
        <v>-1.0</v>
      </c>
      <c r="B35" s="14">
        <v>-1.0</v>
      </c>
      <c r="C35" s="14">
        <v>1.0</v>
      </c>
      <c r="D35" s="14">
        <v>1.0</v>
      </c>
      <c r="E35" s="14">
        <v>1.0</v>
      </c>
      <c r="F35" s="14">
        <v>1.0</v>
      </c>
      <c r="G35" s="14">
        <v>1.0</v>
      </c>
      <c r="H35" s="14">
        <v>-1.0</v>
      </c>
      <c r="I35" s="14">
        <v>-1.0</v>
      </c>
      <c r="J35" s="14">
        <v>-1.0</v>
      </c>
      <c r="K35" s="14">
        <v>-1.0</v>
      </c>
      <c r="L35" s="14">
        <v>1.0</v>
      </c>
      <c r="M35" s="14">
        <v>-1.0</v>
      </c>
      <c r="N35" s="14">
        <v>-1.0</v>
      </c>
      <c r="O35" s="14">
        <v>1.0</v>
      </c>
    </row>
    <row r="36">
      <c r="A36" s="14">
        <v>0.0</v>
      </c>
      <c r="B36" s="14">
        <v>0.0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14">
        <v>0.0</v>
      </c>
      <c r="J36" s="14">
        <v>0.0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360.0</v>
      </c>
      <c r="C2" s="118">
        <v>68.0</v>
      </c>
      <c r="D2" s="118">
        <v>258.0</v>
      </c>
      <c r="E2" s="118">
        <v>1140.0</v>
      </c>
      <c r="F2" s="118">
        <v>65.0</v>
      </c>
      <c r="G2" s="118">
        <v>278.0</v>
      </c>
      <c r="H2" s="118">
        <v>1680.0</v>
      </c>
      <c r="I2" s="118">
        <v>50.0</v>
      </c>
      <c r="J2" s="118">
        <v>1.6</v>
      </c>
      <c r="K2" s="118">
        <v>298.0</v>
      </c>
      <c r="L2" s="118">
        <v>1360.0</v>
      </c>
      <c r="M2" s="118">
        <v>54.0</v>
      </c>
      <c r="N2" s="118">
        <v>312.0</v>
      </c>
      <c r="O2" s="118">
        <v>388.0</v>
      </c>
      <c r="P2" s="118">
        <v>3532.72</v>
      </c>
    </row>
    <row r="3">
      <c r="A3" s="153">
        <v>5.0</v>
      </c>
      <c r="B3" s="153">
        <v>360.0</v>
      </c>
      <c r="C3" s="153">
        <v>68.0</v>
      </c>
      <c r="D3" s="153">
        <v>258.0</v>
      </c>
      <c r="E3" s="153">
        <v>1140.0</v>
      </c>
      <c r="F3" s="153">
        <v>60.0</v>
      </c>
      <c r="G3" s="153">
        <v>278.0</v>
      </c>
      <c r="H3" s="153">
        <v>1680.0</v>
      </c>
      <c r="I3" s="153">
        <v>55.0</v>
      </c>
      <c r="J3" s="153">
        <v>1.6</v>
      </c>
      <c r="K3" s="153">
        <v>302.0</v>
      </c>
      <c r="L3" s="153">
        <v>1240.0</v>
      </c>
      <c r="M3" s="153">
        <v>54.0</v>
      </c>
      <c r="N3" s="153">
        <v>318.0</v>
      </c>
      <c r="O3" s="153">
        <v>382.0</v>
      </c>
      <c r="P3" s="153">
        <v>3471.49</v>
      </c>
    </row>
    <row r="4">
      <c r="A4" s="118">
        <v>5.0</v>
      </c>
      <c r="B4" s="118">
        <v>340.0</v>
      </c>
      <c r="C4" s="118">
        <v>68.0</v>
      </c>
      <c r="D4" s="118">
        <v>262.0</v>
      </c>
      <c r="E4" s="118">
        <v>1260.0</v>
      </c>
      <c r="F4" s="118">
        <v>65.0</v>
      </c>
      <c r="G4" s="118">
        <v>278.0</v>
      </c>
      <c r="H4" s="118">
        <v>1520.0</v>
      </c>
      <c r="I4" s="118">
        <v>55.0</v>
      </c>
      <c r="J4" s="118">
        <v>1.6</v>
      </c>
      <c r="K4" s="118">
        <v>298.0</v>
      </c>
      <c r="L4" s="118">
        <v>1240.0</v>
      </c>
      <c r="M4" s="118">
        <v>54.0</v>
      </c>
      <c r="N4" s="118">
        <v>312.0</v>
      </c>
      <c r="O4" s="118">
        <v>382.0</v>
      </c>
      <c r="P4" s="118">
        <v>3627.86</v>
      </c>
    </row>
    <row r="5">
      <c r="A5" s="153">
        <v>4.5</v>
      </c>
      <c r="B5" s="153">
        <v>350.0</v>
      </c>
      <c r="C5" s="153">
        <v>70.0</v>
      </c>
      <c r="D5" s="153">
        <v>260.0</v>
      </c>
      <c r="E5" s="153">
        <v>1200.0</v>
      </c>
      <c r="F5" s="153">
        <v>62.5</v>
      </c>
      <c r="G5" s="153">
        <v>280.0</v>
      </c>
      <c r="H5" s="153">
        <v>1600.0</v>
      </c>
      <c r="I5" s="153">
        <v>52.5</v>
      </c>
      <c r="J5" s="153">
        <v>1.5</v>
      </c>
      <c r="K5" s="153">
        <v>300.0</v>
      </c>
      <c r="L5" s="153">
        <v>1300.0</v>
      </c>
      <c r="M5" s="153">
        <v>52.5</v>
      </c>
      <c r="N5" s="153">
        <v>315.0</v>
      </c>
      <c r="O5" s="153">
        <v>385.0</v>
      </c>
      <c r="P5" s="153">
        <v>3525.74</v>
      </c>
    </row>
    <row r="6">
      <c r="A6" s="118">
        <v>4.0</v>
      </c>
      <c r="B6" s="118">
        <v>360.0</v>
      </c>
      <c r="C6" s="118">
        <v>72.0</v>
      </c>
      <c r="D6" s="118">
        <v>258.0</v>
      </c>
      <c r="E6" s="118">
        <v>1260.0</v>
      </c>
      <c r="F6" s="118">
        <v>65.0</v>
      </c>
      <c r="G6" s="118">
        <v>278.0</v>
      </c>
      <c r="H6" s="118">
        <v>1520.0</v>
      </c>
      <c r="I6" s="118">
        <v>55.0</v>
      </c>
      <c r="J6" s="118">
        <v>1.6</v>
      </c>
      <c r="K6" s="118">
        <v>298.0</v>
      </c>
      <c r="L6" s="118">
        <v>1240.0</v>
      </c>
      <c r="M6" s="118">
        <v>51.0</v>
      </c>
      <c r="N6" s="118">
        <v>318.0</v>
      </c>
      <c r="O6" s="118">
        <v>388.0</v>
      </c>
      <c r="P6" s="118">
        <v>3442.12</v>
      </c>
    </row>
    <row r="7">
      <c r="A7" s="153">
        <v>4.0</v>
      </c>
      <c r="B7" s="153">
        <v>340.0</v>
      </c>
      <c r="C7" s="153">
        <v>68.0</v>
      </c>
      <c r="D7" s="153">
        <v>258.0</v>
      </c>
      <c r="E7" s="153">
        <v>1260.0</v>
      </c>
      <c r="F7" s="153">
        <v>65.0</v>
      </c>
      <c r="G7" s="153">
        <v>282.0</v>
      </c>
      <c r="H7" s="153">
        <v>1680.0</v>
      </c>
      <c r="I7" s="153">
        <v>55.0</v>
      </c>
      <c r="J7" s="153">
        <v>1.6</v>
      </c>
      <c r="K7" s="153">
        <v>302.0</v>
      </c>
      <c r="L7" s="153">
        <v>1360.0</v>
      </c>
      <c r="M7" s="153">
        <v>51.0</v>
      </c>
      <c r="N7" s="153">
        <v>312.0</v>
      </c>
      <c r="O7" s="153">
        <v>382.0</v>
      </c>
      <c r="P7" s="153">
        <v>3512.73</v>
      </c>
    </row>
    <row r="8">
      <c r="A8" s="118">
        <v>4.0</v>
      </c>
      <c r="B8" s="118">
        <v>360.0</v>
      </c>
      <c r="C8" s="118">
        <v>68.0</v>
      </c>
      <c r="D8" s="118">
        <v>262.0</v>
      </c>
      <c r="E8" s="118">
        <v>1140.0</v>
      </c>
      <c r="F8" s="118">
        <v>60.0</v>
      </c>
      <c r="G8" s="118">
        <v>282.0</v>
      </c>
      <c r="H8" s="118">
        <v>1520.0</v>
      </c>
      <c r="I8" s="118">
        <v>55.0</v>
      </c>
      <c r="J8" s="118">
        <v>1.6</v>
      </c>
      <c r="K8" s="118">
        <v>298.0</v>
      </c>
      <c r="L8" s="118">
        <v>1360.0</v>
      </c>
      <c r="M8" s="118">
        <v>51.0</v>
      </c>
      <c r="N8" s="118">
        <v>318.0</v>
      </c>
      <c r="O8" s="118">
        <v>382.0</v>
      </c>
      <c r="P8" s="118">
        <v>3651.83</v>
      </c>
    </row>
    <row r="9">
      <c r="A9" s="153">
        <v>5.0</v>
      </c>
      <c r="B9" s="153">
        <v>340.0</v>
      </c>
      <c r="C9" s="153">
        <v>68.0</v>
      </c>
      <c r="D9" s="153">
        <v>258.0</v>
      </c>
      <c r="E9" s="153">
        <v>1140.0</v>
      </c>
      <c r="F9" s="153">
        <v>65.0</v>
      </c>
      <c r="G9" s="153">
        <v>278.0</v>
      </c>
      <c r="H9" s="153">
        <v>1520.0</v>
      </c>
      <c r="I9" s="153">
        <v>55.0</v>
      </c>
      <c r="J9" s="153">
        <v>1.4</v>
      </c>
      <c r="K9" s="153">
        <v>302.0</v>
      </c>
      <c r="L9" s="153">
        <v>1360.0</v>
      </c>
      <c r="M9" s="153">
        <v>51.0</v>
      </c>
      <c r="N9" s="153">
        <v>318.0</v>
      </c>
      <c r="O9" s="153">
        <v>388.0</v>
      </c>
      <c r="P9" s="153">
        <v>3580.45</v>
      </c>
    </row>
    <row r="10">
      <c r="A10" s="118">
        <v>5.0</v>
      </c>
      <c r="B10" s="118">
        <v>360.0</v>
      </c>
      <c r="C10" s="118">
        <v>72.0</v>
      </c>
      <c r="D10" s="118">
        <v>262.0</v>
      </c>
      <c r="E10" s="118">
        <v>1260.0</v>
      </c>
      <c r="F10" s="118">
        <v>65.0</v>
      </c>
      <c r="G10" s="118">
        <v>282.0</v>
      </c>
      <c r="H10" s="118">
        <v>1680.0</v>
      </c>
      <c r="I10" s="118">
        <v>55.0</v>
      </c>
      <c r="J10" s="118">
        <v>1.6</v>
      </c>
      <c r="K10" s="118">
        <v>302.0</v>
      </c>
      <c r="L10" s="118">
        <v>1360.0</v>
      </c>
      <c r="M10" s="118">
        <v>54.0</v>
      </c>
      <c r="N10" s="118">
        <v>318.0</v>
      </c>
      <c r="O10" s="118">
        <v>388.0</v>
      </c>
      <c r="P10" s="118">
        <v>3553.09</v>
      </c>
    </row>
    <row r="11">
      <c r="A11" s="153">
        <v>4.0</v>
      </c>
      <c r="B11" s="153">
        <v>340.0</v>
      </c>
      <c r="C11" s="153">
        <v>68.0</v>
      </c>
      <c r="D11" s="153">
        <v>262.0</v>
      </c>
      <c r="E11" s="153">
        <v>1140.0</v>
      </c>
      <c r="F11" s="153">
        <v>65.0</v>
      </c>
      <c r="G11" s="153">
        <v>282.0</v>
      </c>
      <c r="H11" s="153">
        <v>1680.0</v>
      </c>
      <c r="I11" s="153">
        <v>55.0</v>
      </c>
      <c r="J11" s="153">
        <v>1.4</v>
      </c>
      <c r="K11" s="153">
        <v>298.0</v>
      </c>
      <c r="L11" s="153">
        <v>1240.0</v>
      </c>
      <c r="M11" s="153">
        <v>54.0</v>
      </c>
      <c r="N11" s="153">
        <v>318.0</v>
      </c>
      <c r="O11" s="153">
        <v>388.0</v>
      </c>
      <c r="P11" s="153">
        <v>3544.74</v>
      </c>
    </row>
    <row r="12">
      <c r="A12" s="118">
        <v>4.0</v>
      </c>
      <c r="B12" s="118">
        <v>340.0</v>
      </c>
      <c r="C12" s="118">
        <v>72.0</v>
      </c>
      <c r="D12" s="118">
        <v>262.0</v>
      </c>
      <c r="E12" s="118">
        <v>1140.0</v>
      </c>
      <c r="F12" s="118">
        <v>60.0</v>
      </c>
      <c r="G12" s="118">
        <v>278.0</v>
      </c>
      <c r="H12" s="118">
        <v>1680.0</v>
      </c>
      <c r="I12" s="118">
        <v>55.0</v>
      </c>
      <c r="J12" s="118">
        <v>1.6</v>
      </c>
      <c r="K12" s="118">
        <v>302.0</v>
      </c>
      <c r="L12" s="118">
        <v>1240.0</v>
      </c>
      <c r="M12" s="118">
        <v>51.0</v>
      </c>
      <c r="N12" s="118">
        <v>312.0</v>
      </c>
      <c r="O12" s="118">
        <v>388.0</v>
      </c>
      <c r="P12" s="118">
        <v>3537.3</v>
      </c>
    </row>
    <row r="13">
      <c r="A13" s="153">
        <v>4.0</v>
      </c>
      <c r="B13" s="153">
        <v>360.0</v>
      </c>
      <c r="C13" s="153">
        <v>72.0</v>
      </c>
      <c r="D13" s="153">
        <v>262.0</v>
      </c>
      <c r="E13" s="153">
        <v>1260.0</v>
      </c>
      <c r="F13" s="153">
        <v>60.0</v>
      </c>
      <c r="G13" s="153">
        <v>282.0</v>
      </c>
      <c r="H13" s="153">
        <v>1680.0</v>
      </c>
      <c r="I13" s="153">
        <v>50.0</v>
      </c>
      <c r="J13" s="153">
        <v>1.6</v>
      </c>
      <c r="K13" s="153">
        <v>298.0</v>
      </c>
      <c r="L13" s="153">
        <v>1240.0</v>
      </c>
      <c r="M13" s="153">
        <v>54.0</v>
      </c>
      <c r="N13" s="153">
        <v>312.0</v>
      </c>
      <c r="O13" s="153">
        <v>382.0</v>
      </c>
      <c r="P13" s="153">
        <v>3478.09</v>
      </c>
    </row>
    <row r="14">
      <c r="A14" s="118">
        <v>4.5</v>
      </c>
      <c r="B14" s="118">
        <v>350.0</v>
      </c>
      <c r="C14" s="118">
        <v>70.0</v>
      </c>
      <c r="D14" s="118">
        <v>260.0</v>
      </c>
      <c r="E14" s="118">
        <v>1200.0</v>
      </c>
      <c r="F14" s="118">
        <v>62.5</v>
      </c>
      <c r="G14" s="118">
        <v>280.0</v>
      </c>
      <c r="H14" s="118">
        <v>1600.0</v>
      </c>
      <c r="I14" s="118">
        <v>52.5</v>
      </c>
      <c r="J14" s="118">
        <v>1.5</v>
      </c>
      <c r="K14" s="118">
        <v>300.0</v>
      </c>
      <c r="L14" s="118">
        <v>1300.0</v>
      </c>
      <c r="M14" s="118">
        <v>52.5</v>
      </c>
      <c r="N14" s="118">
        <v>315.0</v>
      </c>
      <c r="O14" s="118">
        <v>385.0</v>
      </c>
      <c r="P14" s="118">
        <v>3514.25</v>
      </c>
    </row>
    <row r="15">
      <c r="A15" s="153">
        <v>5.0</v>
      </c>
      <c r="B15" s="153">
        <v>360.0</v>
      </c>
      <c r="C15" s="153">
        <v>68.0</v>
      </c>
      <c r="D15" s="153">
        <v>258.0</v>
      </c>
      <c r="E15" s="153">
        <v>1260.0</v>
      </c>
      <c r="F15" s="153">
        <v>65.0</v>
      </c>
      <c r="G15" s="153">
        <v>282.0</v>
      </c>
      <c r="H15" s="153">
        <v>1520.0</v>
      </c>
      <c r="I15" s="153">
        <v>50.0</v>
      </c>
      <c r="J15" s="153">
        <v>1.4</v>
      </c>
      <c r="K15" s="153">
        <v>298.0</v>
      </c>
      <c r="L15" s="153">
        <v>1360.0</v>
      </c>
      <c r="M15" s="153">
        <v>54.0</v>
      </c>
      <c r="N15" s="153">
        <v>318.0</v>
      </c>
      <c r="O15" s="153">
        <v>382.0</v>
      </c>
      <c r="P15" s="153">
        <v>3499.96</v>
      </c>
    </row>
    <row r="16">
      <c r="A16" s="118">
        <v>5.0</v>
      </c>
      <c r="B16" s="118">
        <v>360.0</v>
      </c>
      <c r="C16" s="118">
        <v>72.0</v>
      </c>
      <c r="D16" s="118">
        <v>262.0</v>
      </c>
      <c r="E16" s="118">
        <v>1140.0</v>
      </c>
      <c r="F16" s="118">
        <v>60.0</v>
      </c>
      <c r="G16" s="118">
        <v>278.0</v>
      </c>
      <c r="H16" s="118">
        <v>1520.0</v>
      </c>
      <c r="I16" s="118">
        <v>50.0</v>
      </c>
      <c r="J16" s="118">
        <v>1.4</v>
      </c>
      <c r="K16" s="118">
        <v>298.0</v>
      </c>
      <c r="L16" s="118">
        <v>1240.0</v>
      </c>
      <c r="M16" s="118">
        <v>54.0</v>
      </c>
      <c r="N16" s="118">
        <v>318.0</v>
      </c>
      <c r="O16" s="118">
        <v>388.0</v>
      </c>
      <c r="P16" s="118">
        <v>3523.39</v>
      </c>
    </row>
    <row r="17">
      <c r="A17" s="153">
        <v>5.0</v>
      </c>
      <c r="B17" s="153">
        <v>340.0</v>
      </c>
      <c r="C17" s="153">
        <v>72.0</v>
      </c>
      <c r="D17" s="153">
        <v>258.0</v>
      </c>
      <c r="E17" s="153">
        <v>1260.0</v>
      </c>
      <c r="F17" s="153">
        <v>65.0</v>
      </c>
      <c r="G17" s="153">
        <v>278.0</v>
      </c>
      <c r="H17" s="153">
        <v>1680.0</v>
      </c>
      <c r="I17" s="153">
        <v>50.0</v>
      </c>
      <c r="J17" s="153">
        <v>1.4</v>
      </c>
      <c r="K17" s="153">
        <v>302.0</v>
      </c>
      <c r="L17" s="153">
        <v>1240.0</v>
      </c>
      <c r="M17" s="153">
        <v>54.0</v>
      </c>
      <c r="N17" s="153">
        <v>312.0</v>
      </c>
      <c r="O17" s="153">
        <v>388.0</v>
      </c>
      <c r="P17" s="153">
        <v>3470.5</v>
      </c>
    </row>
    <row r="18">
      <c r="A18" s="118">
        <v>4.0</v>
      </c>
      <c r="B18" s="118">
        <v>360.0</v>
      </c>
      <c r="C18" s="118">
        <v>72.0</v>
      </c>
      <c r="D18" s="118">
        <v>262.0</v>
      </c>
      <c r="E18" s="118">
        <v>1140.0</v>
      </c>
      <c r="F18" s="118">
        <v>65.0</v>
      </c>
      <c r="G18" s="118">
        <v>278.0</v>
      </c>
      <c r="H18" s="118">
        <v>1520.0</v>
      </c>
      <c r="I18" s="118">
        <v>55.0</v>
      </c>
      <c r="J18" s="118">
        <v>1.4</v>
      </c>
      <c r="K18" s="118">
        <v>302.0</v>
      </c>
      <c r="L18" s="118">
        <v>1360.0</v>
      </c>
      <c r="M18" s="118">
        <v>54.0</v>
      </c>
      <c r="N18" s="118">
        <v>312.0</v>
      </c>
      <c r="O18" s="118">
        <v>382.0</v>
      </c>
      <c r="P18" s="118">
        <v>3671.26</v>
      </c>
    </row>
    <row r="19">
      <c r="A19" s="153">
        <v>5.0</v>
      </c>
      <c r="B19" s="153">
        <v>340.0</v>
      </c>
      <c r="C19" s="153">
        <v>68.0</v>
      </c>
      <c r="D19" s="153">
        <v>258.0</v>
      </c>
      <c r="E19" s="153">
        <v>1260.0</v>
      </c>
      <c r="F19" s="153">
        <v>60.0</v>
      </c>
      <c r="G19" s="153">
        <v>282.0</v>
      </c>
      <c r="H19" s="153">
        <v>1680.0</v>
      </c>
      <c r="I19" s="153">
        <v>50.0</v>
      </c>
      <c r="J19" s="153">
        <v>1.6</v>
      </c>
      <c r="K19" s="153">
        <v>298.0</v>
      </c>
      <c r="L19" s="153">
        <v>1240.0</v>
      </c>
      <c r="M19" s="153">
        <v>51.0</v>
      </c>
      <c r="N19" s="153">
        <v>318.0</v>
      </c>
      <c r="O19" s="153">
        <v>388.0</v>
      </c>
      <c r="P19" s="153">
        <v>3409.54</v>
      </c>
    </row>
    <row r="20">
      <c r="A20" s="118">
        <v>4.0</v>
      </c>
      <c r="B20" s="118">
        <v>340.0</v>
      </c>
      <c r="C20" s="118">
        <v>68.0</v>
      </c>
      <c r="D20" s="118">
        <v>258.0</v>
      </c>
      <c r="E20" s="118">
        <v>1140.0</v>
      </c>
      <c r="F20" s="118">
        <v>60.0</v>
      </c>
      <c r="G20" s="118">
        <v>278.0</v>
      </c>
      <c r="H20" s="118">
        <v>1520.0</v>
      </c>
      <c r="I20" s="118">
        <v>50.0</v>
      </c>
      <c r="J20" s="118">
        <v>1.4</v>
      </c>
      <c r="K20" s="118">
        <v>298.0</v>
      </c>
      <c r="L20" s="118">
        <v>1240.0</v>
      </c>
      <c r="M20" s="118">
        <v>51.0</v>
      </c>
      <c r="N20" s="118">
        <v>312.0</v>
      </c>
      <c r="O20" s="118">
        <v>382.0</v>
      </c>
      <c r="P20" s="118">
        <v>3449.56</v>
      </c>
    </row>
    <row r="21">
      <c r="A21" s="153">
        <v>4.0</v>
      </c>
      <c r="B21" s="153">
        <v>340.0</v>
      </c>
      <c r="C21" s="153">
        <v>68.0</v>
      </c>
      <c r="D21" s="153">
        <v>262.0</v>
      </c>
      <c r="E21" s="153">
        <v>1260.0</v>
      </c>
      <c r="F21" s="153">
        <v>60.0</v>
      </c>
      <c r="G21" s="153">
        <v>278.0</v>
      </c>
      <c r="H21" s="153">
        <v>1520.0</v>
      </c>
      <c r="I21" s="153">
        <v>50.0</v>
      </c>
      <c r="J21" s="153">
        <v>1.6</v>
      </c>
      <c r="K21" s="153">
        <v>302.0</v>
      </c>
      <c r="L21" s="153">
        <v>1360.0</v>
      </c>
      <c r="M21" s="153">
        <v>54.0</v>
      </c>
      <c r="N21" s="153">
        <v>318.0</v>
      </c>
      <c r="O21" s="153">
        <v>388.0</v>
      </c>
      <c r="P21" s="153">
        <v>3714.52</v>
      </c>
    </row>
    <row r="22">
      <c r="A22" s="118">
        <v>5.0</v>
      </c>
      <c r="B22" s="118">
        <v>340.0</v>
      </c>
      <c r="C22" s="118">
        <v>72.0</v>
      </c>
      <c r="D22" s="118">
        <v>258.0</v>
      </c>
      <c r="E22" s="118">
        <v>1140.0</v>
      </c>
      <c r="F22" s="118">
        <v>60.0</v>
      </c>
      <c r="G22" s="118">
        <v>282.0</v>
      </c>
      <c r="H22" s="118">
        <v>1520.0</v>
      </c>
      <c r="I22" s="118">
        <v>55.0</v>
      </c>
      <c r="J22" s="118">
        <v>1.6</v>
      </c>
      <c r="K22" s="118">
        <v>298.0</v>
      </c>
      <c r="L22" s="118">
        <v>1360.0</v>
      </c>
      <c r="M22" s="118">
        <v>54.0</v>
      </c>
      <c r="N22" s="118">
        <v>312.0</v>
      </c>
      <c r="O22" s="118">
        <v>388.0</v>
      </c>
      <c r="P22" s="118">
        <v>3491.56</v>
      </c>
    </row>
    <row r="23">
      <c r="A23" s="153">
        <v>4.5</v>
      </c>
      <c r="B23" s="153">
        <v>350.0</v>
      </c>
      <c r="C23" s="153">
        <v>70.0</v>
      </c>
      <c r="D23" s="153">
        <v>260.0</v>
      </c>
      <c r="E23" s="153">
        <v>1200.0</v>
      </c>
      <c r="F23" s="153">
        <v>62.5</v>
      </c>
      <c r="G23" s="153">
        <v>280.0</v>
      </c>
      <c r="H23" s="153">
        <v>1600.0</v>
      </c>
      <c r="I23" s="153">
        <v>52.5</v>
      </c>
      <c r="J23" s="153">
        <v>1.5</v>
      </c>
      <c r="K23" s="153">
        <v>300.0</v>
      </c>
      <c r="L23" s="153">
        <v>1300.0</v>
      </c>
      <c r="M23" s="153">
        <v>52.5</v>
      </c>
      <c r="N23" s="153">
        <v>315.0</v>
      </c>
      <c r="O23" s="153">
        <v>385.0</v>
      </c>
      <c r="P23" s="153">
        <v>3492.73</v>
      </c>
    </row>
    <row r="24">
      <c r="A24" s="118">
        <v>5.0</v>
      </c>
      <c r="B24" s="118">
        <v>360.0</v>
      </c>
      <c r="C24" s="118">
        <v>72.0</v>
      </c>
      <c r="D24" s="118">
        <v>258.0</v>
      </c>
      <c r="E24" s="118">
        <v>1140.0</v>
      </c>
      <c r="F24" s="118">
        <v>65.0</v>
      </c>
      <c r="G24" s="118">
        <v>282.0</v>
      </c>
      <c r="H24" s="118">
        <v>1680.0</v>
      </c>
      <c r="I24" s="118">
        <v>55.0</v>
      </c>
      <c r="J24" s="118">
        <v>1.4</v>
      </c>
      <c r="K24" s="118">
        <v>298.0</v>
      </c>
      <c r="L24" s="118">
        <v>1240.0</v>
      </c>
      <c r="M24" s="118">
        <v>51.0</v>
      </c>
      <c r="N24" s="118">
        <v>312.0</v>
      </c>
      <c r="O24" s="118">
        <v>382.0</v>
      </c>
      <c r="P24" s="118">
        <v>3361.95</v>
      </c>
    </row>
    <row r="25">
      <c r="A25" s="153">
        <v>4.0</v>
      </c>
      <c r="B25" s="153">
        <v>340.0</v>
      </c>
      <c r="C25" s="153">
        <v>72.0</v>
      </c>
      <c r="D25" s="153">
        <v>258.0</v>
      </c>
      <c r="E25" s="153">
        <v>1260.0</v>
      </c>
      <c r="F25" s="153">
        <v>60.0</v>
      </c>
      <c r="G25" s="153">
        <v>278.0</v>
      </c>
      <c r="H25" s="153">
        <v>1680.0</v>
      </c>
      <c r="I25" s="153">
        <v>55.0</v>
      </c>
      <c r="J25" s="153">
        <v>1.4</v>
      </c>
      <c r="K25" s="153">
        <v>298.0</v>
      </c>
      <c r="L25" s="153">
        <v>1360.0</v>
      </c>
      <c r="M25" s="153">
        <v>54.0</v>
      </c>
      <c r="N25" s="153">
        <v>318.0</v>
      </c>
      <c r="O25" s="153">
        <v>382.0</v>
      </c>
      <c r="P25" s="153">
        <v>3578.73</v>
      </c>
    </row>
    <row r="26">
      <c r="A26" s="118">
        <v>4.0</v>
      </c>
      <c r="B26" s="118">
        <v>360.0</v>
      </c>
      <c r="C26" s="118">
        <v>72.0</v>
      </c>
      <c r="D26" s="118">
        <v>258.0</v>
      </c>
      <c r="E26" s="118">
        <v>1140.0</v>
      </c>
      <c r="F26" s="118">
        <v>60.0</v>
      </c>
      <c r="G26" s="118">
        <v>282.0</v>
      </c>
      <c r="H26" s="118">
        <v>1680.0</v>
      </c>
      <c r="I26" s="118">
        <v>50.0</v>
      </c>
      <c r="J26" s="118">
        <v>1.4</v>
      </c>
      <c r="K26" s="118">
        <v>302.0</v>
      </c>
      <c r="L26" s="118">
        <v>1360.0</v>
      </c>
      <c r="M26" s="118">
        <v>51.0</v>
      </c>
      <c r="N26" s="118">
        <v>318.0</v>
      </c>
      <c r="O26" s="118">
        <v>388.0</v>
      </c>
      <c r="P26" s="118">
        <v>3496.14</v>
      </c>
    </row>
    <row r="27">
      <c r="A27" s="153">
        <v>5.0</v>
      </c>
      <c r="B27" s="153">
        <v>360.0</v>
      </c>
      <c r="C27" s="153">
        <v>68.0</v>
      </c>
      <c r="D27" s="153">
        <v>262.0</v>
      </c>
      <c r="E27" s="153">
        <v>1260.0</v>
      </c>
      <c r="F27" s="153">
        <v>60.0</v>
      </c>
      <c r="G27" s="153">
        <v>278.0</v>
      </c>
      <c r="H27" s="153">
        <v>1680.0</v>
      </c>
      <c r="I27" s="153">
        <v>55.0</v>
      </c>
      <c r="J27" s="153">
        <v>1.4</v>
      </c>
      <c r="K27" s="153">
        <v>298.0</v>
      </c>
      <c r="L27" s="153">
        <v>1360.0</v>
      </c>
      <c r="M27" s="153">
        <v>51.0</v>
      </c>
      <c r="N27" s="153">
        <v>312.0</v>
      </c>
      <c r="O27" s="153">
        <v>388.0</v>
      </c>
      <c r="P27" s="153">
        <v>3704.25</v>
      </c>
    </row>
    <row r="28">
      <c r="A28" s="118">
        <v>4.0</v>
      </c>
      <c r="B28" s="118">
        <v>360.0</v>
      </c>
      <c r="C28" s="118">
        <v>68.0</v>
      </c>
      <c r="D28" s="118">
        <v>258.0</v>
      </c>
      <c r="E28" s="118">
        <v>1260.0</v>
      </c>
      <c r="F28" s="118">
        <v>60.0</v>
      </c>
      <c r="G28" s="118">
        <v>282.0</v>
      </c>
      <c r="H28" s="118">
        <v>1520.0</v>
      </c>
      <c r="I28" s="118">
        <v>55.0</v>
      </c>
      <c r="J28" s="118">
        <v>1.4</v>
      </c>
      <c r="K28" s="118">
        <v>302.0</v>
      </c>
      <c r="L28" s="118">
        <v>1240.0</v>
      </c>
      <c r="M28" s="118">
        <v>54.0</v>
      </c>
      <c r="N28" s="118">
        <v>312.0</v>
      </c>
      <c r="O28" s="118">
        <v>388.0</v>
      </c>
      <c r="P28" s="118">
        <v>3402.34</v>
      </c>
    </row>
    <row r="29">
      <c r="A29" s="153">
        <v>4.0</v>
      </c>
      <c r="B29" s="153">
        <v>340.0</v>
      </c>
      <c r="C29" s="153">
        <v>72.0</v>
      </c>
      <c r="D29" s="153">
        <v>258.0</v>
      </c>
      <c r="E29" s="153">
        <v>1140.0</v>
      </c>
      <c r="F29" s="153">
        <v>65.0</v>
      </c>
      <c r="G29" s="153">
        <v>282.0</v>
      </c>
      <c r="H29" s="153">
        <v>1520.0</v>
      </c>
      <c r="I29" s="153">
        <v>50.0</v>
      </c>
      <c r="J29" s="153">
        <v>1.6</v>
      </c>
      <c r="K29" s="153">
        <v>302.0</v>
      </c>
      <c r="L29" s="153">
        <v>1240.0</v>
      </c>
      <c r="M29" s="153">
        <v>54.0</v>
      </c>
      <c r="N29" s="153">
        <v>318.0</v>
      </c>
      <c r="O29" s="153">
        <v>382.0</v>
      </c>
      <c r="P29" s="153">
        <v>3369.52</v>
      </c>
    </row>
    <row r="30">
      <c r="A30" s="118">
        <v>5.0</v>
      </c>
      <c r="B30" s="118">
        <v>340.0</v>
      </c>
      <c r="C30" s="118">
        <v>72.0</v>
      </c>
      <c r="D30" s="118">
        <v>262.0</v>
      </c>
      <c r="E30" s="118">
        <v>1140.0</v>
      </c>
      <c r="F30" s="118">
        <v>65.0</v>
      </c>
      <c r="G30" s="118">
        <v>278.0</v>
      </c>
      <c r="H30" s="118">
        <v>1680.0</v>
      </c>
      <c r="I30" s="118">
        <v>50.0</v>
      </c>
      <c r="J30" s="118">
        <v>1.6</v>
      </c>
      <c r="K30" s="118">
        <v>298.0</v>
      </c>
      <c r="L30" s="118">
        <v>1360.0</v>
      </c>
      <c r="M30" s="118">
        <v>51.0</v>
      </c>
      <c r="N30" s="118">
        <v>318.0</v>
      </c>
      <c r="O30" s="118">
        <v>382.0</v>
      </c>
      <c r="P30" s="118">
        <v>3652.04</v>
      </c>
    </row>
    <row r="31">
      <c r="A31" s="153">
        <v>5.0</v>
      </c>
      <c r="B31" s="153">
        <v>340.0</v>
      </c>
      <c r="C31" s="153">
        <v>68.0</v>
      </c>
      <c r="D31" s="153">
        <v>262.0</v>
      </c>
      <c r="E31" s="153">
        <v>1140.0</v>
      </c>
      <c r="F31" s="153">
        <v>60.0</v>
      </c>
      <c r="G31" s="153">
        <v>282.0</v>
      </c>
      <c r="H31" s="153">
        <v>1680.0</v>
      </c>
      <c r="I31" s="153">
        <v>50.0</v>
      </c>
      <c r="J31" s="153">
        <v>1.4</v>
      </c>
      <c r="K31" s="153">
        <v>302.0</v>
      </c>
      <c r="L31" s="153">
        <v>1360.0</v>
      </c>
      <c r="M31" s="153">
        <v>54.0</v>
      </c>
      <c r="N31" s="153">
        <v>312.0</v>
      </c>
      <c r="O31" s="153">
        <v>382.0</v>
      </c>
      <c r="P31" s="153">
        <v>3664.73</v>
      </c>
    </row>
    <row r="32">
      <c r="A32" s="118">
        <v>5.0</v>
      </c>
      <c r="B32" s="118">
        <v>340.0</v>
      </c>
      <c r="C32" s="118">
        <v>72.0</v>
      </c>
      <c r="D32" s="118">
        <v>262.0</v>
      </c>
      <c r="E32" s="118">
        <v>1260.0</v>
      </c>
      <c r="F32" s="118">
        <v>60.0</v>
      </c>
      <c r="G32" s="118">
        <v>282.0</v>
      </c>
      <c r="H32" s="118">
        <v>1520.0</v>
      </c>
      <c r="I32" s="118">
        <v>55.0</v>
      </c>
      <c r="J32" s="118">
        <v>1.4</v>
      </c>
      <c r="K32" s="118">
        <v>302.0</v>
      </c>
      <c r="L32" s="118">
        <v>1240.0</v>
      </c>
      <c r="M32" s="118">
        <v>51.0</v>
      </c>
      <c r="N32" s="118">
        <v>318.0</v>
      </c>
      <c r="O32" s="118">
        <v>382.0</v>
      </c>
      <c r="P32" s="118">
        <v>3471.25</v>
      </c>
    </row>
    <row r="33">
      <c r="A33" s="153">
        <v>5.0</v>
      </c>
      <c r="B33" s="153">
        <v>360.0</v>
      </c>
      <c r="C33" s="153">
        <v>68.0</v>
      </c>
      <c r="D33" s="153">
        <v>262.0</v>
      </c>
      <c r="E33" s="153">
        <v>1140.0</v>
      </c>
      <c r="F33" s="153">
        <v>65.0</v>
      </c>
      <c r="G33" s="153">
        <v>282.0</v>
      </c>
      <c r="H33" s="153">
        <v>1520.0</v>
      </c>
      <c r="I33" s="153">
        <v>50.0</v>
      </c>
      <c r="J33" s="153">
        <v>1.6</v>
      </c>
      <c r="K33" s="153">
        <v>302.0</v>
      </c>
      <c r="L33" s="153">
        <v>1240.0</v>
      </c>
      <c r="M33" s="153">
        <v>51.0</v>
      </c>
      <c r="N33" s="153">
        <v>312.0</v>
      </c>
      <c r="O33" s="153">
        <v>388.0</v>
      </c>
      <c r="P33" s="153">
        <v>3564.23</v>
      </c>
    </row>
    <row r="34">
      <c r="A34" s="118">
        <v>5.0</v>
      </c>
      <c r="B34" s="118">
        <v>360.0</v>
      </c>
      <c r="C34" s="118">
        <v>72.0</v>
      </c>
      <c r="D34" s="118">
        <v>258.0</v>
      </c>
      <c r="E34" s="118">
        <v>1260.0</v>
      </c>
      <c r="F34" s="118">
        <v>60.0</v>
      </c>
      <c r="G34" s="118">
        <v>278.0</v>
      </c>
      <c r="H34" s="118">
        <v>1520.0</v>
      </c>
      <c r="I34" s="118">
        <v>50.0</v>
      </c>
      <c r="J34" s="118">
        <v>1.6</v>
      </c>
      <c r="K34" s="118">
        <v>302.0</v>
      </c>
      <c r="L34" s="118">
        <v>1360.0</v>
      </c>
      <c r="M34" s="118">
        <v>51.0</v>
      </c>
      <c r="N34" s="118">
        <v>312.0</v>
      </c>
      <c r="O34" s="118">
        <v>382.0</v>
      </c>
      <c r="P34" s="118">
        <v>3568.37</v>
      </c>
    </row>
    <row r="35">
      <c r="A35" s="153">
        <v>4.0</v>
      </c>
      <c r="B35" s="153">
        <v>360.0</v>
      </c>
      <c r="C35" s="153">
        <v>68.0</v>
      </c>
      <c r="D35" s="153">
        <v>262.0</v>
      </c>
      <c r="E35" s="153">
        <v>1260.0</v>
      </c>
      <c r="F35" s="153">
        <v>65.0</v>
      </c>
      <c r="G35" s="153">
        <v>278.0</v>
      </c>
      <c r="H35" s="153">
        <v>1680.0</v>
      </c>
      <c r="I35" s="153">
        <v>50.0</v>
      </c>
      <c r="J35" s="153">
        <v>1.4</v>
      </c>
      <c r="K35" s="153">
        <v>302.0</v>
      </c>
      <c r="L35" s="153">
        <v>1240.0</v>
      </c>
      <c r="M35" s="153">
        <v>51.0</v>
      </c>
      <c r="N35" s="153">
        <v>318.0</v>
      </c>
      <c r="O35" s="153">
        <v>382.0</v>
      </c>
      <c r="P35" s="153">
        <v>3577.83</v>
      </c>
    </row>
    <row r="36">
      <c r="A36" s="118">
        <v>4.0</v>
      </c>
      <c r="B36" s="118">
        <v>340.0</v>
      </c>
      <c r="C36" s="118">
        <v>72.0</v>
      </c>
      <c r="D36" s="118">
        <v>262.0</v>
      </c>
      <c r="E36" s="118">
        <v>1260.0</v>
      </c>
      <c r="F36" s="118">
        <v>65.0</v>
      </c>
      <c r="G36" s="118">
        <v>282.0</v>
      </c>
      <c r="H36" s="118">
        <v>1520.0</v>
      </c>
      <c r="I36" s="118">
        <v>50.0</v>
      </c>
      <c r="J36" s="118">
        <v>1.4</v>
      </c>
      <c r="K36" s="118">
        <v>298.0</v>
      </c>
      <c r="L36" s="118">
        <v>1360.0</v>
      </c>
      <c r="M36" s="118">
        <v>51.0</v>
      </c>
      <c r="N36" s="118">
        <v>312.0</v>
      </c>
      <c r="O36" s="118">
        <v>388.0</v>
      </c>
      <c r="P36" s="118">
        <v>3538.29</v>
      </c>
    </row>
    <row r="37">
      <c r="A37" s="153">
        <v>4.5</v>
      </c>
      <c r="B37" s="153">
        <v>350.0</v>
      </c>
      <c r="C37" s="153">
        <v>70.0</v>
      </c>
      <c r="D37" s="153">
        <v>260.0</v>
      </c>
      <c r="E37" s="153">
        <v>1200.0</v>
      </c>
      <c r="F37" s="153">
        <v>62.5</v>
      </c>
      <c r="G37" s="153">
        <v>280.0</v>
      </c>
      <c r="H37" s="153">
        <v>1600.0</v>
      </c>
      <c r="I37" s="153">
        <v>52.5</v>
      </c>
      <c r="J37" s="153">
        <v>1.5</v>
      </c>
      <c r="K37" s="153">
        <v>300.0</v>
      </c>
      <c r="L37" s="153">
        <v>1300.0</v>
      </c>
      <c r="M37" s="153">
        <v>52.5</v>
      </c>
      <c r="N37" s="153">
        <v>315.0</v>
      </c>
      <c r="O37" s="153">
        <v>385.0</v>
      </c>
      <c r="P37" s="153">
        <v>3522.7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67.75</v>
      </c>
      <c r="D2" s="118">
        <v>262.65</v>
      </c>
      <c r="E2" s="118">
        <v>1260.0</v>
      </c>
      <c r="F2" s="118">
        <v>60.0</v>
      </c>
      <c r="G2" s="118">
        <v>277.61</v>
      </c>
      <c r="H2" s="118">
        <v>1520.0</v>
      </c>
      <c r="I2" s="118">
        <v>50.0</v>
      </c>
      <c r="J2" s="118">
        <v>1.6</v>
      </c>
      <c r="K2" s="118">
        <v>302.0</v>
      </c>
      <c r="L2" s="118">
        <v>1378.14</v>
      </c>
      <c r="M2" s="118">
        <v>54.0</v>
      </c>
      <c r="N2" s="118">
        <v>318.0</v>
      </c>
      <c r="O2" s="118">
        <v>388.0</v>
      </c>
      <c r="P2" s="118">
        <v>3781.59</v>
      </c>
    </row>
    <row r="3">
      <c r="A3" s="152" t="s">
        <v>1</v>
      </c>
      <c r="B3" s="152" t="s">
        <v>2</v>
      </c>
      <c r="C3" s="152" t="s">
        <v>3</v>
      </c>
      <c r="D3" s="152" t="s">
        <v>4</v>
      </c>
      <c r="E3" s="152" t="s">
        <v>5</v>
      </c>
      <c r="F3" s="152" t="s">
        <v>6</v>
      </c>
      <c r="G3" s="152" t="s">
        <v>7</v>
      </c>
      <c r="H3" s="152" t="s">
        <v>8</v>
      </c>
      <c r="I3" s="152" t="s">
        <v>9</v>
      </c>
      <c r="J3" s="152" t="s">
        <v>10</v>
      </c>
      <c r="K3" s="152" t="s">
        <v>11</v>
      </c>
      <c r="L3" s="152" t="s">
        <v>12</v>
      </c>
      <c r="M3" s="152" t="s">
        <v>13</v>
      </c>
      <c r="N3" s="152" t="s">
        <v>14</v>
      </c>
      <c r="O3" s="152" t="s">
        <v>15</v>
      </c>
      <c r="P3" s="152" t="s">
        <v>79</v>
      </c>
    </row>
    <row r="4">
      <c r="A4" s="118">
        <v>4.0</v>
      </c>
      <c r="B4" s="118">
        <v>340.0</v>
      </c>
      <c r="C4" s="118">
        <v>67.5</v>
      </c>
      <c r="D4" s="118">
        <v>263.3</v>
      </c>
      <c r="E4" s="118">
        <v>1260.0</v>
      </c>
      <c r="F4" s="118">
        <v>60.0</v>
      </c>
      <c r="G4" s="118">
        <v>277.23</v>
      </c>
      <c r="H4" s="118">
        <v>1520.0</v>
      </c>
      <c r="I4" s="118">
        <v>50.0</v>
      </c>
      <c r="J4" s="118">
        <v>1.6</v>
      </c>
      <c r="K4" s="118">
        <v>302.0</v>
      </c>
      <c r="L4" s="118">
        <v>1396.28</v>
      </c>
      <c r="M4" s="118">
        <v>54.0</v>
      </c>
      <c r="N4" s="118">
        <v>318.0</v>
      </c>
      <c r="O4" s="118">
        <v>388.0</v>
      </c>
      <c r="P4" s="118">
        <v>3830.61</v>
      </c>
    </row>
    <row r="5">
      <c r="A5" s="152" t="s">
        <v>1</v>
      </c>
      <c r="B5" s="152" t="s">
        <v>2</v>
      </c>
      <c r="C5" s="152" t="s">
        <v>3</v>
      </c>
      <c r="D5" s="152" t="s">
        <v>4</v>
      </c>
      <c r="E5" s="152" t="s">
        <v>5</v>
      </c>
      <c r="F5" s="152" t="s">
        <v>6</v>
      </c>
      <c r="G5" s="152" t="s">
        <v>7</v>
      </c>
      <c r="H5" s="152" t="s">
        <v>8</v>
      </c>
      <c r="I5" s="152" t="s">
        <v>9</v>
      </c>
      <c r="J5" s="152" t="s">
        <v>10</v>
      </c>
      <c r="K5" s="152" t="s">
        <v>11</v>
      </c>
      <c r="L5" s="152" t="s">
        <v>12</v>
      </c>
      <c r="M5" s="152" t="s">
        <v>13</v>
      </c>
      <c r="N5" s="152" t="s">
        <v>14</v>
      </c>
      <c r="O5" s="152" t="s">
        <v>15</v>
      </c>
      <c r="P5" s="152" t="s">
        <v>79</v>
      </c>
    </row>
    <row r="6">
      <c r="A6" s="118">
        <v>4.0</v>
      </c>
      <c r="B6" s="118">
        <v>340.0</v>
      </c>
      <c r="C6" s="118">
        <v>67.25</v>
      </c>
      <c r="D6" s="118">
        <v>263.95</v>
      </c>
      <c r="E6" s="118">
        <v>1260.0</v>
      </c>
      <c r="F6" s="118">
        <v>60.0</v>
      </c>
      <c r="G6" s="118">
        <v>276.84</v>
      </c>
      <c r="H6" s="118">
        <v>1520.0</v>
      </c>
      <c r="I6" s="118">
        <v>50.0</v>
      </c>
      <c r="J6" s="118">
        <v>1.6</v>
      </c>
      <c r="K6" s="118">
        <v>302.0</v>
      </c>
      <c r="L6" s="118">
        <v>1414.43</v>
      </c>
      <c r="M6" s="118">
        <v>54.0</v>
      </c>
      <c r="N6" s="118">
        <v>318.0</v>
      </c>
      <c r="O6" s="118">
        <v>388.0</v>
      </c>
      <c r="P6" s="118">
        <v>3877.56</v>
      </c>
    </row>
    <row r="7">
      <c r="A7" s="152" t="s">
        <v>1</v>
      </c>
      <c r="B7" s="152" t="s">
        <v>2</v>
      </c>
      <c r="C7" s="152" t="s">
        <v>3</v>
      </c>
      <c r="D7" s="152" t="s">
        <v>4</v>
      </c>
      <c r="E7" s="152" t="s">
        <v>5</v>
      </c>
      <c r="F7" s="152" t="s">
        <v>6</v>
      </c>
      <c r="G7" s="152" t="s">
        <v>7</v>
      </c>
      <c r="H7" s="152" t="s">
        <v>8</v>
      </c>
      <c r="I7" s="152" t="s">
        <v>9</v>
      </c>
      <c r="J7" s="152" t="s">
        <v>10</v>
      </c>
      <c r="K7" s="152" t="s">
        <v>11</v>
      </c>
      <c r="L7" s="152" t="s">
        <v>12</v>
      </c>
      <c r="M7" s="152" t="s">
        <v>13</v>
      </c>
      <c r="N7" s="152" t="s">
        <v>14</v>
      </c>
      <c r="O7" s="152" t="s">
        <v>15</v>
      </c>
      <c r="P7" s="152" t="s">
        <v>79</v>
      </c>
    </row>
    <row r="8">
      <c r="A8" s="118">
        <v>4.0</v>
      </c>
      <c r="B8" s="118">
        <v>340.0</v>
      </c>
      <c r="C8" s="118">
        <v>67.0</v>
      </c>
      <c r="D8" s="118">
        <v>264.6</v>
      </c>
      <c r="E8" s="118">
        <v>1260.0</v>
      </c>
      <c r="F8" s="118">
        <v>60.0</v>
      </c>
      <c r="G8" s="118">
        <v>276.45</v>
      </c>
      <c r="H8" s="118">
        <v>1520.0</v>
      </c>
      <c r="I8" s="118">
        <v>50.0</v>
      </c>
      <c r="J8" s="118">
        <v>1.6</v>
      </c>
      <c r="K8" s="118">
        <v>302.0</v>
      </c>
      <c r="L8" s="118">
        <v>1432.57</v>
      </c>
      <c r="M8" s="118">
        <v>54.0</v>
      </c>
      <c r="N8" s="118">
        <v>318.0</v>
      </c>
      <c r="O8" s="118">
        <v>388.0</v>
      </c>
      <c r="P8" s="118">
        <v>3934.5</v>
      </c>
    </row>
    <row r="9">
      <c r="A9" s="152" t="s">
        <v>1</v>
      </c>
      <c r="B9" s="152" t="s">
        <v>2</v>
      </c>
      <c r="C9" s="152" t="s">
        <v>3</v>
      </c>
      <c r="D9" s="152" t="s">
        <v>4</v>
      </c>
      <c r="E9" s="152" t="s">
        <v>5</v>
      </c>
      <c r="F9" s="152" t="s">
        <v>6</v>
      </c>
      <c r="G9" s="152" t="s">
        <v>7</v>
      </c>
      <c r="H9" s="152" t="s">
        <v>8</v>
      </c>
      <c r="I9" s="152" t="s">
        <v>9</v>
      </c>
      <c r="J9" s="152" t="s">
        <v>10</v>
      </c>
      <c r="K9" s="152" t="s">
        <v>11</v>
      </c>
      <c r="L9" s="152" t="s">
        <v>12</v>
      </c>
      <c r="M9" s="152" t="s">
        <v>13</v>
      </c>
      <c r="N9" s="152" t="s">
        <v>14</v>
      </c>
      <c r="O9" s="152" t="s">
        <v>15</v>
      </c>
      <c r="P9" s="152" t="s">
        <v>79</v>
      </c>
    </row>
    <row r="10">
      <c r="A10" s="118">
        <v>4.0</v>
      </c>
      <c r="B10" s="118">
        <v>340.0</v>
      </c>
      <c r="C10" s="118">
        <v>66.75</v>
      </c>
      <c r="D10" s="118">
        <v>265.25</v>
      </c>
      <c r="E10" s="118">
        <v>1260.0</v>
      </c>
      <c r="F10" s="118">
        <v>60.0</v>
      </c>
      <c r="G10" s="118">
        <v>276.07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1450.71</v>
      </c>
      <c r="M10" s="118">
        <v>54.0</v>
      </c>
      <c r="N10" s="118">
        <v>318.0</v>
      </c>
      <c r="O10" s="118">
        <v>388.0</v>
      </c>
      <c r="P10" s="118">
        <v>3934.94</v>
      </c>
    </row>
    <row r="11">
      <c r="A11" s="152" t="s">
        <v>1</v>
      </c>
      <c r="B11" s="152" t="s">
        <v>2</v>
      </c>
      <c r="C11" s="152" t="s">
        <v>3</v>
      </c>
      <c r="D11" s="152" t="s">
        <v>4</v>
      </c>
      <c r="E11" s="152" t="s">
        <v>5</v>
      </c>
      <c r="F11" s="152" t="s">
        <v>6</v>
      </c>
      <c r="G11" s="152" t="s">
        <v>7</v>
      </c>
      <c r="H11" s="152" t="s">
        <v>8</v>
      </c>
      <c r="I11" s="152" t="s">
        <v>9</v>
      </c>
      <c r="J11" s="152" t="s">
        <v>10</v>
      </c>
      <c r="K11" s="152" t="s">
        <v>11</v>
      </c>
      <c r="L11" s="152" t="s">
        <v>12</v>
      </c>
      <c r="M11" s="152" t="s">
        <v>13</v>
      </c>
      <c r="N11" s="152" t="s">
        <v>14</v>
      </c>
      <c r="O11" s="152" t="s">
        <v>15</v>
      </c>
      <c r="P11" s="152" t="s">
        <v>79</v>
      </c>
    </row>
    <row r="12">
      <c r="A12" s="118">
        <v>4.0</v>
      </c>
      <c r="B12" s="118">
        <v>340.0</v>
      </c>
      <c r="C12" s="118">
        <v>66.5</v>
      </c>
      <c r="D12" s="118">
        <v>265.9</v>
      </c>
      <c r="E12" s="118">
        <v>1260.0</v>
      </c>
      <c r="F12" s="118">
        <v>60.0</v>
      </c>
      <c r="G12" s="118">
        <v>275.68</v>
      </c>
      <c r="H12" s="118">
        <v>1520.0</v>
      </c>
      <c r="I12" s="118">
        <v>50.0</v>
      </c>
      <c r="J12" s="118">
        <v>1.6</v>
      </c>
      <c r="K12" s="118">
        <v>302.0</v>
      </c>
      <c r="L12" s="118">
        <v>1468.85</v>
      </c>
      <c r="M12" s="118">
        <v>54.0</v>
      </c>
      <c r="N12" s="118">
        <v>318.0</v>
      </c>
      <c r="O12" s="118">
        <v>388.0</v>
      </c>
      <c r="P12" s="118">
        <v>3950.0</v>
      </c>
    </row>
    <row r="13">
      <c r="A13" s="152" t="s">
        <v>1</v>
      </c>
      <c r="B13" s="152" t="s">
        <v>2</v>
      </c>
      <c r="C13" s="152" t="s">
        <v>3</v>
      </c>
      <c r="D13" s="152" t="s">
        <v>4</v>
      </c>
      <c r="E13" s="152" t="s">
        <v>5</v>
      </c>
      <c r="F13" s="152" t="s">
        <v>6</v>
      </c>
      <c r="G13" s="152" t="s">
        <v>7</v>
      </c>
      <c r="H13" s="152" t="s">
        <v>8</v>
      </c>
      <c r="I13" s="152" t="s">
        <v>9</v>
      </c>
      <c r="J13" s="152" t="s">
        <v>10</v>
      </c>
      <c r="K13" s="152" t="s">
        <v>11</v>
      </c>
      <c r="L13" s="152" t="s">
        <v>12</v>
      </c>
      <c r="M13" s="152" t="s">
        <v>13</v>
      </c>
      <c r="N13" s="152" t="s">
        <v>14</v>
      </c>
      <c r="O13" s="152" t="s">
        <v>15</v>
      </c>
      <c r="P13" s="152" t="s">
        <v>79</v>
      </c>
    </row>
    <row r="14">
      <c r="A14" s="118">
        <v>4.0</v>
      </c>
      <c r="B14" s="118">
        <v>340.0</v>
      </c>
      <c r="C14" s="118">
        <v>66.25</v>
      </c>
      <c r="D14" s="118">
        <v>266.55</v>
      </c>
      <c r="E14" s="118">
        <v>1260.0</v>
      </c>
      <c r="F14" s="118">
        <v>60.0</v>
      </c>
      <c r="G14" s="118">
        <v>275.29</v>
      </c>
      <c r="H14" s="118">
        <v>1520.0</v>
      </c>
      <c r="I14" s="118">
        <v>50.0</v>
      </c>
      <c r="J14" s="118">
        <v>1.6</v>
      </c>
      <c r="K14" s="118">
        <v>302.0</v>
      </c>
      <c r="L14" s="118">
        <v>1487.0</v>
      </c>
      <c r="M14" s="118">
        <v>54.0</v>
      </c>
      <c r="N14" s="118">
        <v>318.0</v>
      </c>
      <c r="O14" s="118">
        <v>388.0</v>
      </c>
      <c r="P14" s="118">
        <v>3996.78</v>
      </c>
    </row>
    <row r="15">
      <c r="A15" s="152" t="s">
        <v>1</v>
      </c>
      <c r="B15" s="152" t="s">
        <v>2</v>
      </c>
      <c r="C15" s="152" t="s">
        <v>3</v>
      </c>
      <c r="D15" s="152" t="s">
        <v>4</v>
      </c>
      <c r="E15" s="152" t="s">
        <v>5</v>
      </c>
      <c r="F15" s="152" t="s">
        <v>6</v>
      </c>
      <c r="G15" s="152" t="s">
        <v>7</v>
      </c>
      <c r="H15" s="152" t="s">
        <v>8</v>
      </c>
      <c r="I15" s="152" t="s">
        <v>9</v>
      </c>
      <c r="J15" s="152" t="s">
        <v>10</v>
      </c>
      <c r="K15" s="152" t="s">
        <v>11</v>
      </c>
      <c r="L15" s="152" t="s">
        <v>12</v>
      </c>
      <c r="M15" s="152" t="s">
        <v>13</v>
      </c>
      <c r="N15" s="152" t="s">
        <v>14</v>
      </c>
      <c r="O15" s="152" t="s">
        <v>15</v>
      </c>
      <c r="P15" s="152" t="s">
        <v>79</v>
      </c>
    </row>
    <row r="16">
      <c r="A16" s="118">
        <v>4.0</v>
      </c>
      <c r="B16" s="118">
        <v>340.0</v>
      </c>
      <c r="C16" s="118">
        <v>66.0</v>
      </c>
      <c r="D16" s="118">
        <v>267.2</v>
      </c>
      <c r="E16" s="118">
        <v>1260.0</v>
      </c>
      <c r="F16" s="118">
        <v>60.0</v>
      </c>
      <c r="G16" s="118">
        <v>274.91</v>
      </c>
      <c r="H16" s="118">
        <v>1520.0</v>
      </c>
      <c r="I16" s="118">
        <v>50.0</v>
      </c>
      <c r="J16" s="118">
        <v>1.6</v>
      </c>
      <c r="K16" s="118">
        <v>302.0</v>
      </c>
      <c r="L16" s="118">
        <v>1505.14</v>
      </c>
      <c r="M16" s="118">
        <v>54.0</v>
      </c>
      <c r="N16" s="118">
        <v>318.0</v>
      </c>
      <c r="O16" s="118">
        <v>388.0</v>
      </c>
      <c r="P16" s="118">
        <v>3980.34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65.25</v>
      </c>
      <c r="D2" s="118">
        <v>267.55</v>
      </c>
      <c r="E2" s="118">
        <v>1260.0</v>
      </c>
      <c r="F2" s="118">
        <v>60.0</v>
      </c>
      <c r="G2" s="118">
        <v>276.29</v>
      </c>
      <c r="H2" s="118">
        <v>1520.0</v>
      </c>
      <c r="I2" s="118">
        <v>50.0</v>
      </c>
      <c r="J2" s="118">
        <v>1.6</v>
      </c>
      <c r="K2" s="118">
        <v>302.0</v>
      </c>
      <c r="L2" s="118">
        <v>1457.0</v>
      </c>
      <c r="M2" s="118">
        <v>54.0</v>
      </c>
      <c r="N2" s="118">
        <v>318.0</v>
      </c>
      <c r="O2" s="118">
        <v>388.0</v>
      </c>
      <c r="P2" s="118">
        <v>3992.5</v>
      </c>
    </row>
    <row r="3">
      <c r="A3" s="153">
        <v>4.0</v>
      </c>
      <c r="B3" s="153">
        <v>340.0</v>
      </c>
      <c r="C3" s="153">
        <v>67.25</v>
      </c>
      <c r="D3" s="153">
        <v>265.55</v>
      </c>
      <c r="E3" s="153">
        <v>1260.0</v>
      </c>
      <c r="F3" s="153">
        <v>60.0</v>
      </c>
      <c r="G3" s="153">
        <v>276.29</v>
      </c>
      <c r="H3" s="153">
        <v>1520.0</v>
      </c>
      <c r="I3" s="153">
        <v>50.0</v>
      </c>
      <c r="J3" s="153">
        <v>1.6</v>
      </c>
      <c r="K3" s="153">
        <v>302.0</v>
      </c>
      <c r="L3" s="153">
        <v>1517.0</v>
      </c>
      <c r="M3" s="153">
        <v>54.0</v>
      </c>
      <c r="N3" s="153">
        <v>318.0</v>
      </c>
      <c r="O3" s="153">
        <v>388.0</v>
      </c>
      <c r="P3" s="153">
        <v>3885.15</v>
      </c>
    </row>
    <row r="4">
      <c r="A4" s="118">
        <v>4.0</v>
      </c>
      <c r="B4" s="118">
        <v>340.0</v>
      </c>
      <c r="C4" s="118">
        <v>66.25</v>
      </c>
      <c r="D4" s="118">
        <v>266.55</v>
      </c>
      <c r="E4" s="118">
        <v>1260.0</v>
      </c>
      <c r="F4" s="118">
        <v>60.0</v>
      </c>
      <c r="G4" s="118">
        <v>275.29</v>
      </c>
      <c r="H4" s="118">
        <v>1520.0</v>
      </c>
      <c r="I4" s="118">
        <v>50.0</v>
      </c>
      <c r="J4" s="118">
        <v>1.6</v>
      </c>
      <c r="K4" s="118">
        <v>302.0</v>
      </c>
      <c r="L4" s="118">
        <v>1487.0</v>
      </c>
      <c r="M4" s="118">
        <v>54.0</v>
      </c>
      <c r="N4" s="118">
        <v>318.0</v>
      </c>
      <c r="O4" s="118">
        <v>388.0</v>
      </c>
      <c r="P4" s="118">
        <v>4006.79</v>
      </c>
    </row>
    <row r="5">
      <c r="A5" s="153">
        <v>4.0</v>
      </c>
      <c r="B5" s="153">
        <v>340.0</v>
      </c>
      <c r="C5" s="153">
        <v>65.25</v>
      </c>
      <c r="D5" s="153">
        <v>267.55</v>
      </c>
      <c r="E5" s="153">
        <v>1260.0</v>
      </c>
      <c r="F5" s="153">
        <v>60.0</v>
      </c>
      <c r="G5" s="153">
        <v>274.29</v>
      </c>
      <c r="H5" s="153">
        <v>1520.0</v>
      </c>
      <c r="I5" s="153">
        <v>50.0</v>
      </c>
      <c r="J5" s="153">
        <v>1.6</v>
      </c>
      <c r="K5" s="153">
        <v>302.0</v>
      </c>
      <c r="L5" s="153">
        <v>1457.0</v>
      </c>
      <c r="M5" s="153">
        <v>54.0</v>
      </c>
      <c r="N5" s="153">
        <v>318.0</v>
      </c>
      <c r="O5" s="153">
        <v>388.0</v>
      </c>
      <c r="P5" s="153">
        <v>4039.2</v>
      </c>
    </row>
    <row r="6">
      <c r="A6" s="118">
        <v>4.0</v>
      </c>
      <c r="B6" s="118">
        <v>340.0</v>
      </c>
      <c r="C6" s="118">
        <v>67.25</v>
      </c>
      <c r="D6" s="118">
        <v>267.55</v>
      </c>
      <c r="E6" s="118">
        <v>1260.0</v>
      </c>
      <c r="F6" s="118">
        <v>60.0</v>
      </c>
      <c r="G6" s="118">
        <v>274.29</v>
      </c>
      <c r="H6" s="118">
        <v>1520.0</v>
      </c>
      <c r="I6" s="118">
        <v>50.0</v>
      </c>
      <c r="J6" s="118">
        <v>1.6</v>
      </c>
      <c r="K6" s="118">
        <v>302.0</v>
      </c>
      <c r="L6" s="118">
        <v>1517.0</v>
      </c>
      <c r="M6" s="118">
        <v>54.0</v>
      </c>
      <c r="N6" s="118">
        <v>318.0</v>
      </c>
      <c r="O6" s="118">
        <v>388.0</v>
      </c>
      <c r="P6" s="118">
        <v>3936.45</v>
      </c>
    </row>
    <row r="7">
      <c r="A7" s="153">
        <v>4.0</v>
      </c>
      <c r="B7" s="153">
        <v>340.0</v>
      </c>
      <c r="C7" s="153">
        <v>67.25</v>
      </c>
      <c r="D7" s="153">
        <v>267.55</v>
      </c>
      <c r="E7" s="153">
        <v>1260.0</v>
      </c>
      <c r="F7" s="153">
        <v>60.0</v>
      </c>
      <c r="G7" s="153">
        <v>276.29</v>
      </c>
      <c r="H7" s="153">
        <v>1520.0</v>
      </c>
      <c r="I7" s="153">
        <v>50.0</v>
      </c>
      <c r="J7" s="153">
        <v>1.6</v>
      </c>
      <c r="K7" s="153">
        <v>302.0</v>
      </c>
      <c r="L7" s="153">
        <v>1457.0</v>
      </c>
      <c r="M7" s="153">
        <v>54.0</v>
      </c>
      <c r="N7" s="153">
        <v>318.0</v>
      </c>
      <c r="O7" s="153">
        <v>388.0</v>
      </c>
      <c r="P7" s="153">
        <v>3927.95</v>
      </c>
    </row>
    <row r="8">
      <c r="A8" s="118">
        <v>4.0</v>
      </c>
      <c r="B8" s="118">
        <v>340.0</v>
      </c>
      <c r="C8" s="118">
        <v>67.25</v>
      </c>
      <c r="D8" s="118">
        <v>267.55</v>
      </c>
      <c r="E8" s="118">
        <v>1260.0</v>
      </c>
      <c r="F8" s="118">
        <v>60.0</v>
      </c>
      <c r="G8" s="118">
        <v>276.29</v>
      </c>
      <c r="H8" s="118">
        <v>1520.0</v>
      </c>
      <c r="I8" s="118">
        <v>50.0</v>
      </c>
      <c r="J8" s="118">
        <v>1.6</v>
      </c>
      <c r="K8" s="118">
        <v>302.0</v>
      </c>
      <c r="L8" s="118">
        <v>1517.0</v>
      </c>
      <c r="M8" s="118">
        <v>54.0</v>
      </c>
      <c r="N8" s="118">
        <v>318.0</v>
      </c>
      <c r="O8" s="118">
        <v>388.0</v>
      </c>
      <c r="P8" s="118">
        <v>3887.14</v>
      </c>
    </row>
    <row r="9">
      <c r="A9" s="153">
        <v>4.0</v>
      </c>
      <c r="B9" s="153">
        <v>340.0</v>
      </c>
      <c r="C9" s="153">
        <v>67.25</v>
      </c>
      <c r="D9" s="153">
        <v>265.55</v>
      </c>
      <c r="E9" s="153">
        <v>1260.0</v>
      </c>
      <c r="F9" s="153">
        <v>60.0</v>
      </c>
      <c r="G9" s="153">
        <v>274.29</v>
      </c>
      <c r="H9" s="153">
        <v>1520.0</v>
      </c>
      <c r="I9" s="153">
        <v>50.0</v>
      </c>
      <c r="J9" s="153">
        <v>1.6</v>
      </c>
      <c r="K9" s="153">
        <v>302.0</v>
      </c>
      <c r="L9" s="153">
        <v>1517.0</v>
      </c>
      <c r="M9" s="153">
        <v>54.0</v>
      </c>
      <c r="N9" s="153">
        <v>318.0</v>
      </c>
      <c r="O9" s="153">
        <v>388.0</v>
      </c>
      <c r="P9" s="153">
        <v>3967.21</v>
      </c>
    </row>
    <row r="10">
      <c r="A10" s="118">
        <v>4.0</v>
      </c>
      <c r="B10" s="118">
        <v>340.0</v>
      </c>
      <c r="C10" s="118">
        <v>67.25</v>
      </c>
      <c r="D10" s="118">
        <v>265.55</v>
      </c>
      <c r="E10" s="118">
        <v>1260.0</v>
      </c>
      <c r="F10" s="118">
        <v>60.0</v>
      </c>
      <c r="G10" s="118">
        <v>276.29</v>
      </c>
      <c r="H10" s="118">
        <v>1520.0</v>
      </c>
      <c r="I10" s="118">
        <v>50.0</v>
      </c>
      <c r="J10" s="118">
        <v>1.6</v>
      </c>
      <c r="K10" s="118">
        <v>302.0</v>
      </c>
      <c r="L10" s="118">
        <v>1457.0</v>
      </c>
      <c r="M10" s="118">
        <v>54.0</v>
      </c>
      <c r="N10" s="118">
        <v>318.0</v>
      </c>
      <c r="O10" s="118">
        <v>388.0</v>
      </c>
      <c r="P10" s="118">
        <v>3941.92</v>
      </c>
    </row>
    <row r="11">
      <c r="A11" s="153">
        <v>4.0</v>
      </c>
      <c r="B11" s="153">
        <v>340.0</v>
      </c>
      <c r="C11" s="153">
        <v>65.25</v>
      </c>
      <c r="D11" s="153">
        <v>265.55</v>
      </c>
      <c r="E11" s="153">
        <v>1260.0</v>
      </c>
      <c r="F11" s="153">
        <v>60.0</v>
      </c>
      <c r="G11" s="153">
        <v>274.29</v>
      </c>
      <c r="H11" s="153">
        <v>1520.0</v>
      </c>
      <c r="I11" s="153">
        <v>50.0</v>
      </c>
      <c r="J11" s="153">
        <v>1.6</v>
      </c>
      <c r="K11" s="153">
        <v>302.0</v>
      </c>
      <c r="L11" s="153">
        <v>1517.0</v>
      </c>
      <c r="M11" s="153">
        <v>54.0</v>
      </c>
      <c r="N11" s="153">
        <v>318.0</v>
      </c>
      <c r="O11" s="153">
        <v>388.0</v>
      </c>
      <c r="P11" s="153">
        <v>3973.12</v>
      </c>
    </row>
    <row r="12">
      <c r="A12" s="118">
        <v>4.0</v>
      </c>
      <c r="B12" s="118">
        <v>340.0</v>
      </c>
      <c r="C12" s="118">
        <v>67.25</v>
      </c>
      <c r="D12" s="118">
        <v>265.55</v>
      </c>
      <c r="E12" s="118">
        <v>1260.0</v>
      </c>
      <c r="F12" s="118">
        <v>60.0</v>
      </c>
      <c r="G12" s="118">
        <v>274.29</v>
      </c>
      <c r="H12" s="118">
        <v>1520.0</v>
      </c>
      <c r="I12" s="118">
        <v>50.0</v>
      </c>
      <c r="J12" s="118">
        <v>1.6</v>
      </c>
      <c r="K12" s="118">
        <v>302.0</v>
      </c>
      <c r="L12" s="118">
        <v>1457.0</v>
      </c>
      <c r="M12" s="118">
        <v>54.0</v>
      </c>
      <c r="N12" s="118">
        <v>318.0</v>
      </c>
      <c r="O12" s="118">
        <v>388.0</v>
      </c>
      <c r="P12" s="118">
        <v>4012.11</v>
      </c>
    </row>
    <row r="13">
      <c r="A13" s="153">
        <v>4.0</v>
      </c>
      <c r="B13" s="153">
        <v>340.0</v>
      </c>
      <c r="C13" s="153">
        <v>65.25</v>
      </c>
      <c r="D13" s="153">
        <v>267.55</v>
      </c>
      <c r="E13" s="153">
        <v>1260.0</v>
      </c>
      <c r="F13" s="153">
        <v>60.0</v>
      </c>
      <c r="G13" s="153">
        <v>274.29</v>
      </c>
      <c r="H13" s="153">
        <v>1520.0</v>
      </c>
      <c r="I13" s="153">
        <v>50.0</v>
      </c>
      <c r="J13" s="153">
        <v>1.6</v>
      </c>
      <c r="K13" s="153">
        <v>302.0</v>
      </c>
      <c r="L13" s="153">
        <v>1517.0</v>
      </c>
      <c r="M13" s="153">
        <v>54.0</v>
      </c>
      <c r="N13" s="153">
        <v>318.0</v>
      </c>
      <c r="O13" s="153">
        <v>388.0</v>
      </c>
      <c r="P13" s="153">
        <v>3987.52</v>
      </c>
    </row>
    <row r="14">
      <c r="A14" s="118">
        <v>4.0</v>
      </c>
      <c r="B14" s="118">
        <v>340.0</v>
      </c>
      <c r="C14" s="118">
        <v>65.25</v>
      </c>
      <c r="D14" s="118">
        <v>265.55</v>
      </c>
      <c r="E14" s="118">
        <v>1260.0</v>
      </c>
      <c r="F14" s="118">
        <v>60.0</v>
      </c>
      <c r="G14" s="118">
        <v>276.29</v>
      </c>
      <c r="H14" s="118">
        <v>1520.0</v>
      </c>
      <c r="I14" s="118">
        <v>50.0</v>
      </c>
      <c r="J14" s="118">
        <v>1.6</v>
      </c>
      <c r="K14" s="118">
        <v>302.0</v>
      </c>
      <c r="L14" s="118">
        <v>1457.0</v>
      </c>
      <c r="M14" s="118">
        <v>54.0</v>
      </c>
      <c r="N14" s="118">
        <v>318.0</v>
      </c>
      <c r="O14" s="118">
        <v>388.0</v>
      </c>
      <c r="P14" s="118">
        <v>3985.93</v>
      </c>
    </row>
    <row r="15">
      <c r="A15" s="153">
        <v>4.0</v>
      </c>
      <c r="B15" s="153">
        <v>340.0</v>
      </c>
      <c r="C15" s="153">
        <v>66.25</v>
      </c>
      <c r="D15" s="153">
        <v>266.55</v>
      </c>
      <c r="E15" s="153">
        <v>1260.0</v>
      </c>
      <c r="F15" s="153">
        <v>60.0</v>
      </c>
      <c r="G15" s="153">
        <v>275.29</v>
      </c>
      <c r="H15" s="153">
        <v>1520.0</v>
      </c>
      <c r="I15" s="153">
        <v>50.0</v>
      </c>
      <c r="J15" s="153">
        <v>1.6</v>
      </c>
      <c r="K15" s="153">
        <v>302.0</v>
      </c>
      <c r="L15" s="153">
        <v>1487.0</v>
      </c>
      <c r="M15" s="153">
        <v>54.0</v>
      </c>
      <c r="N15" s="153">
        <v>318.0</v>
      </c>
      <c r="O15" s="153">
        <v>388.0</v>
      </c>
      <c r="P15" s="153">
        <v>4014.36</v>
      </c>
    </row>
    <row r="16">
      <c r="A16" s="118">
        <v>4.0</v>
      </c>
      <c r="B16" s="118">
        <v>340.0</v>
      </c>
      <c r="C16" s="118">
        <v>67.25</v>
      </c>
      <c r="D16" s="118">
        <v>267.55</v>
      </c>
      <c r="E16" s="118">
        <v>1260.0</v>
      </c>
      <c r="F16" s="118">
        <v>60.0</v>
      </c>
      <c r="G16" s="118">
        <v>274.29</v>
      </c>
      <c r="H16" s="118">
        <v>1520.0</v>
      </c>
      <c r="I16" s="118">
        <v>50.0</v>
      </c>
      <c r="J16" s="118">
        <v>1.6</v>
      </c>
      <c r="K16" s="118">
        <v>302.0</v>
      </c>
      <c r="L16" s="118">
        <v>1457.0</v>
      </c>
      <c r="M16" s="118">
        <v>54.0</v>
      </c>
      <c r="N16" s="118">
        <v>318.0</v>
      </c>
      <c r="O16" s="118">
        <v>388.0</v>
      </c>
      <c r="P16" s="118">
        <v>4017.32</v>
      </c>
    </row>
    <row r="17">
      <c r="A17" s="153">
        <v>4.0</v>
      </c>
      <c r="B17" s="153">
        <v>340.0</v>
      </c>
      <c r="C17" s="153">
        <v>65.25</v>
      </c>
      <c r="D17" s="153">
        <v>265.55</v>
      </c>
      <c r="E17" s="153">
        <v>1260.0</v>
      </c>
      <c r="F17" s="153">
        <v>60.0</v>
      </c>
      <c r="G17" s="153">
        <v>274.29</v>
      </c>
      <c r="H17" s="153">
        <v>1520.0</v>
      </c>
      <c r="I17" s="153">
        <v>50.0</v>
      </c>
      <c r="J17" s="153">
        <v>1.6</v>
      </c>
      <c r="K17" s="153">
        <v>302.0</v>
      </c>
      <c r="L17" s="153">
        <v>1457.0</v>
      </c>
      <c r="M17" s="153">
        <v>54.0</v>
      </c>
      <c r="N17" s="153">
        <v>318.0</v>
      </c>
      <c r="O17" s="153">
        <v>388.0</v>
      </c>
      <c r="P17" s="153">
        <v>4047.06</v>
      </c>
    </row>
    <row r="18">
      <c r="A18" s="118">
        <v>4.0</v>
      </c>
      <c r="B18" s="118">
        <v>340.0</v>
      </c>
      <c r="C18" s="118">
        <v>65.25</v>
      </c>
      <c r="D18" s="118">
        <v>267.55</v>
      </c>
      <c r="E18" s="118">
        <v>1260.0</v>
      </c>
      <c r="F18" s="118">
        <v>60.0</v>
      </c>
      <c r="G18" s="118">
        <v>276.29</v>
      </c>
      <c r="H18" s="118">
        <v>1520.0</v>
      </c>
      <c r="I18" s="118">
        <v>50.0</v>
      </c>
      <c r="J18" s="118">
        <v>1.6</v>
      </c>
      <c r="K18" s="118">
        <v>302.0</v>
      </c>
      <c r="L18" s="118">
        <v>1517.0</v>
      </c>
      <c r="M18" s="118">
        <v>54.0</v>
      </c>
      <c r="N18" s="118">
        <v>318.0</v>
      </c>
      <c r="O18" s="118">
        <v>388.0</v>
      </c>
      <c r="P18" s="118">
        <v>3959.22</v>
      </c>
    </row>
    <row r="19">
      <c r="A19" s="153">
        <v>4.0</v>
      </c>
      <c r="B19" s="153">
        <v>340.0</v>
      </c>
      <c r="C19" s="153">
        <v>66.25</v>
      </c>
      <c r="D19" s="153">
        <v>266.55</v>
      </c>
      <c r="E19" s="153">
        <v>1260.0</v>
      </c>
      <c r="F19" s="153">
        <v>60.0</v>
      </c>
      <c r="G19" s="153">
        <v>275.29</v>
      </c>
      <c r="H19" s="153">
        <v>1520.0</v>
      </c>
      <c r="I19" s="153">
        <v>50.0</v>
      </c>
      <c r="J19" s="153">
        <v>1.6</v>
      </c>
      <c r="K19" s="153">
        <v>302.0</v>
      </c>
      <c r="L19" s="153">
        <v>1487.0</v>
      </c>
      <c r="M19" s="153">
        <v>54.0</v>
      </c>
      <c r="N19" s="153">
        <v>318.0</v>
      </c>
      <c r="O19" s="153">
        <v>388.0</v>
      </c>
      <c r="P19" s="153">
        <v>3975.96</v>
      </c>
    </row>
    <row r="20">
      <c r="A20" s="118">
        <v>4.0</v>
      </c>
      <c r="B20" s="118">
        <v>340.0</v>
      </c>
      <c r="C20" s="118">
        <v>65.25</v>
      </c>
      <c r="D20" s="118">
        <v>265.55</v>
      </c>
      <c r="E20" s="118">
        <v>1260.0</v>
      </c>
      <c r="F20" s="118">
        <v>60.0</v>
      </c>
      <c r="G20" s="118">
        <v>276.29</v>
      </c>
      <c r="H20" s="118">
        <v>1520.0</v>
      </c>
      <c r="I20" s="118">
        <v>50.0</v>
      </c>
      <c r="J20" s="118">
        <v>1.6</v>
      </c>
      <c r="K20" s="118">
        <v>302.0</v>
      </c>
      <c r="L20" s="118">
        <v>1517.0</v>
      </c>
      <c r="M20" s="118">
        <v>54.0</v>
      </c>
      <c r="N20" s="118">
        <v>318.0</v>
      </c>
      <c r="O20" s="118">
        <v>388.0</v>
      </c>
      <c r="P20" s="118">
        <v>3877.12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>
        <v>3.0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65.25</v>
      </c>
      <c r="D2" s="118">
        <v>265.55</v>
      </c>
      <c r="E2" s="118">
        <v>1260.0</v>
      </c>
      <c r="F2" s="118">
        <v>60.0</v>
      </c>
      <c r="G2" s="118">
        <v>274.15</v>
      </c>
      <c r="H2" s="118">
        <v>1520.0</v>
      </c>
      <c r="I2" s="118">
        <v>50.0</v>
      </c>
      <c r="J2" s="118">
        <v>1.6</v>
      </c>
      <c r="K2" s="118">
        <v>302.0</v>
      </c>
      <c r="L2" s="118">
        <v>1452.889817</v>
      </c>
      <c r="M2" s="118">
        <v>54.0</v>
      </c>
      <c r="N2" s="118">
        <v>318.0</v>
      </c>
      <c r="O2" s="118">
        <v>388.0</v>
      </c>
      <c r="P2" s="118">
        <v>4036.96</v>
      </c>
    </row>
    <row r="3">
      <c r="A3" s="152" t="s">
        <v>1</v>
      </c>
      <c r="B3" s="152" t="s">
        <v>2</v>
      </c>
      <c r="C3" s="152" t="s">
        <v>3</v>
      </c>
      <c r="D3" s="152" t="s">
        <v>4</v>
      </c>
      <c r="E3" s="152" t="s">
        <v>5</v>
      </c>
      <c r="F3" s="152" t="s">
        <v>6</v>
      </c>
      <c r="G3" s="152" t="s">
        <v>7</v>
      </c>
      <c r="H3" s="152" t="s">
        <v>8</v>
      </c>
      <c r="I3" s="152" t="s">
        <v>9</v>
      </c>
      <c r="J3" s="152" t="s">
        <v>10</v>
      </c>
      <c r="K3" s="152" t="s">
        <v>11</v>
      </c>
      <c r="L3" s="152" t="s">
        <v>12</v>
      </c>
      <c r="M3" s="152" t="s">
        <v>13</v>
      </c>
      <c r="N3" s="152" t="s">
        <v>14</v>
      </c>
      <c r="O3" s="152" t="s">
        <v>15</v>
      </c>
      <c r="P3" s="152" t="s">
        <v>79</v>
      </c>
    </row>
    <row r="4">
      <c r="A4" s="118">
        <v>4.0</v>
      </c>
      <c r="B4" s="118">
        <v>340.0</v>
      </c>
      <c r="C4" s="118">
        <v>65.25</v>
      </c>
      <c r="D4" s="118">
        <v>265.55</v>
      </c>
      <c r="E4" s="118">
        <v>1260.0</v>
      </c>
      <c r="F4" s="118">
        <v>60.0</v>
      </c>
      <c r="G4" s="118">
        <v>274.0</v>
      </c>
      <c r="H4" s="118">
        <v>1520.0</v>
      </c>
      <c r="I4" s="118">
        <v>50.0</v>
      </c>
      <c r="J4" s="118">
        <v>1.6</v>
      </c>
      <c r="K4" s="118">
        <v>302.0</v>
      </c>
      <c r="L4" s="118">
        <v>1448.783094</v>
      </c>
      <c r="M4" s="118">
        <v>54.0</v>
      </c>
      <c r="N4" s="118">
        <v>318.0</v>
      </c>
      <c r="O4" s="118">
        <v>388.0</v>
      </c>
      <c r="P4" s="118">
        <v>4066.98</v>
      </c>
    </row>
    <row r="5">
      <c r="A5" s="152" t="s">
        <v>1</v>
      </c>
      <c r="B5" s="152" t="s">
        <v>2</v>
      </c>
      <c r="C5" s="152" t="s">
        <v>3</v>
      </c>
      <c r="D5" s="152" t="s">
        <v>4</v>
      </c>
      <c r="E5" s="152" t="s">
        <v>5</v>
      </c>
      <c r="F5" s="152" t="s">
        <v>6</v>
      </c>
      <c r="G5" s="152" t="s">
        <v>7</v>
      </c>
      <c r="H5" s="152" t="s">
        <v>8</v>
      </c>
      <c r="I5" s="152" t="s">
        <v>9</v>
      </c>
      <c r="J5" s="152" t="s">
        <v>10</v>
      </c>
      <c r="K5" s="152" t="s">
        <v>11</v>
      </c>
      <c r="L5" s="152" t="s">
        <v>12</v>
      </c>
      <c r="M5" s="152" t="s">
        <v>13</v>
      </c>
      <c r="N5" s="152" t="s">
        <v>14</v>
      </c>
      <c r="O5" s="152" t="s">
        <v>15</v>
      </c>
      <c r="P5" s="152" t="s">
        <v>79</v>
      </c>
    </row>
    <row r="6">
      <c r="A6" s="118">
        <v>4.0</v>
      </c>
      <c r="B6" s="118">
        <v>340.0</v>
      </c>
      <c r="C6" s="118">
        <v>65.25</v>
      </c>
      <c r="D6" s="118">
        <v>265.55</v>
      </c>
      <c r="E6" s="118">
        <v>1260.0</v>
      </c>
      <c r="F6" s="118">
        <v>60.0</v>
      </c>
      <c r="G6" s="118">
        <v>273.86</v>
      </c>
      <c r="H6" s="118">
        <v>1520.0</v>
      </c>
      <c r="I6" s="118">
        <v>50.0</v>
      </c>
      <c r="J6" s="118">
        <v>1.6</v>
      </c>
      <c r="K6" s="118">
        <v>302.0</v>
      </c>
      <c r="L6" s="118">
        <v>1444.676372</v>
      </c>
      <c r="M6" s="118">
        <v>54.0</v>
      </c>
      <c r="N6" s="118">
        <v>318.0</v>
      </c>
      <c r="O6" s="118">
        <v>388.0</v>
      </c>
      <c r="P6" s="118">
        <v>4047.6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 t="s">
        <v>1</v>
      </c>
      <c r="B1" s="152" t="s">
        <v>2</v>
      </c>
      <c r="C1" s="152" t="s">
        <v>3</v>
      </c>
      <c r="D1" s="152" t="s">
        <v>4</v>
      </c>
      <c r="E1" s="152" t="s">
        <v>5</v>
      </c>
      <c r="F1" s="152" t="s">
        <v>6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152" t="s">
        <v>15</v>
      </c>
      <c r="P1" s="152" t="s">
        <v>79</v>
      </c>
    </row>
    <row r="2">
      <c r="A2" s="118">
        <v>4.0</v>
      </c>
      <c r="B2" s="118">
        <v>340.0</v>
      </c>
      <c r="C2" s="118">
        <v>65.25</v>
      </c>
      <c r="D2" s="118">
        <v>265.55</v>
      </c>
      <c r="E2" s="118">
        <v>1260.0</v>
      </c>
      <c r="F2" s="118">
        <v>60.0</v>
      </c>
      <c r="G2" s="118">
        <v>275.0</v>
      </c>
      <c r="H2" s="118">
        <v>1520.0</v>
      </c>
      <c r="I2" s="118">
        <v>50.0</v>
      </c>
      <c r="J2" s="118">
        <v>1.6</v>
      </c>
      <c r="K2" s="118">
        <v>302.0</v>
      </c>
      <c r="L2" s="118">
        <v>1418.783094</v>
      </c>
      <c r="M2" s="118">
        <v>54.0</v>
      </c>
      <c r="N2" s="118">
        <v>318.0</v>
      </c>
      <c r="O2" s="118">
        <v>388.0</v>
      </c>
      <c r="P2" s="118">
        <v>4021.32</v>
      </c>
    </row>
    <row r="3">
      <c r="A3" s="153">
        <v>4.0</v>
      </c>
      <c r="B3" s="153">
        <v>340.0</v>
      </c>
      <c r="C3" s="153">
        <v>65.25</v>
      </c>
      <c r="D3" s="153">
        <v>265.55</v>
      </c>
      <c r="E3" s="153">
        <v>1260.0</v>
      </c>
      <c r="F3" s="153">
        <v>60.0</v>
      </c>
      <c r="G3" s="153">
        <v>275.0</v>
      </c>
      <c r="H3" s="153">
        <v>1520.0</v>
      </c>
      <c r="I3" s="153">
        <v>50.0</v>
      </c>
      <c r="J3" s="153">
        <v>1.6</v>
      </c>
      <c r="K3" s="153">
        <v>302.0</v>
      </c>
      <c r="L3" s="153">
        <v>1478.783094</v>
      </c>
      <c r="M3" s="153">
        <v>54.0</v>
      </c>
      <c r="N3" s="153">
        <v>318.0</v>
      </c>
      <c r="O3" s="153">
        <v>388.0</v>
      </c>
      <c r="P3" s="153">
        <v>3990.93</v>
      </c>
    </row>
    <row r="4">
      <c r="A4" s="118">
        <v>4.0</v>
      </c>
      <c r="B4" s="118">
        <v>340.0</v>
      </c>
      <c r="C4" s="118">
        <v>65.25</v>
      </c>
      <c r="D4" s="118">
        <v>265.55</v>
      </c>
      <c r="E4" s="118">
        <v>1260.0</v>
      </c>
      <c r="F4" s="118">
        <v>60.0</v>
      </c>
      <c r="G4" s="118">
        <v>274.0</v>
      </c>
      <c r="H4" s="118">
        <v>1520.0</v>
      </c>
      <c r="I4" s="118">
        <v>50.0</v>
      </c>
      <c r="J4" s="118">
        <v>1.6</v>
      </c>
      <c r="K4" s="118">
        <v>302.0</v>
      </c>
      <c r="L4" s="118">
        <v>1448.783094</v>
      </c>
      <c r="M4" s="118">
        <v>54.0</v>
      </c>
      <c r="N4" s="118">
        <v>318.0</v>
      </c>
      <c r="O4" s="118">
        <v>388.0</v>
      </c>
      <c r="P4" s="118">
        <v>4065.96</v>
      </c>
    </row>
    <row r="5">
      <c r="A5" s="153">
        <v>4.0</v>
      </c>
      <c r="B5" s="153">
        <v>340.0</v>
      </c>
      <c r="C5" s="153">
        <v>65.25</v>
      </c>
      <c r="D5" s="153">
        <v>265.55</v>
      </c>
      <c r="E5" s="153">
        <v>1260.0</v>
      </c>
      <c r="F5" s="153">
        <v>60.0</v>
      </c>
      <c r="G5" s="153">
        <v>274.0</v>
      </c>
      <c r="H5" s="153">
        <v>1520.0</v>
      </c>
      <c r="I5" s="153">
        <v>50.0</v>
      </c>
      <c r="J5" s="153">
        <v>1.6</v>
      </c>
      <c r="K5" s="153">
        <v>302.0</v>
      </c>
      <c r="L5" s="153">
        <v>1448.783094</v>
      </c>
      <c r="M5" s="153">
        <v>54.0</v>
      </c>
      <c r="N5" s="153">
        <v>318.0</v>
      </c>
      <c r="O5" s="153">
        <v>388.0</v>
      </c>
      <c r="P5" s="153">
        <v>4008.34</v>
      </c>
    </row>
    <row r="6">
      <c r="A6" s="118">
        <v>4.0</v>
      </c>
      <c r="B6" s="118">
        <v>340.0</v>
      </c>
      <c r="C6" s="118">
        <v>65.25</v>
      </c>
      <c r="D6" s="118">
        <v>265.55</v>
      </c>
      <c r="E6" s="118">
        <v>1260.0</v>
      </c>
      <c r="F6" s="118">
        <v>60.0</v>
      </c>
      <c r="G6" s="118">
        <v>274.0</v>
      </c>
      <c r="H6" s="118">
        <v>1520.0</v>
      </c>
      <c r="I6" s="118">
        <v>50.0</v>
      </c>
      <c r="J6" s="118">
        <v>1.6</v>
      </c>
      <c r="K6" s="118">
        <v>302.0</v>
      </c>
      <c r="L6" s="118">
        <v>1448.783094</v>
      </c>
      <c r="M6" s="118">
        <v>54.0</v>
      </c>
      <c r="N6" s="118">
        <v>318.0</v>
      </c>
      <c r="O6" s="118">
        <v>388.0</v>
      </c>
      <c r="P6" s="118">
        <v>4043.1</v>
      </c>
    </row>
    <row r="7">
      <c r="A7" s="153">
        <v>4.0</v>
      </c>
      <c r="B7" s="153">
        <v>340.0</v>
      </c>
      <c r="C7" s="153">
        <v>65.25</v>
      </c>
      <c r="D7" s="153">
        <v>265.55</v>
      </c>
      <c r="E7" s="153">
        <v>1260.0</v>
      </c>
      <c r="F7" s="153">
        <v>60.0</v>
      </c>
      <c r="G7" s="153">
        <v>273.0</v>
      </c>
      <c r="H7" s="153">
        <v>1520.0</v>
      </c>
      <c r="I7" s="153">
        <v>50.0</v>
      </c>
      <c r="J7" s="153">
        <v>1.6</v>
      </c>
      <c r="K7" s="153">
        <v>302.0</v>
      </c>
      <c r="L7" s="153">
        <v>1418.783094</v>
      </c>
      <c r="M7" s="153">
        <v>54.0</v>
      </c>
      <c r="N7" s="153">
        <v>318.0</v>
      </c>
      <c r="O7" s="153">
        <v>388.0</v>
      </c>
      <c r="P7" s="153">
        <v>4096.33</v>
      </c>
    </row>
    <row r="8">
      <c r="A8" s="118">
        <v>4.0</v>
      </c>
      <c r="B8" s="118">
        <v>340.0</v>
      </c>
      <c r="C8" s="118">
        <v>65.25</v>
      </c>
      <c r="D8" s="118">
        <v>265.55</v>
      </c>
      <c r="E8" s="118">
        <v>1260.0</v>
      </c>
      <c r="F8" s="118">
        <v>60.0</v>
      </c>
      <c r="G8" s="118">
        <v>273.0</v>
      </c>
      <c r="H8" s="118">
        <v>1520.0</v>
      </c>
      <c r="I8" s="118">
        <v>50.0</v>
      </c>
      <c r="J8" s="118">
        <v>1.6</v>
      </c>
      <c r="K8" s="118">
        <v>302.0</v>
      </c>
      <c r="L8" s="118">
        <v>1478.783094</v>
      </c>
      <c r="M8" s="118">
        <v>54.0</v>
      </c>
      <c r="N8" s="118">
        <v>318.0</v>
      </c>
      <c r="O8" s="118">
        <v>388.0</v>
      </c>
      <c r="P8" s="118">
        <v>4046.31</v>
      </c>
    </row>
  </sheetData>
  <drawing r:id="rId1"/>
</worksheet>
</file>