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0130" windowHeight="8610"/>
  </bookViews>
  <sheets>
    <sheet name="数値データ" sheetId="1" r:id="rId1"/>
    <sheet name="コース図" sheetId="2" r:id="rId2"/>
  </sheets>
  <calcPr calcId="145621"/>
</workbook>
</file>

<file path=xl/calcChain.xml><?xml version="1.0" encoding="utf-8"?>
<calcChain xmlns="http://schemas.openxmlformats.org/spreadsheetml/2006/main">
  <c r="D22" i="1" l="1"/>
  <c r="G22" i="1"/>
  <c r="H22" i="1"/>
  <c r="D21" i="1"/>
  <c r="G21" i="1"/>
  <c r="H21" i="1"/>
  <c r="D19" i="1"/>
  <c r="H19" i="1"/>
  <c r="G19" i="1"/>
  <c r="G18" i="1"/>
  <c r="G17" i="1"/>
  <c r="H17" i="1"/>
  <c r="D17" i="1" s="1"/>
  <c r="H18" i="1"/>
  <c r="D18" i="1" s="1"/>
  <c r="D16" i="1"/>
  <c r="H16" i="1"/>
  <c r="D15" i="1"/>
  <c r="H15" i="1"/>
  <c r="D27" i="1"/>
  <c r="H27" i="1"/>
  <c r="D26" i="1"/>
  <c r="H26" i="1"/>
  <c r="D24" i="1"/>
  <c r="H24" i="1"/>
  <c r="F23" i="1"/>
  <c r="H11" i="1" l="1"/>
  <c r="D11" i="1" s="1"/>
  <c r="D14" i="1"/>
  <c r="H13" i="1"/>
  <c r="D13" i="1" s="1"/>
  <c r="H12" i="1"/>
  <c r="I12" i="1" s="1"/>
  <c r="G12" i="1"/>
  <c r="H9" i="1"/>
  <c r="D9" i="1" s="1"/>
  <c r="F6" i="1"/>
  <c r="I13" i="1" l="1"/>
  <c r="I11" i="1"/>
  <c r="I9" i="1"/>
  <c r="D12" i="1"/>
</calcChain>
</file>

<file path=xl/sharedStrings.xml><?xml version="1.0" encoding="utf-8"?>
<sst xmlns="http://schemas.openxmlformats.org/spreadsheetml/2006/main" count="39" uniqueCount="39">
  <si>
    <t>ベーシック</t>
    <phoneticPr fontId="1"/>
  </si>
  <si>
    <t>FirstStraight</t>
    <phoneticPr fontId="1"/>
  </si>
  <si>
    <t>走法</t>
    <rPh sb="0" eb="2">
      <t>ソウホウ</t>
    </rPh>
    <phoneticPr fontId="1"/>
  </si>
  <si>
    <t>区間</t>
    <phoneticPr fontId="1"/>
  </si>
  <si>
    <t>StartUp</t>
    <phoneticPr fontId="1"/>
  </si>
  <si>
    <t>区間分割情報 アウトコース</t>
    <rPh sb="0" eb="2">
      <t>クカン</t>
    </rPh>
    <rPh sb="2" eb="4">
      <t>ブンカツ</t>
    </rPh>
    <rPh sb="4" eb="6">
      <t>ジョウホウ</t>
    </rPh>
    <phoneticPr fontId="1"/>
  </si>
  <si>
    <t>Slope</t>
    <phoneticPr fontId="1"/>
  </si>
  <si>
    <t>AfterSlopeStraight</t>
    <phoneticPr fontId="1"/>
  </si>
  <si>
    <t>FirstCurve</t>
    <phoneticPr fontId="1"/>
  </si>
  <si>
    <t>SecondStraight</t>
    <phoneticPr fontId="1"/>
  </si>
  <si>
    <t>SecondCurve_1</t>
    <phoneticPr fontId="1"/>
  </si>
  <si>
    <t>SecondCurve_2</t>
    <phoneticPr fontId="1"/>
  </si>
  <si>
    <t>SecondCurve_3</t>
    <phoneticPr fontId="1"/>
  </si>
  <si>
    <t>該当ファイル名</t>
    <rPh sb="0" eb="2">
      <t>ガイトウ</t>
    </rPh>
    <rPh sb="6" eb="7">
      <t>メイ</t>
    </rPh>
    <phoneticPr fontId="1"/>
  </si>
  <si>
    <t>SecondCurve.c</t>
    <phoneticPr fontId="1"/>
  </si>
  <si>
    <t>ThirdStraight</t>
    <phoneticPr fontId="1"/>
  </si>
  <si>
    <t>ThurdCurve_1</t>
    <phoneticPr fontId="1"/>
  </si>
  <si>
    <t>ThurdCurve_2</t>
    <phoneticPr fontId="1"/>
  </si>
  <si>
    <t>ThurdCurve_3</t>
    <phoneticPr fontId="1"/>
  </si>
  <si>
    <t>ForthStraight</t>
    <phoneticPr fontId="1"/>
  </si>
  <si>
    <t>ForthCurve_1</t>
    <phoneticPr fontId="1"/>
  </si>
  <si>
    <t>ForthCurve_2</t>
    <phoneticPr fontId="1"/>
  </si>
  <si>
    <t>SixthCurve_1</t>
    <phoneticPr fontId="1"/>
  </si>
  <si>
    <t>SixthCurve_2</t>
    <phoneticPr fontId="1"/>
  </si>
  <si>
    <t>距離合計[mm]</t>
    <rPh sb="0" eb="2">
      <t>キョリ</t>
    </rPh>
    <rPh sb="2" eb="4">
      <t>ゴウケイ</t>
    </rPh>
    <phoneticPr fontId="1"/>
  </si>
  <si>
    <t>曲率[1/mm]</t>
    <rPh sb="0" eb="2">
      <t>キョクリツ</t>
    </rPh>
    <phoneticPr fontId="1"/>
  </si>
  <si>
    <t>slopeUpRunningMethod</t>
    <phoneticPr fontId="1"/>
  </si>
  <si>
    <t>SlopeDownRunningMethod</t>
    <phoneticPr fontId="1"/>
  </si>
  <si>
    <t>走行角度[deg]</t>
    <rPh sb="0" eb="4">
      <t>ソウコウカクド</t>
    </rPh>
    <phoneticPr fontId="1"/>
  </si>
  <si>
    <t>距離[mm]</t>
    <rPh sb="0" eb="2">
      <t>キョリ</t>
    </rPh>
    <phoneticPr fontId="1"/>
  </si>
  <si>
    <t>距離[mm]走行との比較による修正値</t>
    <rPh sb="0" eb="2">
      <t>キョリ</t>
    </rPh>
    <rPh sb="6" eb="8">
      <t>ソウコウ</t>
    </rPh>
    <rPh sb="10" eb="12">
      <t>ヒカク</t>
    </rPh>
    <rPh sb="15" eb="18">
      <t>シュウセイチ</t>
    </rPh>
    <phoneticPr fontId="1"/>
  </si>
  <si>
    <t>曲率半径[mm]走行との比較による修正値</t>
    <rPh sb="0" eb="2">
      <t>キョクリツ</t>
    </rPh>
    <rPh sb="2" eb="4">
      <t>ハンケイ</t>
    </rPh>
    <phoneticPr fontId="1"/>
  </si>
  <si>
    <t>Out_FifthStraight</t>
    <phoneticPr fontId="1"/>
  </si>
  <si>
    <t>Out_FifthCurve</t>
    <phoneticPr fontId="1"/>
  </si>
  <si>
    <t>曲率半径[mm]</t>
    <rPh sb="0" eb="2">
      <t>キョクリツ</t>
    </rPh>
    <rPh sb="2" eb="4">
      <t>ハンケイ</t>
    </rPh>
    <phoneticPr fontId="1"/>
  </si>
  <si>
    <t xml:space="preserve">AfterOut_FiftCurveStraight
</t>
    <phoneticPr fontId="1"/>
  </si>
  <si>
    <t>実測する</t>
    <rPh sb="0" eb="2">
      <t>ジッソク</t>
    </rPh>
    <phoneticPr fontId="1"/>
  </si>
  <si>
    <t>ThurdCurve_4</t>
    <phoneticPr fontId="1"/>
  </si>
  <si>
    <t>ThurdCurve_5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</si>
</sst>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21981</xdr:colOff>
      <xdr:row>0</xdr:row>
      <xdr:rowOff>0</xdr:rowOff>
    </xdr:from>
    <xdr:to>
      <xdr:col>14</xdr:col>
      <xdr:colOff>57358</xdr:colOff>
      <xdr:row>37</xdr:row>
      <xdr:rowOff>107993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81" y="0"/>
          <a:ext cx="9677608" cy="6343205"/>
        </a:xfrm>
        <a:prstGeom prst="rect">
          <a:avLst/>
        </a:prstGeom>
      </xdr:spPr>
    </xdr:pic>
    <xdr:clientData/>
  </xdr:twoCellAnchor>
  <xdr:twoCellAnchor>
    <xdr:from>
      <xdr:col>10</xdr:col>
      <xdr:colOff>104775</xdr:colOff>
      <xdr:row>1</xdr:row>
      <xdr:rowOff>19050</xdr:rowOff>
    </xdr:from>
    <xdr:to>
      <xdr:col>10</xdr:col>
      <xdr:colOff>104775</xdr:colOff>
      <xdr:row>6</xdr:row>
      <xdr:rowOff>9525</xdr:rowOff>
    </xdr:to>
    <xdr:cxnSp macro="">
      <xdr:nvCxnSpPr>
        <xdr:cNvPr id="5" name="直線コネクタ 4"/>
        <xdr:cNvCxnSpPr/>
      </xdr:nvCxnSpPr>
      <xdr:spPr>
        <a:xfrm flipH="1">
          <a:off x="6962775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1</xdr:row>
      <xdr:rowOff>9525</xdr:rowOff>
    </xdr:from>
    <xdr:to>
      <xdr:col>8</xdr:col>
      <xdr:colOff>333375</xdr:colOff>
      <xdr:row>6</xdr:row>
      <xdr:rowOff>0</xdr:rowOff>
    </xdr:to>
    <xdr:cxnSp macro="">
      <xdr:nvCxnSpPr>
        <xdr:cNvPr id="7" name="直線コネクタ 6"/>
        <xdr:cNvCxnSpPr/>
      </xdr:nvCxnSpPr>
      <xdr:spPr>
        <a:xfrm flipH="1">
          <a:off x="5819775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1</xdr:row>
      <xdr:rowOff>19050</xdr:rowOff>
    </xdr:from>
    <xdr:to>
      <xdr:col>7</xdr:col>
      <xdr:colOff>19050</xdr:colOff>
      <xdr:row>6</xdr:row>
      <xdr:rowOff>9525</xdr:rowOff>
    </xdr:to>
    <xdr:cxnSp macro="">
      <xdr:nvCxnSpPr>
        <xdr:cNvPr id="8" name="直線コネクタ 7"/>
        <xdr:cNvCxnSpPr/>
      </xdr:nvCxnSpPr>
      <xdr:spPr>
        <a:xfrm flipH="1">
          <a:off x="481965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</xdr:row>
      <xdr:rowOff>9525</xdr:rowOff>
    </xdr:from>
    <xdr:to>
      <xdr:col>4</xdr:col>
      <xdr:colOff>0</xdr:colOff>
      <xdr:row>6</xdr:row>
      <xdr:rowOff>0</xdr:rowOff>
    </xdr:to>
    <xdr:cxnSp macro="">
      <xdr:nvCxnSpPr>
        <xdr:cNvPr id="9" name="直線コネクタ 8"/>
        <xdr:cNvCxnSpPr/>
      </xdr:nvCxnSpPr>
      <xdr:spPr>
        <a:xfrm flipH="1">
          <a:off x="2743200" y="18097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</xdr:row>
      <xdr:rowOff>19050</xdr:rowOff>
    </xdr:from>
    <xdr:to>
      <xdr:col>3</xdr:col>
      <xdr:colOff>38100</xdr:colOff>
      <xdr:row>6</xdr:row>
      <xdr:rowOff>9525</xdr:rowOff>
    </xdr:to>
    <xdr:cxnSp macro="">
      <xdr:nvCxnSpPr>
        <xdr:cNvPr id="10" name="直線コネクタ 9"/>
        <xdr:cNvCxnSpPr/>
      </xdr:nvCxnSpPr>
      <xdr:spPr>
        <a:xfrm flipH="1">
          <a:off x="2095500" y="190500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209550</xdr:colOff>
      <xdr:row>13</xdr:row>
      <xdr:rowOff>9525</xdr:rowOff>
    </xdr:from>
    <xdr:to>
      <xdr:col>1</xdr:col>
      <xdr:colOff>209550</xdr:colOff>
      <xdr:row>13</xdr:row>
      <xdr:rowOff>19050</xdr:rowOff>
    </xdr:to>
    <xdr:cxnSp macro="">
      <xdr:nvCxnSpPr>
        <xdr:cNvPr id="11" name="直線コネクタ 10"/>
        <xdr:cNvCxnSpPr/>
      </xdr:nvCxnSpPr>
      <xdr:spPr>
        <a:xfrm flipV="1">
          <a:off x="209550" y="22383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27</xdr:row>
      <xdr:rowOff>9525</xdr:rowOff>
    </xdr:from>
    <xdr:to>
      <xdr:col>1</xdr:col>
      <xdr:colOff>171450</xdr:colOff>
      <xdr:row>27</xdr:row>
      <xdr:rowOff>19050</xdr:rowOff>
    </xdr:to>
    <xdr:cxnSp macro="">
      <xdr:nvCxnSpPr>
        <xdr:cNvPr id="14" name="直線コネクタ 13"/>
        <xdr:cNvCxnSpPr/>
      </xdr:nvCxnSpPr>
      <xdr:spPr>
        <a:xfrm flipV="1">
          <a:off x="171450" y="4638675"/>
          <a:ext cx="685800" cy="95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247650</xdr:colOff>
      <xdr:row>30</xdr:row>
      <xdr:rowOff>85725</xdr:rowOff>
    </xdr:from>
    <xdr:to>
      <xdr:col>2</xdr:col>
      <xdr:colOff>247650</xdr:colOff>
      <xdr:row>35</xdr:row>
      <xdr:rowOff>76200</xdr:rowOff>
    </xdr:to>
    <xdr:cxnSp macro="">
      <xdr:nvCxnSpPr>
        <xdr:cNvPr id="16" name="直線コネクタ 15"/>
        <xdr:cNvCxnSpPr/>
      </xdr:nvCxnSpPr>
      <xdr:spPr>
        <a:xfrm flipH="1">
          <a:off x="1619250" y="5229225"/>
          <a:ext cx="0" cy="8477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28</xdr:row>
      <xdr:rowOff>152400</xdr:rowOff>
    </xdr:from>
    <xdr:to>
      <xdr:col>4</xdr:col>
      <xdr:colOff>19050</xdr:colOff>
      <xdr:row>31</xdr:row>
      <xdr:rowOff>57150</xdr:rowOff>
    </xdr:to>
    <xdr:cxnSp macro="">
      <xdr:nvCxnSpPr>
        <xdr:cNvPr id="17" name="直線コネクタ 16"/>
        <xdr:cNvCxnSpPr/>
      </xdr:nvCxnSpPr>
      <xdr:spPr>
        <a:xfrm>
          <a:off x="2076450" y="4953000"/>
          <a:ext cx="685800" cy="4191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25</xdr:row>
      <xdr:rowOff>1</xdr:rowOff>
    </xdr:from>
    <xdr:to>
      <xdr:col>4</xdr:col>
      <xdr:colOff>9525</xdr:colOff>
      <xdr:row>26</xdr:row>
      <xdr:rowOff>114300</xdr:rowOff>
    </xdr:to>
    <xdr:cxnSp macro="">
      <xdr:nvCxnSpPr>
        <xdr:cNvPr id="22" name="直線コネクタ 21"/>
        <xdr:cNvCxnSpPr/>
      </xdr:nvCxnSpPr>
      <xdr:spPr>
        <a:xfrm flipV="1">
          <a:off x="1943100" y="4286251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85725</xdr:colOff>
      <xdr:row>19</xdr:row>
      <xdr:rowOff>28576</xdr:rowOff>
    </xdr:from>
    <xdr:to>
      <xdr:col>3</xdr:col>
      <xdr:colOff>209550</xdr:colOff>
      <xdr:row>20</xdr:row>
      <xdr:rowOff>142875</xdr:rowOff>
    </xdr:to>
    <xdr:cxnSp macro="">
      <xdr:nvCxnSpPr>
        <xdr:cNvPr id="27" name="直線コネクタ 26"/>
        <xdr:cNvCxnSpPr/>
      </xdr:nvCxnSpPr>
      <xdr:spPr>
        <a:xfrm flipV="1">
          <a:off x="1457325" y="3286126"/>
          <a:ext cx="809625" cy="2857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485599</xdr:colOff>
      <xdr:row>16</xdr:row>
      <xdr:rowOff>28801</xdr:rowOff>
    </xdr:from>
    <xdr:to>
      <xdr:col>2</xdr:col>
      <xdr:colOff>662961</xdr:colOff>
      <xdr:row>17</xdr:row>
      <xdr:rowOff>125063</xdr:rowOff>
    </xdr:to>
    <xdr:cxnSp macro="">
      <xdr:nvCxnSpPr>
        <xdr:cNvPr id="28" name="直線コネクタ 27"/>
        <xdr:cNvCxnSpPr/>
      </xdr:nvCxnSpPr>
      <xdr:spPr>
        <a:xfrm flipV="1">
          <a:off x="1174330" y="2725109"/>
          <a:ext cx="866093" cy="26478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80596</xdr:colOff>
      <xdr:row>11</xdr:row>
      <xdr:rowOff>139211</xdr:rowOff>
    </xdr:from>
    <xdr:to>
      <xdr:col>3</xdr:col>
      <xdr:colOff>49267</xdr:colOff>
      <xdr:row>14</xdr:row>
      <xdr:rowOff>112001</xdr:rowOff>
    </xdr:to>
    <xdr:cxnSp macro="">
      <xdr:nvCxnSpPr>
        <xdr:cNvPr id="31" name="直線コネクタ 30"/>
        <xdr:cNvCxnSpPr/>
      </xdr:nvCxnSpPr>
      <xdr:spPr>
        <a:xfrm>
          <a:off x="1458058" y="1992923"/>
          <a:ext cx="657401" cy="478347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577539</xdr:colOff>
      <xdr:row>9</xdr:row>
      <xdr:rowOff>0</xdr:rowOff>
    </xdr:from>
    <xdr:to>
      <xdr:col>3</xdr:col>
      <xdr:colOff>652097</xdr:colOff>
      <xdr:row>13</xdr:row>
      <xdr:rowOff>102476</xdr:rowOff>
    </xdr:to>
    <xdr:cxnSp macro="">
      <xdr:nvCxnSpPr>
        <xdr:cNvPr id="34" name="直線コネクタ 33"/>
        <xdr:cNvCxnSpPr/>
      </xdr:nvCxnSpPr>
      <xdr:spPr>
        <a:xfrm flipH="1">
          <a:off x="2643731" y="1516673"/>
          <a:ext cx="74558" cy="77655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234913</xdr:colOff>
      <xdr:row>16</xdr:row>
      <xdr:rowOff>30222</xdr:rowOff>
    </xdr:from>
    <xdr:to>
      <xdr:col>5</xdr:col>
      <xdr:colOff>502352</xdr:colOff>
      <xdr:row>18</xdr:row>
      <xdr:rowOff>4112</xdr:rowOff>
    </xdr:to>
    <xdr:cxnSp macro="">
      <xdr:nvCxnSpPr>
        <xdr:cNvPr id="36" name="直線コネクタ 35"/>
        <xdr:cNvCxnSpPr/>
      </xdr:nvCxnSpPr>
      <xdr:spPr>
        <a:xfrm flipH="1">
          <a:off x="2989836" y="2726530"/>
          <a:ext cx="956170" cy="310928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611331</xdr:colOff>
      <xdr:row>31</xdr:row>
      <xdr:rowOff>17319</xdr:rowOff>
    </xdr:from>
    <xdr:to>
      <xdr:col>6</xdr:col>
      <xdr:colOff>611331</xdr:colOff>
      <xdr:row>36</xdr:row>
      <xdr:rowOff>7794</xdr:rowOff>
    </xdr:to>
    <xdr:cxnSp macro="">
      <xdr:nvCxnSpPr>
        <xdr:cNvPr id="18" name="直線コネクタ 17"/>
        <xdr:cNvCxnSpPr/>
      </xdr:nvCxnSpPr>
      <xdr:spPr>
        <a:xfrm flipH="1">
          <a:off x="4767695" y="5385955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32</xdr:row>
      <xdr:rowOff>48492</xdr:rowOff>
    </xdr:from>
    <xdr:to>
      <xdr:col>9</xdr:col>
      <xdr:colOff>400050</xdr:colOff>
      <xdr:row>37</xdr:row>
      <xdr:rowOff>38967</xdr:rowOff>
    </xdr:to>
    <xdr:cxnSp macro="">
      <xdr:nvCxnSpPr>
        <xdr:cNvPr id="19" name="直線コネクタ 18"/>
        <xdr:cNvCxnSpPr/>
      </xdr:nvCxnSpPr>
      <xdr:spPr>
        <a:xfrm flipH="1">
          <a:off x="6634595" y="5590310"/>
          <a:ext cx="0" cy="856384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256442</xdr:colOff>
      <xdr:row>23</xdr:row>
      <xdr:rowOff>95250</xdr:rowOff>
    </xdr:from>
    <xdr:to>
      <xdr:col>9</xdr:col>
      <xdr:colOff>259665</xdr:colOff>
      <xdr:row>26</xdr:row>
      <xdr:rowOff>126298</xdr:rowOff>
    </xdr:to>
    <xdr:cxnSp macro="">
      <xdr:nvCxnSpPr>
        <xdr:cNvPr id="21" name="直線コネクタ 20"/>
        <xdr:cNvCxnSpPr/>
      </xdr:nvCxnSpPr>
      <xdr:spPr>
        <a:xfrm>
          <a:off x="6455019" y="3971192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445477</xdr:colOff>
      <xdr:row>23</xdr:row>
      <xdr:rowOff>115765</xdr:rowOff>
    </xdr:from>
    <xdr:to>
      <xdr:col>9</xdr:col>
      <xdr:colOff>448700</xdr:colOff>
      <xdr:row>26</xdr:row>
      <xdr:rowOff>146813</xdr:rowOff>
    </xdr:to>
    <xdr:cxnSp macro="">
      <xdr:nvCxnSpPr>
        <xdr:cNvPr id="23" name="直線コネクタ 22"/>
        <xdr:cNvCxnSpPr/>
      </xdr:nvCxnSpPr>
      <xdr:spPr>
        <a:xfrm>
          <a:off x="6644054" y="3991707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218341</xdr:colOff>
      <xdr:row>12</xdr:row>
      <xdr:rowOff>115765</xdr:rowOff>
    </xdr:from>
    <xdr:to>
      <xdr:col>10</xdr:col>
      <xdr:colOff>221564</xdr:colOff>
      <xdr:row>15</xdr:row>
      <xdr:rowOff>146814</xdr:rowOff>
    </xdr:to>
    <xdr:cxnSp macro="">
      <xdr:nvCxnSpPr>
        <xdr:cNvPr id="24" name="直線コネクタ 23"/>
        <xdr:cNvCxnSpPr/>
      </xdr:nvCxnSpPr>
      <xdr:spPr>
        <a:xfrm>
          <a:off x="7105649" y="2137996"/>
          <a:ext cx="3223" cy="53660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87924</xdr:colOff>
      <xdr:row>20</xdr:row>
      <xdr:rowOff>58615</xdr:rowOff>
    </xdr:from>
    <xdr:to>
      <xdr:col>8</xdr:col>
      <xdr:colOff>579119</xdr:colOff>
      <xdr:row>20</xdr:row>
      <xdr:rowOff>64751</xdr:rowOff>
    </xdr:to>
    <xdr:cxnSp macro="">
      <xdr:nvCxnSpPr>
        <xdr:cNvPr id="25" name="直線コネクタ 24"/>
        <xdr:cNvCxnSpPr/>
      </xdr:nvCxnSpPr>
      <xdr:spPr>
        <a:xfrm>
          <a:off x="5597770" y="3429000"/>
          <a:ext cx="491195" cy="613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4397</xdr:colOff>
      <xdr:row>2</xdr:row>
      <xdr:rowOff>106973</xdr:rowOff>
    </xdr:from>
    <xdr:to>
      <xdr:col>4</xdr:col>
      <xdr:colOff>231532</xdr:colOff>
      <xdr:row>5</xdr:row>
      <xdr:rowOff>58616</xdr:rowOff>
    </xdr:to>
    <xdr:sp macro="" textlink="">
      <xdr:nvSpPr>
        <xdr:cNvPr id="30" name="テキスト ボックス 29"/>
        <xdr:cNvSpPr txBox="1"/>
      </xdr:nvSpPr>
      <xdr:spPr>
        <a:xfrm>
          <a:off x="2070589" y="4440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3</xdr:col>
      <xdr:colOff>156797</xdr:colOff>
      <xdr:row>3</xdr:row>
      <xdr:rowOff>90853</xdr:rowOff>
    </xdr:from>
    <xdr:to>
      <xdr:col>4</xdr:col>
      <xdr:colOff>383932</xdr:colOff>
      <xdr:row>6</xdr:row>
      <xdr:rowOff>42497</xdr:rowOff>
    </xdr:to>
    <xdr:sp macro="" textlink="">
      <xdr:nvSpPr>
        <xdr:cNvPr id="32" name="テキスト ボックス 31"/>
        <xdr:cNvSpPr txBox="1"/>
      </xdr:nvSpPr>
      <xdr:spPr>
        <a:xfrm>
          <a:off x="2222989" y="5964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 </a:t>
          </a:r>
          <a:r>
            <a:rPr kumimoji="1" lang="en-US" altLang="ja-JP" sz="1100"/>
            <a:t>Slope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184639</xdr:colOff>
      <xdr:row>22</xdr:row>
      <xdr:rowOff>89388</xdr:rowOff>
    </xdr:from>
    <xdr:to>
      <xdr:col>10</xdr:col>
      <xdr:colOff>411774</xdr:colOff>
      <xdr:row>25</xdr:row>
      <xdr:rowOff>41031</xdr:rowOff>
    </xdr:to>
    <xdr:sp macro="" textlink="">
      <xdr:nvSpPr>
        <xdr:cNvPr id="33" name="テキスト ボックス 32"/>
        <xdr:cNvSpPr txBox="1"/>
      </xdr:nvSpPr>
      <xdr:spPr>
        <a:xfrm>
          <a:off x="6383216" y="37968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After</a:t>
          </a:r>
          <a:r>
            <a:rPr kumimoji="1" lang="en-US" altLang="ja-JP" sz="1100" baseline="0"/>
            <a:t>Out_FiftCurve</a:t>
          </a:r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652096</xdr:colOff>
      <xdr:row>27</xdr:row>
      <xdr:rowOff>161192</xdr:rowOff>
    </xdr:from>
    <xdr:to>
      <xdr:col>3</xdr:col>
      <xdr:colOff>190501</xdr:colOff>
      <xdr:row>30</xdr:row>
      <xdr:rowOff>112835</xdr:rowOff>
    </xdr:to>
    <xdr:sp macro="" textlink="">
      <xdr:nvSpPr>
        <xdr:cNvPr id="35" name="テキスト ボックス 34"/>
        <xdr:cNvSpPr txBox="1"/>
      </xdr:nvSpPr>
      <xdr:spPr>
        <a:xfrm>
          <a:off x="1340827" y="471121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  <a:r>
            <a:rPr kumimoji="1" lang="en-US" altLang="ja-JP" sz="1100" baseline="0"/>
            <a:t> Curve</a:t>
          </a:r>
          <a:endParaRPr kumimoji="1" lang="en-US" altLang="ja-JP" sz="1100"/>
        </a:p>
      </xdr:txBody>
    </xdr:sp>
    <xdr:clientData/>
  </xdr:twoCellAnchor>
  <xdr:twoCellAnchor>
    <xdr:from>
      <xdr:col>0</xdr:col>
      <xdr:colOff>298939</xdr:colOff>
      <xdr:row>15</xdr:row>
      <xdr:rowOff>159727</xdr:rowOff>
    </xdr:from>
    <xdr:to>
      <xdr:col>1</xdr:col>
      <xdr:colOff>526074</xdr:colOff>
      <xdr:row>18</xdr:row>
      <xdr:rowOff>111370</xdr:rowOff>
    </xdr:to>
    <xdr:sp macro="" textlink="">
      <xdr:nvSpPr>
        <xdr:cNvPr id="37" name="テキスト ボックス 36"/>
        <xdr:cNvSpPr txBox="1"/>
      </xdr:nvSpPr>
      <xdr:spPr>
        <a:xfrm>
          <a:off x="298939" y="26875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Second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1</xdr:col>
      <xdr:colOff>187568</xdr:colOff>
      <xdr:row>5</xdr:row>
      <xdr:rowOff>26377</xdr:rowOff>
    </xdr:from>
    <xdr:to>
      <xdr:col>2</xdr:col>
      <xdr:colOff>414703</xdr:colOff>
      <xdr:row>7</xdr:row>
      <xdr:rowOff>146539</xdr:rowOff>
    </xdr:to>
    <xdr:sp macro="" textlink="">
      <xdr:nvSpPr>
        <xdr:cNvPr id="38" name="テキスト ボックス 37"/>
        <xdr:cNvSpPr txBox="1"/>
      </xdr:nvSpPr>
      <xdr:spPr>
        <a:xfrm>
          <a:off x="876299" y="868973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FirstCurve</a:t>
          </a:r>
        </a:p>
      </xdr:txBody>
    </xdr:sp>
    <xdr:clientData/>
  </xdr:twoCellAnchor>
  <xdr:twoCellAnchor>
    <xdr:from>
      <xdr:col>8</xdr:col>
      <xdr:colOff>486508</xdr:colOff>
      <xdr:row>2</xdr:row>
      <xdr:rowOff>120161</xdr:rowOff>
    </xdr:from>
    <xdr:to>
      <xdr:col>10</xdr:col>
      <xdr:colOff>24912</xdr:colOff>
      <xdr:row>5</xdr:row>
      <xdr:rowOff>71804</xdr:rowOff>
    </xdr:to>
    <xdr:sp macro="" textlink="">
      <xdr:nvSpPr>
        <xdr:cNvPr id="39" name="テキスト ボックス 38"/>
        <xdr:cNvSpPr txBox="1"/>
      </xdr:nvSpPr>
      <xdr:spPr>
        <a:xfrm>
          <a:off x="5996354" y="45719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FirstStraight</a:t>
          </a:r>
          <a:endParaRPr lang="ja-JP" altLang="ja-JP">
            <a:effectLst/>
          </a:endParaRPr>
        </a:p>
      </xdr:txBody>
    </xdr:sp>
    <xdr:clientData/>
  </xdr:twoCellAnchor>
  <xdr:twoCellAnchor>
    <xdr:from>
      <xdr:col>7</xdr:col>
      <xdr:colOff>162659</xdr:colOff>
      <xdr:row>3</xdr:row>
      <xdr:rowOff>60080</xdr:rowOff>
    </xdr:from>
    <xdr:to>
      <xdr:col>8</xdr:col>
      <xdr:colOff>389794</xdr:colOff>
      <xdr:row>6</xdr:row>
      <xdr:rowOff>11724</xdr:rowOff>
    </xdr:to>
    <xdr:sp macro="" textlink="">
      <xdr:nvSpPr>
        <xdr:cNvPr id="40" name="テキスト ボックス 39"/>
        <xdr:cNvSpPr txBox="1"/>
      </xdr:nvSpPr>
      <xdr:spPr>
        <a:xfrm>
          <a:off x="4983774" y="5656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Slope</a:t>
          </a:r>
        </a:p>
      </xdr:txBody>
    </xdr:sp>
    <xdr:clientData/>
  </xdr:twoCellAnchor>
  <xdr:twoCellAnchor>
    <xdr:from>
      <xdr:col>1</xdr:col>
      <xdr:colOff>159727</xdr:colOff>
      <xdr:row>31</xdr:row>
      <xdr:rowOff>86458</xdr:rowOff>
    </xdr:from>
    <xdr:to>
      <xdr:col>2</xdr:col>
      <xdr:colOff>0</xdr:colOff>
      <xdr:row>33</xdr:row>
      <xdr:rowOff>7327</xdr:rowOff>
    </xdr:to>
    <xdr:sp macro="" textlink="">
      <xdr:nvSpPr>
        <xdr:cNvPr id="41" name="テキスト ボックス 40"/>
        <xdr:cNvSpPr txBox="1"/>
      </xdr:nvSpPr>
      <xdr:spPr>
        <a:xfrm>
          <a:off x="848458" y="5310554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3</xdr:col>
      <xdr:colOff>230066</xdr:colOff>
      <xdr:row>27</xdr:row>
      <xdr:rowOff>61547</xdr:rowOff>
    </xdr:from>
    <xdr:to>
      <xdr:col>4</xdr:col>
      <xdr:colOff>70339</xdr:colOff>
      <xdr:row>28</xdr:row>
      <xdr:rowOff>150936</xdr:rowOff>
    </xdr:to>
    <xdr:sp macro="" textlink="">
      <xdr:nvSpPr>
        <xdr:cNvPr id="43" name="テキスト ボックス 42"/>
        <xdr:cNvSpPr txBox="1"/>
      </xdr:nvSpPr>
      <xdr:spPr>
        <a:xfrm>
          <a:off x="2296258" y="461156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2</xdr:col>
      <xdr:colOff>389792</xdr:colOff>
      <xdr:row>32</xdr:row>
      <xdr:rowOff>52754</xdr:rowOff>
    </xdr:from>
    <xdr:to>
      <xdr:col>3</xdr:col>
      <xdr:colOff>230066</xdr:colOff>
      <xdr:row>33</xdr:row>
      <xdr:rowOff>142142</xdr:rowOff>
    </xdr:to>
    <xdr:sp macro="" textlink="">
      <xdr:nvSpPr>
        <xdr:cNvPr id="44" name="テキスト ボックス 43"/>
        <xdr:cNvSpPr txBox="1"/>
      </xdr:nvSpPr>
      <xdr:spPr>
        <a:xfrm>
          <a:off x="1767254" y="5445369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429358</xdr:colOff>
      <xdr:row>21</xdr:row>
      <xdr:rowOff>150934</xdr:rowOff>
    </xdr:from>
    <xdr:to>
      <xdr:col>3</xdr:col>
      <xdr:colOff>656494</xdr:colOff>
      <xdr:row>24</xdr:row>
      <xdr:rowOff>102577</xdr:rowOff>
    </xdr:to>
    <xdr:sp macro="" textlink="">
      <xdr:nvSpPr>
        <xdr:cNvPr id="45" name="テキスト ボックス 44"/>
        <xdr:cNvSpPr txBox="1"/>
      </xdr:nvSpPr>
      <xdr:spPr>
        <a:xfrm>
          <a:off x="1806820" y="3689838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Thurd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5</xdr:col>
      <xdr:colOff>386862</xdr:colOff>
      <xdr:row>30</xdr:row>
      <xdr:rowOff>108438</xdr:rowOff>
    </xdr:from>
    <xdr:to>
      <xdr:col>6</xdr:col>
      <xdr:colOff>613997</xdr:colOff>
      <xdr:row>33</xdr:row>
      <xdr:rowOff>60081</xdr:rowOff>
    </xdr:to>
    <xdr:sp macro="" textlink="">
      <xdr:nvSpPr>
        <xdr:cNvPr id="46" name="テキスト ボックス 45"/>
        <xdr:cNvSpPr txBox="1"/>
      </xdr:nvSpPr>
      <xdr:spPr>
        <a:xfrm>
          <a:off x="3830516" y="5164015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Forth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3</xdr:col>
      <xdr:colOff>319454</xdr:colOff>
      <xdr:row>14</xdr:row>
      <xdr:rowOff>114300</xdr:rowOff>
    </xdr:from>
    <xdr:to>
      <xdr:col>4</xdr:col>
      <xdr:colOff>546589</xdr:colOff>
      <xdr:row>17</xdr:row>
      <xdr:rowOff>65943</xdr:rowOff>
    </xdr:to>
    <xdr:sp macro="" textlink="">
      <xdr:nvSpPr>
        <xdr:cNvPr id="47" name="テキスト ボックス 46"/>
        <xdr:cNvSpPr txBox="1"/>
      </xdr:nvSpPr>
      <xdr:spPr>
        <a:xfrm>
          <a:off x="2385646" y="2473569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Thurd 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7</xdr:col>
      <xdr:colOff>465994</xdr:colOff>
      <xdr:row>32</xdr:row>
      <xdr:rowOff>84992</xdr:rowOff>
    </xdr:from>
    <xdr:to>
      <xdr:col>9</xdr:col>
      <xdr:colOff>4398</xdr:colOff>
      <xdr:row>35</xdr:row>
      <xdr:rowOff>36635</xdr:rowOff>
    </xdr:to>
    <xdr:sp macro="" textlink="">
      <xdr:nvSpPr>
        <xdr:cNvPr id="48" name="テキスト ボックス 47"/>
        <xdr:cNvSpPr txBox="1"/>
      </xdr:nvSpPr>
      <xdr:spPr>
        <a:xfrm>
          <a:off x="5287109" y="54776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Out_Fifth</a:t>
          </a:r>
          <a:br>
            <a:rPr kumimoji="1" lang="en-US" altLang="ja-JP" sz="1100" baseline="0"/>
          </a:br>
          <a:r>
            <a:rPr kumimoji="1" lang="en-US" altLang="ja-JP" sz="1100" baseline="0"/>
            <a:t>Straight</a:t>
          </a:r>
          <a:endParaRPr kumimoji="1" lang="en-US" altLang="ja-JP" sz="1100"/>
        </a:p>
      </xdr:txBody>
    </xdr:sp>
    <xdr:clientData/>
  </xdr:twoCellAnchor>
  <xdr:twoCellAnchor>
    <xdr:from>
      <xdr:col>4</xdr:col>
      <xdr:colOff>523143</xdr:colOff>
      <xdr:row>20</xdr:row>
      <xdr:rowOff>10256</xdr:rowOff>
    </xdr:from>
    <xdr:to>
      <xdr:col>6</xdr:col>
      <xdr:colOff>61547</xdr:colOff>
      <xdr:row>22</xdr:row>
      <xdr:rowOff>130419</xdr:rowOff>
    </xdr:to>
    <xdr:sp macro="" textlink="">
      <xdr:nvSpPr>
        <xdr:cNvPr id="49" name="テキスト ボックス 48"/>
        <xdr:cNvSpPr txBox="1"/>
      </xdr:nvSpPr>
      <xdr:spPr>
        <a:xfrm>
          <a:off x="3278066" y="3380641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Fourth</a:t>
          </a:r>
        </a:p>
        <a:p>
          <a:r>
            <a:rPr kumimoji="1" lang="en-US" altLang="ja-JP" sz="1100"/>
            <a:t>Straight</a:t>
          </a:r>
        </a:p>
      </xdr:txBody>
    </xdr:sp>
    <xdr:clientData/>
  </xdr:twoCellAnchor>
  <xdr:twoCellAnchor>
    <xdr:from>
      <xdr:col>9</xdr:col>
      <xdr:colOff>618393</xdr:colOff>
      <xdr:row>27</xdr:row>
      <xdr:rowOff>134815</xdr:rowOff>
    </xdr:from>
    <xdr:to>
      <xdr:col>11</xdr:col>
      <xdr:colOff>156798</xdr:colOff>
      <xdr:row>30</xdr:row>
      <xdr:rowOff>86458</xdr:rowOff>
    </xdr:to>
    <xdr:sp macro="" textlink="">
      <xdr:nvSpPr>
        <xdr:cNvPr id="50" name="テキスト ボックス 49"/>
        <xdr:cNvSpPr txBox="1"/>
      </xdr:nvSpPr>
      <xdr:spPr>
        <a:xfrm>
          <a:off x="6816970" y="4684834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Out_Fifth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9</xdr:col>
      <xdr:colOff>52755</xdr:colOff>
      <xdr:row>18</xdr:row>
      <xdr:rowOff>82061</xdr:rowOff>
    </xdr:from>
    <xdr:to>
      <xdr:col>10</xdr:col>
      <xdr:colOff>279890</xdr:colOff>
      <xdr:row>21</xdr:row>
      <xdr:rowOff>33704</xdr:rowOff>
    </xdr:to>
    <xdr:sp macro="" textlink="">
      <xdr:nvSpPr>
        <xdr:cNvPr id="51" name="テキスト ボックス 50"/>
        <xdr:cNvSpPr txBox="1"/>
      </xdr:nvSpPr>
      <xdr:spPr>
        <a:xfrm>
          <a:off x="6251332" y="3115407"/>
          <a:ext cx="915866" cy="4572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 baseline="0"/>
            <a:t>Out_Sixth</a:t>
          </a:r>
          <a:br>
            <a:rPr kumimoji="1" lang="en-US" altLang="ja-JP" sz="1100" baseline="0"/>
          </a:br>
          <a:r>
            <a:rPr kumimoji="1" lang="en-US" altLang="ja-JP" sz="1100" baseline="0"/>
            <a:t>Curve</a:t>
          </a:r>
          <a:endParaRPr kumimoji="1" lang="en-US" altLang="ja-JP" sz="1100"/>
        </a:p>
      </xdr:txBody>
    </xdr:sp>
    <xdr:clientData/>
  </xdr:twoCellAnchor>
  <xdr:twoCellAnchor>
    <xdr:from>
      <xdr:col>8</xdr:col>
      <xdr:colOff>378070</xdr:colOff>
      <xdr:row>21</xdr:row>
      <xdr:rowOff>150934</xdr:rowOff>
    </xdr:from>
    <xdr:to>
      <xdr:col>9</xdr:col>
      <xdr:colOff>218343</xdr:colOff>
      <xdr:row>23</xdr:row>
      <xdr:rowOff>71804</xdr:rowOff>
    </xdr:to>
    <xdr:sp macro="" textlink="">
      <xdr:nvSpPr>
        <xdr:cNvPr id="52" name="テキスト ボックス 51"/>
        <xdr:cNvSpPr txBox="1"/>
      </xdr:nvSpPr>
      <xdr:spPr>
        <a:xfrm>
          <a:off x="5887916" y="368983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8</xdr:col>
      <xdr:colOff>373674</xdr:colOff>
      <xdr:row>16</xdr:row>
      <xdr:rowOff>146538</xdr:rowOff>
    </xdr:from>
    <xdr:to>
      <xdr:col>9</xdr:col>
      <xdr:colOff>213947</xdr:colOff>
      <xdr:row>18</xdr:row>
      <xdr:rowOff>67408</xdr:rowOff>
    </xdr:to>
    <xdr:sp macro="" textlink="">
      <xdr:nvSpPr>
        <xdr:cNvPr id="53" name="テキスト ボックス 52"/>
        <xdr:cNvSpPr txBox="1"/>
      </xdr:nvSpPr>
      <xdr:spPr>
        <a:xfrm>
          <a:off x="5883520" y="2842846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70338</xdr:colOff>
      <xdr:row>17</xdr:row>
      <xdr:rowOff>158261</xdr:rowOff>
    </xdr:from>
    <xdr:to>
      <xdr:col>2</xdr:col>
      <xdr:colOff>599342</xdr:colOff>
      <xdr:row>19</xdr:row>
      <xdr:rowOff>79131</xdr:rowOff>
    </xdr:to>
    <xdr:sp macro="" textlink="">
      <xdr:nvSpPr>
        <xdr:cNvPr id="54" name="テキスト ボックス 53"/>
        <xdr:cNvSpPr txBox="1"/>
      </xdr:nvSpPr>
      <xdr:spPr>
        <a:xfrm>
          <a:off x="1447800" y="3023088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1</xdr:col>
      <xdr:colOff>637442</xdr:colOff>
      <xdr:row>14</xdr:row>
      <xdr:rowOff>65943</xdr:rowOff>
    </xdr:from>
    <xdr:to>
      <xdr:col>2</xdr:col>
      <xdr:colOff>477715</xdr:colOff>
      <xdr:row>15</xdr:row>
      <xdr:rowOff>155332</xdr:rowOff>
    </xdr:to>
    <xdr:sp macro="" textlink="">
      <xdr:nvSpPr>
        <xdr:cNvPr id="55" name="テキスト ボックス 54"/>
        <xdr:cNvSpPr txBox="1"/>
      </xdr:nvSpPr>
      <xdr:spPr>
        <a:xfrm>
          <a:off x="1326173" y="2425212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  <xdr:twoCellAnchor>
    <xdr:from>
      <xdr:col>2</xdr:col>
      <xdr:colOff>584688</xdr:colOff>
      <xdr:row>10</xdr:row>
      <xdr:rowOff>123093</xdr:rowOff>
    </xdr:from>
    <xdr:to>
      <xdr:col>3</xdr:col>
      <xdr:colOff>424962</xdr:colOff>
      <xdr:row>12</xdr:row>
      <xdr:rowOff>43962</xdr:rowOff>
    </xdr:to>
    <xdr:sp macro="" textlink="">
      <xdr:nvSpPr>
        <xdr:cNvPr id="56" name="テキスト ボックス 55"/>
        <xdr:cNvSpPr txBox="1"/>
      </xdr:nvSpPr>
      <xdr:spPr>
        <a:xfrm>
          <a:off x="1962150" y="1808285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_3</a:t>
          </a:r>
        </a:p>
      </xdr:txBody>
    </xdr:sp>
    <xdr:clientData/>
  </xdr:twoCellAnchor>
  <xdr:twoCellAnchor>
    <xdr:from>
      <xdr:col>4</xdr:col>
      <xdr:colOff>136458</xdr:colOff>
      <xdr:row>11</xdr:row>
      <xdr:rowOff>146538</xdr:rowOff>
    </xdr:from>
    <xdr:to>
      <xdr:col>5</xdr:col>
      <xdr:colOff>95250</xdr:colOff>
      <xdr:row>14</xdr:row>
      <xdr:rowOff>86357</xdr:rowOff>
    </xdr:to>
    <xdr:cxnSp macro="">
      <xdr:nvCxnSpPr>
        <xdr:cNvPr id="57" name="直線コネクタ 56"/>
        <xdr:cNvCxnSpPr/>
      </xdr:nvCxnSpPr>
      <xdr:spPr>
        <a:xfrm flipH="1">
          <a:off x="2891381" y="2000250"/>
          <a:ext cx="647523" cy="445376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55685</xdr:colOff>
      <xdr:row>10</xdr:row>
      <xdr:rowOff>136281</xdr:rowOff>
    </xdr:from>
    <xdr:to>
      <xdr:col>4</xdr:col>
      <xdr:colOff>584689</xdr:colOff>
      <xdr:row>12</xdr:row>
      <xdr:rowOff>57150</xdr:rowOff>
    </xdr:to>
    <xdr:sp macro="" textlink="">
      <xdr:nvSpPr>
        <xdr:cNvPr id="58" name="テキスト ボックス 57"/>
        <xdr:cNvSpPr txBox="1"/>
      </xdr:nvSpPr>
      <xdr:spPr>
        <a:xfrm>
          <a:off x="2810608" y="1821473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420566</xdr:colOff>
      <xdr:row>14</xdr:row>
      <xdr:rowOff>76201</xdr:rowOff>
    </xdr:from>
    <xdr:to>
      <xdr:col>5</xdr:col>
      <xdr:colOff>260839</xdr:colOff>
      <xdr:row>15</xdr:row>
      <xdr:rowOff>165590</xdr:rowOff>
    </xdr:to>
    <xdr:sp macro="" textlink="">
      <xdr:nvSpPr>
        <xdr:cNvPr id="59" name="テキスト ボックス 58"/>
        <xdr:cNvSpPr txBox="1"/>
      </xdr:nvSpPr>
      <xdr:spPr>
        <a:xfrm>
          <a:off x="3175489" y="243547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_4</a:t>
          </a:r>
        </a:p>
      </xdr:txBody>
    </xdr:sp>
    <xdr:clientData/>
  </xdr:twoCellAnchor>
  <xdr:twoCellAnchor>
    <xdr:from>
      <xdr:col>4</xdr:col>
      <xdr:colOff>432289</xdr:colOff>
      <xdr:row>25</xdr:row>
      <xdr:rowOff>36083</xdr:rowOff>
    </xdr:from>
    <xdr:to>
      <xdr:col>6</xdr:col>
      <xdr:colOff>39290</xdr:colOff>
      <xdr:row>26</xdr:row>
      <xdr:rowOff>109904</xdr:rowOff>
    </xdr:to>
    <xdr:cxnSp macro="">
      <xdr:nvCxnSpPr>
        <xdr:cNvPr id="60" name="直線コネクタ 59"/>
        <xdr:cNvCxnSpPr/>
      </xdr:nvCxnSpPr>
      <xdr:spPr>
        <a:xfrm flipH="1">
          <a:off x="3187212" y="4249064"/>
          <a:ext cx="984463" cy="24234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58616</xdr:colOff>
      <xdr:row>27</xdr:row>
      <xdr:rowOff>87924</xdr:rowOff>
    </xdr:from>
    <xdr:to>
      <xdr:col>6</xdr:col>
      <xdr:colOff>124558</xdr:colOff>
      <xdr:row>30</xdr:row>
      <xdr:rowOff>131885</xdr:rowOff>
    </xdr:to>
    <xdr:cxnSp macro="">
      <xdr:nvCxnSpPr>
        <xdr:cNvPr id="61" name="直線コネクタ 60"/>
        <xdr:cNvCxnSpPr/>
      </xdr:nvCxnSpPr>
      <xdr:spPr>
        <a:xfrm flipH="1">
          <a:off x="3502270" y="4637943"/>
          <a:ext cx="754673" cy="54951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55685</xdr:colOff>
      <xdr:row>26</xdr:row>
      <xdr:rowOff>114300</xdr:rowOff>
    </xdr:from>
    <xdr:to>
      <xdr:col>5</xdr:col>
      <xdr:colOff>584689</xdr:colOff>
      <xdr:row>28</xdr:row>
      <xdr:rowOff>35170</xdr:rowOff>
    </xdr:to>
    <xdr:sp macro="" textlink="">
      <xdr:nvSpPr>
        <xdr:cNvPr id="64" name="テキスト ボックス 63"/>
        <xdr:cNvSpPr txBox="1"/>
      </xdr:nvSpPr>
      <xdr:spPr>
        <a:xfrm>
          <a:off x="3499339" y="4495800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_1</a:t>
          </a:r>
        </a:p>
      </xdr:txBody>
    </xdr:sp>
    <xdr:clientData/>
  </xdr:twoCellAnchor>
  <xdr:twoCellAnchor>
    <xdr:from>
      <xdr:col>5</xdr:col>
      <xdr:colOff>271097</xdr:colOff>
      <xdr:row>29</xdr:row>
      <xdr:rowOff>87923</xdr:rowOff>
    </xdr:from>
    <xdr:to>
      <xdr:col>6</xdr:col>
      <xdr:colOff>111370</xdr:colOff>
      <xdr:row>31</xdr:row>
      <xdr:rowOff>8793</xdr:rowOff>
    </xdr:to>
    <xdr:sp macro="" textlink="">
      <xdr:nvSpPr>
        <xdr:cNvPr id="65" name="テキスト ボックス 64"/>
        <xdr:cNvSpPr txBox="1"/>
      </xdr:nvSpPr>
      <xdr:spPr>
        <a:xfrm>
          <a:off x="3714751" y="4974981"/>
          <a:ext cx="529004" cy="2579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_2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100" workbookViewId="0">
      <selection activeCell="E22" sqref="E22"/>
    </sheetView>
  </sheetViews>
  <sheetFormatPr defaultRowHeight="13.5" x14ac:dyDescent="0.15"/>
  <cols>
    <col min="2" max="2" width="23.75" bestFit="1" customWidth="1"/>
    <col min="3" max="3" width="24.375" bestFit="1" customWidth="1"/>
    <col min="5" max="5" width="32.875" bestFit="1" customWidth="1"/>
    <col min="6" max="6" width="13.375" bestFit="1" customWidth="1"/>
    <col min="7" max="7" width="13.375" customWidth="1"/>
    <col min="8" max="8" width="11.375" bestFit="1" customWidth="1"/>
    <col min="9" max="9" width="11.375" customWidth="1"/>
    <col min="10" max="10" width="37" bestFit="1" customWidth="1"/>
    <col min="11" max="11" width="13.75" bestFit="1" customWidth="1"/>
  </cols>
  <sheetData>
    <row r="1" spans="1:11" x14ac:dyDescent="0.15">
      <c r="C1" t="s">
        <v>5</v>
      </c>
    </row>
    <row r="2" spans="1:11" x14ac:dyDescent="0.15">
      <c r="B2" t="s">
        <v>3</v>
      </c>
      <c r="C2" t="s">
        <v>2</v>
      </c>
      <c r="D2" t="s">
        <v>29</v>
      </c>
      <c r="E2" t="s">
        <v>30</v>
      </c>
      <c r="F2" t="s">
        <v>24</v>
      </c>
      <c r="G2" t="s">
        <v>28</v>
      </c>
      <c r="H2" t="s">
        <v>25</v>
      </c>
      <c r="I2" t="s">
        <v>34</v>
      </c>
      <c r="J2" t="s">
        <v>31</v>
      </c>
      <c r="K2" t="s">
        <v>13</v>
      </c>
    </row>
    <row r="3" spans="1:11" x14ac:dyDescent="0.15">
      <c r="A3" s="2" t="s">
        <v>0</v>
      </c>
      <c r="B3" t="s">
        <v>4</v>
      </c>
    </row>
    <row r="4" spans="1:11" x14ac:dyDescent="0.15">
      <c r="A4" s="2"/>
      <c r="B4" s="2" t="s">
        <v>1</v>
      </c>
      <c r="D4">
        <v>200</v>
      </c>
      <c r="F4" s="2">
        <v>1010</v>
      </c>
      <c r="G4" s="1"/>
      <c r="H4">
        <v>0</v>
      </c>
    </row>
    <row r="5" spans="1:11" x14ac:dyDescent="0.15">
      <c r="A5" s="2"/>
      <c r="B5" s="2"/>
      <c r="D5">
        <v>810</v>
      </c>
      <c r="F5" s="2"/>
      <c r="G5" s="1"/>
      <c r="H5">
        <v>0</v>
      </c>
    </row>
    <row r="6" spans="1:11" x14ac:dyDescent="0.15">
      <c r="A6" s="2"/>
      <c r="B6" t="s">
        <v>6</v>
      </c>
      <c r="C6" t="s">
        <v>26</v>
      </c>
      <c r="D6">
        <v>570</v>
      </c>
      <c r="F6" s="2">
        <f>SUM(D6:D7)</f>
        <v>1710</v>
      </c>
      <c r="G6" s="1"/>
      <c r="H6">
        <v>0</v>
      </c>
    </row>
    <row r="7" spans="1:11" x14ac:dyDescent="0.15">
      <c r="A7" s="2"/>
      <c r="C7" t="s">
        <v>27</v>
      </c>
      <c r="D7">
        <v>1140</v>
      </c>
      <c r="F7" s="2"/>
      <c r="G7" s="1"/>
      <c r="H7">
        <v>0</v>
      </c>
    </row>
    <row r="8" spans="1:11" x14ac:dyDescent="0.15">
      <c r="A8" s="2"/>
      <c r="B8" t="s">
        <v>7</v>
      </c>
      <c r="D8">
        <v>378.6</v>
      </c>
      <c r="F8">
        <v>378.6</v>
      </c>
      <c r="H8">
        <v>0</v>
      </c>
    </row>
    <row r="9" spans="1:11" x14ac:dyDescent="0.15">
      <c r="A9" s="2"/>
      <c r="B9" t="s">
        <v>8</v>
      </c>
      <c r="D9">
        <f>(1/H9)*(PI()/180)*G9</f>
        <v>1649.6031785101966</v>
      </c>
      <c r="G9">
        <v>90</v>
      </c>
      <c r="H9">
        <f>1/1050.17</f>
        <v>9.5222678233047972E-4</v>
      </c>
      <c r="I9">
        <f>1/H9</f>
        <v>1050.17</v>
      </c>
    </row>
    <row r="10" spans="1:11" x14ac:dyDescent="0.15">
      <c r="A10" s="2"/>
      <c r="B10" t="s">
        <v>9</v>
      </c>
      <c r="D10">
        <v>1365</v>
      </c>
      <c r="G10">
        <v>0</v>
      </c>
      <c r="H10">
        <v>0</v>
      </c>
    </row>
    <row r="11" spans="1:11" x14ac:dyDescent="0.15">
      <c r="A11" s="2"/>
      <c r="B11" t="s">
        <v>10</v>
      </c>
      <c r="D11">
        <f>(1/H11)*(PI()/180)*G11</f>
        <v>1141.591938461459</v>
      </c>
      <c r="G11">
        <v>90</v>
      </c>
      <c r="H11">
        <f>1/726.76</f>
        <v>1.3759700588915186E-3</v>
      </c>
      <c r="I11">
        <f>1/H11</f>
        <v>726.76</v>
      </c>
      <c r="K11" s="2" t="s">
        <v>14</v>
      </c>
    </row>
    <row r="12" spans="1:11" x14ac:dyDescent="0.15">
      <c r="A12" s="2"/>
      <c r="B12" t="s">
        <v>11</v>
      </c>
      <c r="D12">
        <f>(1/H12)*(PI()/180)*G12</f>
        <v>943.47324439241072</v>
      </c>
      <c r="G12">
        <f>90-9.34</f>
        <v>80.66</v>
      </c>
      <c r="H12">
        <f>1/(12.91*51.912)</f>
        <v>1.49212771324027E-3</v>
      </c>
      <c r="I12">
        <f>1/H12</f>
        <v>670.18391999999994</v>
      </c>
      <c r="J12">
        <v>570</v>
      </c>
      <c r="K12" s="2"/>
    </row>
    <row r="13" spans="1:11" x14ac:dyDescent="0.15">
      <c r="A13" s="2"/>
      <c r="B13" t="s">
        <v>12</v>
      </c>
      <c r="D13">
        <f>(1/H13)*(PI()/180)*G13</f>
        <v>661.34979156271004</v>
      </c>
      <c r="E13">
        <v>561.34</v>
      </c>
      <c r="G13">
        <v>40.869999999999997</v>
      </c>
      <c r="H13">
        <f>1/(17.86*51.912)</f>
        <v>1.0785760793914831E-3</v>
      </c>
      <c r="I13">
        <f>1/H13</f>
        <v>927.14831999999979</v>
      </c>
      <c r="K13" s="2"/>
    </row>
    <row r="14" spans="1:11" x14ac:dyDescent="0.15">
      <c r="A14" s="2"/>
      <c r="B14" t="s">
        <v>15</v>
      </c>
      <c r="D14">
        <f>9.88*51.912</f>
        <v>512.89056000000005</v>
      </c>
      <c r="H14">
        <v>0</v>
      </c>
    </row>
    <row r="15" spans="1:11" x14ac:dyDescent="0.15">
      <c r="A15" s="2"/>
      <c r="B15" t="s">
        <v>16</v>
      </c>
      <c r="D15">
        <f>(1/H15)*(PI()/180)*G15</f>
        <v>299.21924696190786</v>
      </c>
      <c r="G15">
        <v>21.43</v>
      </c>
      <c r="H15">
        <f>1/I15</f>
        <v>1.25E-3</v>
      </c>
      <c r="I15">
        <v>800</v>
      </c>
    </row>
    <row r="16" spans="1:11" x14ac:dyDescent="0.15">
      <c r="A16" s="2"/>
      <c r="B16" t="s">
        <v>17</v>
      </c>
      <c r="D16">
        <f>(1/H16)*(PI()/180)*G16</f>
        <v>372.59288871574944</v>
      </c>
      <c r="G16">
        <v>71.16</v>
      </c>
      <c r="H16">
        <f>1/I16</f>
        <v>3.3333333333333335E-3</v>
      </c>
      <c r="I16">
        <v>300</v>
      </c>
    </row>
    <row r="17" spans="1:10" x14ac:dyDescent="0.15">
      <c r="A17" s="2"/>
      <c r="B17" t="s">
        <v>18</v>
      </c>
      <c r="D17">
        <f t="shared" ref="D17:D19" si="0">(1/H17)*(PI()/180)*G17</f>
        <v>380.32469730208436</v>
      </c>
      <c r="G17">
        <f>90-58.87</f>
        <v>31.130000000000003</v>
      </c>
      <c r="H17">
        <f t="shared" ref="H17:H20" si="1">1/I17</f>
        <v>1.4285714285714286E-3</v>
      </c>
      <c r="I17">
        <v>700</v>
      </c>
    </row>
    <row r="18" spans="1:10" x14ac:dyDescent="0.15">
      <c r="A18" s="2"/>
      <c r="B18" t="s">
        <v>37</v>
      </c>
      <c r="D18">
        <f t="shared" si="0"/>
        <v>307.8760800517997</v>
      </c>
      <c r="G18">
        <f>90-27</f>
        <v>63</v>
      </c>
      <c r="H18">
        <f t="shared" si="1"/>
        <v>3.5714285714285713E-3</v>
      </c>
      <c r="I18">
        <v>280</v>
      </c>
    </row>
    <row r="19" spans="1:10" x14ac:dyDescent="0.15">
      <c r="A19" s="2"/>
      <c r="B19" t="s">
        <v>38</v>
      </c>
      <c r="D19">
        <f t="shared" si="0"/>
        <v>414.38305232550175</v>
      </c>
      <c r="G19">
        <f>2.67+28.57</f>
        <v>31.240000000000002</v>
      </c>
      <c r="H19">
        <f>1/I19</f>
        <v>1.3157894736842105E-3</v>
      </c>
      <c r="I19">
        <v>760</v>
      </c>
    </row>
    <row r="20" spans="1:10" x14ac:dyDescent="0.15">
      <c r="A20" s="2"/>
      <c r="B20" t="s">
        <v>19</v>
      </c>
      <c r="D20">
        <v>863.06</v>
      </c>
      <c r="I20">
        <v>0</v>
      </c>
    </row>
    <row r="21" spans="1:10" x14ac:dyDescent="0.15">
      <c r="A21" s="2"/>
      <c r="B21" t="s">
        <v>20</v>
      </c>
      <c r="D21">
        <f>(1/H21)*(PI()/180)*G21</f>
        <v>361.07371565258688</v>
      </c>
      <c r="G21">
        <f>31.95-6.09</f>
        <v>25.86</v>
      </c>
      <c r="H21">
        <f>1/I21</f>
        <v>1.25E-3</v>
      </c>
      <c r="I21">
        <v>800</v>
      </c>
    </row>
    <row r="22" spans="1:10" x14ac:dyDescent="0.15">
      <c r="A22" s="2"/>
      <c r="B22" t="s">
        <v>21</v>
      </c>
      <c r="D22">
        <f>(1/H22)*(PI()/180)*G22</f>
        <v>807.28459221745709</v>
      </c>
      <c r="G22">
        <f>90-18.84</f>
        <v>71.16</v>
      </c>
      <c r="H22">
        <f>1/I22</f>
        <v>1.5384615384615385E-3</v>
      </c>
      <c r="I22">
        <v>650</v>
      </c>
    </row>
    <row r="23" spans="1:10" x14ac:dyDescent="0.15">
      <c r="A23" s="2"/>
      <c r="B23" t="s">
        <v>32</v>
      </c>
      <c r="D23">
        <v>1010</v>
      </c>
      <c r="F23">
        <f>SUM(D23)</f>
        <v>1010</v>
      </c>
      <c r="H23">
        <v>0</v>
      </c>
      <c r="I23">
        <v>0</v>
      </c>
      <c r="J23">
        <v>0</v>
      </c>
    </row>
    <row r="24" spans="1:10" x14ac:dyDescent="0.15">
      <c r="A24" s="2"/>
      <c r="B24" t="s">
        <v>33</v>
      </c>
      <c r="D24">
        <f>(1/H24)*(PI()/180)*G24</f>
        <v>753.98223686155029</v>
      </c>
      <c r="G24">
        <v>90</v>
      </c>
      <c r="H24">
        <f>1/I24</f>
        <v>2.0833333333333333E-3</v>
      </c>
      <c r="I24">
        <v>480</v>
      </c>
    </row>
    <row r="25" spans="1:10" ht="19.5" customHeight="1" x14ac:dyDescent="0.15">
      <c r="A25" s="2"/>
      <c r="B25" s="3" t="s">
        <v>35</v>
      </c>
      <c r="D25" t="s">
        <v>36</v>
      </c>
      <c r="I25">
        <v>650</v>
      </c>
    </row>
    <row r="26" spans="1:10" x14ac:dyDescent="0.15">
      <c r="A26" s="2"/>
      <c r="B26" t="s">
        <v>22</v>
      </c>
      <c r="D26">
        <f>(1/H26)*(PI()/180)*G26</f>
        <v>691.15038378975453</v>
      </c>
      <c r="G26">
        <v>90</v>
      </c>
      <c r="H26">
        <f>1/I26</f>
        <v>2.2727272727272726E-3</v>
      </c>
      <c r="I26">
        <v>440</v>
      </c>
    </row>
    <row r="27" spans="1:10" x14ac:dyDescent="0.15">
      <c r="A27" s="2"/>
      <c r="B27" t="s">
        <v>23</v>
      </c>
      <c r="D27">
        <f>(1/H27)*(PI()/180)*G27</f>
        <v>911.0618695410401</v>
      </c>
      <c r="G27">
        <v>90</v>
      </c>
      <c r="H27">
        <f>1/I27</f>
        <v>1.7241379310344827E-3</v>
      </c>
      <c r="I27">
        <v>580</v>
      </c>
    </row>
  </sheetData>
  <mergeCells count="5">
    <mergeCell ref="K11:K13"/>
    <mergeCell ref="A3:A27"/>
    <mergeCell ref="B4:B5"/>
    <mergeCell ref="F4:F5"/>
    <mergeCell ref="F6:F7"/>
  </mergeCells>
  <phoneticPr fontId="1"/>
  <pageMargins left="0.7" right="0.7" top="0.75" bottom="0.75" header="0.3" footer="0.3"/>
  <pageSetup paperSize="8" orientation="landscape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5" zoomScale="130" zoomScaleNormal="130" workbookViewId="0">
      <selection activeCell="C40" sqref="C40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数値データ</vt:lpstr>
      <vt:lpstr>コース図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created xsi:type="dcterms:W3CDTF">2013-08-23T03:58:01Z</dcterms:created>
  <dcterms:modified xsi:type="dcterms:W3CDTF">2013-08-26T01:53:28Z</dcterms:modified>
</cp:coreProperties>
</file>