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30" windowHeight="8610" activeTab="1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D12" i="1" l="1"/>
  <c r="I23" i="1"/>
  <c r="D22" i="1" l="1"/>
  <c r="G22" i="1"/>
  <c r="H22" i="1"/>
  <c r="D21" i="1"/>
  <c r="G21" i="1"/>
  <c r="H21" i="1"/>
  <c r="D19" i="1"/>
  <c r="H19" i="1"/>
  <c r="G19" i="1"/>
  <c r="G18" i="1"/>
  <c r="G17" i="1"/>
  <c r="H17" i="1"/>
  <c r="D17" i="1" s="1"/>
  <c r="H18" i="1"/>
  <c r="D18" i="1" s="1"/>
  <c r="D16" i="1"/>
  <c r="H16" i="1"/>
  <c r="D15" i="1"/>
  <c r="H15" i="1"/>
  <c r="D27" i="1"/>
  <c r="H27" i="1"/>
  <c r="D26" i="1"/>
  <c r="H26" i="1"/>
  <c r="H24" i="1"/>
  <c r="D24" i="1" s="1"/>
  <c r="F23" i="1"/>
  <c r="H11" i="1" l="1"/>
  <c r="D11" i="1" s="1"/>
  <c r="D14" i="1"/>
  <c r="H13" i="1"/>
  <c r="D13" i="1" s="1"/>
  <c r="H12" i="1"/>
  <c r="I12" i="1" s="1"/>
  <c r="G12" i="1"/>
  <c r="H9" i="1"/>
  <c r="D9" i="1" s="1"/>
  <c r="F6" i="1"/>
  <c r="I13" i="1" l="1"/>
  <c r="I11" i="1"/>
  <c r="I9" i="1"/>
</calcChain>
</file>

<file path=xl/sharedStrings.xml><?xml version="1.0" encoding="utf-8"?>
<sst xmlns="http://schemas.openxmlformats.org/spreadsheetml/2006/main" count="38" uniqueCount="38">
  <si>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</si>
  <si>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</si>
  <si>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</si>
  <si>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</si>
  <si>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</si>
  <si>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</si>
  <si>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</si>
  <si>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</si>
  <si>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</si>
  <si>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</si>
  <si>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</si>
  <si>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</si>
  <si>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</si>
  <si>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</si>
  <si>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</si>
  <si>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</si>
  <si>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</si>
  <si>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</si>
  <si>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</si>
  <si>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</si>
  <si>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</si>
  <si>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</si>
  <si>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</si>
  <si>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</si>
  <si>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</si>
  <si>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</si>
  <si>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</si>
  <si>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</si>
  <si>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</si>
  <si>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</si>
  <si>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</si>
  <si>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ThurdCurve_4</t>
    <phoneticPr fontId="1"/>
  </si>
  <si>
    <t>ThurdCurve_5</t>
    <phoneticPr fontId="1"/>
  </si>
  <si>
    <t>OutFifthStraight</t>
    <phoneticPr fontId="1"/>
  </si>
  <si>
    <t>OutFifthCurve</t>
    <phoneticPr fontId="1"/>
  </si>
  <si>
    <t xml:space="preserve">AfterOutFiftCurveStraight
</t>
    <phoneticPr fontId="1"/>
  </si>
  <si>
    <t>OutSixthCurve_1</t>
    <phoneticPr fontId="1"/>
  </si>
  <si>
    <t>OutSixthCurve_2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</si>
</sst>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77608" cy="6343205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48492</xdr:rowOff>
    </xdr:from>
    <xdr:to>
      <xdr:col>9</xdr:col>
      <xdr:colOff>400050</xdr:colOff>
      <xdr:row>37</xdr:row>
      <xdr:rowOff>38967</xdr:rowOff>
    </xdr:to>
    <xdr:cxnSp macro="">
      <xdr:nvCxnSpPr>
        <xdr:cNvPr id="19" name="直線コネクタ 18"/>
        <xdr:cNvCxnSpPr/>
      </xdr:nvCxnSpPr>
      <xdr:spPr>
        <a:xfrm flipH="1">
          <a:off x="6634595" y="5590310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256442</xdr:colOff>
      <xdr:row>23</xdr:row>
      <xdr:rowOff>95250</xdr:rowOff>
    </xdr:from>
    <xdr:to>
      <xdr:col>9</xdr:col>
      <xdr:colOff>259665</xdr:colOff>
      <xdr:row>26</xdr:row>
      <xdr:rowOff>126298</xdr:rowOff>
    </xdr:to>
    <xdr:cxnSp macro="">
      <xdr:nvCxnSpPr>
        <xdr:cNvPr id="21" name="直線コネクタ 20"/>
        <xdr:cNvCxnSpPr/>
      </xdr:nvCxnSpPr>
      <xdr:spPr>
        <a:xfrm>
          <a:off x="6455019" y="3971192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445477</xdr:colOff>
      <xdr:row>23</xdr:row>
      <xdr:rowOff>115765</xdr:rowOff>
    </xdr:from>
    <xdr:to>
      <xdr:col>9</xdr:col>
      <xdr:colOff>448700</xdr:colOff>
      <xdr:row>26</xdr:row>
      <xdr:rowOff>146813</xdr:rowOff>
    </xdr:to>
    <xdr:cxnSp macro="">
      <xdr:nvCxnSpPr>
        <xdr:cNvPr id="23" name="直線コネクタ 22"/>
        <xdr:cNvCxnSpPr/>
      </xdr:nvCxnSpPr>
      <xdr:spPr>
        <a:xfrm>
          <a:off x="6644054" y="3991707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218341</xdr:colOff>
      <xdr:row>12</xdr:row>
      <xdr:rowOff>115765</xdr:rowOff>
    </xdr:from>
    <xdr:to>
      <xdr:col>10</xdr:col>
      <xdr:colOff>221564</xdr:colOff>
      <xdr:row>15</xdr:row>
      <xdr:rowOff>146814</xdr:rowOff>
    </xdr:to>
    <xdr:cxnSp macro="">
      <xdr:nvCxnSpPr>
        <xdr:cNvPr id="24" name="直線コネクタ 23"/>
        <xdr:cNvCxnSpPr/>
      </xdr:nvCxnSpPr>
      <xdr:spPr>
        <a:xfrm>
          <a:off x="7105649" y="2137996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87924</xdr:colOff>
      <xdr:row>20</xdr:row>
      <xdr:rowOff>58615</xdr:rowOff>
    </xdr:from>
    <xdr:to>
      <xdr:col>8</xdr:col>
      <xdr:colOff>579119</xdr:colOff>
      <xdr:row>20</xdr:row>
      <xdr:rowOff>64751</xdr:rowOff>
    </xdr:to>
    <xdr:cxnSp macro="">
      <xdr:nvCxnSpPr>
        <xdr:cNvPr id="25" name="直線コネクタ 24"/>
        <xdr:cNvCxnSpPr/>
      </xdr:nvCxnSpPr>
      <xdr:spPr>
        <a:xfrm>
          <a:off x="5597770" y="3429000"/>
          <a:ext cx="491195" cy="613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184639</xdr:colOff>
      <xdr:row>22</xdr:row>
      <xdr:rowOff>89388</xdr:rowOff>
    </xdr:from>
    <xdr:to>
      <xdr:col>10</xdr:col>
      <xdr:colOff>411774</xdr:colOff>
      <xdr:row>25</xdr:row>
      <xdr:rowOff>41031</xdr:rowOff>
    </xdr:to>
    <xdr:sp macro="" textlink="">
      <xdr:nvSpPr>
        <xdr:cNvPr id="33" name="テキスト ボックス 32"/>
        <xdr:cNvSpPr txBox="1"/>
      </xdr:nvSpPr>
      <xdr:spPr>
        <a:xfrm>
          <a:off x="6383216" y="37968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OutFiftCurve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465994</xdr:colOff>
      <xdr:row>32</xdr:row>
      <xdr:rowOff>84992</xdr:rowOff>
    </xdr:from>
    <xdr:to>
      <xdr:col>9</xdr:col>
      <xdr:colOff>4398</xdr:colOff>
      <xdr:row>35</xdr:row>
      <xdr:rowOff>36635</xdr:rowOff>
    </xdr:to>
    <xdr:sp macro="" textlink="">
      <xdr:nvSpPr>
        <xdr:cNvPr id="48" name="テキスト ボックス 47"/>
        <xdr:cNvSpPr txBox="1"/>
      </xdr:nvSpPr>
      <xdr:spPr>
        <a:xfrm>
          <a:off x="5287109" y="54776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618393</xdr:colOff>
      <xdr:row>27</xdr:row>
      <xdr:rowOff>134815</xdr:rowOff>
    </xdr:from>
    <xdr:to>
      <xdr:col>11</xdr:col>
      <xdr:colOff>156798</xdr:colOff>
      <xdr:row>30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6816970" y="4684834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9</xdr:col>
      <xdr:colOff>52755</xdr:colOff>
      <xdr:row>18</xdr:row>
      <xdr:rowOff>82061</xdr:rowOff>
    </xdr:from>
    <xdr:to>
      <xdr:col>10</xdr:col>
      <xdr:colOff>279890</xdr:colOff>
      <xdr:row>21</xdr:row>
      <xdr:rowOff>33704</xdr:rowOff>
    </xdr:to>
    <xdr:sp macro="" textlink="">
      <xdr:nvSpPr>
        <xdr:cNvPr id="51" name="テキスト ボックス 50"/>
        <xdr:cNvSpPr txBox="1"/>
      </xdr:nvSpPr>
      <xdr:spPr>
        <a:xfrm>
          <a:off x="6251332" y="31154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378070</xdr:colOff>
      <xdr:row>21</xdr:row>
      <xdr:rowOff>150934</xdr:rowOff>
    </xdr:from>
    <xdr:to>
      <xdr:col>9</xdr:col>
      <xdr:colOff>218343</xdr:colOff>
      <xdr:row>23</xdr:row>
      <xdr:rowOff>71804</xdr:rowOff>
    </xdr:to>
    <xdr:sp macro="" textlink="">
      <xdr:nvSpPr>
        <xdr:cNvPr id="52" name="テキスト ボックス 51"/>
        <xdr:cNvSpPr txBox="1"/>
      </xdr:nvSpPr>
      <xdr:spPr>
        <a:xfrm>
          <a:off x="5887916" y="368983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373674</xdr:colOff>
      <xdr:row>16</xdr:row>
      <xdr:rowOff>146538</xdr:rowOff>
    </xdr:from>
    <xdr:to>
      <xdr:col>9</xdr:col>
      <xdr:colOff>213947</xdr:colOff>
      <xdr:row>18</xdr:row>
      <xdr:rowOff>67408</xdr:rowOff>
    </xdr:to>
    <xdr:sp macro="" textlink="">
      <xdr:nvSpPr>
        <xdr:cNvPr id="53" name="テキスト ボックス 52"/>
        <xdr:cNvSpPr txBox="1"/>
      </xdr:nvSpPr>
      <xdr:spPr>
        <a:xfrm>
          <a:off x="5883520" y="284284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B1" zoomScale="85" zoomScaleNormal="85" workbookViewId="0">
      <selection activeCell="I26" sqref="I26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5</v>
      </c>
    </row>
    <row r="2" spans="1:11" x14ac:dyDescent="0.15">
      <c r="B2" t="s">
        <v>3</v>
      </c>
      <c r="C2" t="s">
        <v>2</v>
      </c>
      <c r="D2" t="s">
        <v>27</v>
      </c>
      <c r="E2" t="s">
        <v>28</v>
      </c>
      <c r="F2" t="s">
        <v>22</v>
      </c>
      <c r="G2" t="s">
        <v>26</v>
      </c>
      <c r="H2" t="s">
        <v>23</v>
      </c>
      <c r="I2" t="s">
        <v>30</v>
      </c>
      <c r="J2" t="s">
        <v>29</v>
      </c>
      <c r="K2" t="s">
        <v>13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>
        <v>200</v>
      </c>
      <c r="F4" s="4">
        <v>1010</v>
      </c>
      <c r="G4" s="1"/>
      <c r="H4">
        <v>0</v>
      </c>
    </row>
    <row r="5" spans="1:11" x14ac:dyDescent="0.15">
      <c r="A5" s="4"/>
      <c r="B5" s="4"/>
      <c r="D5">
        <v>810</v>
      </c>
      <c r="F5" s="4"/>
      <c r="G5" s="1"/>
      <c r="H5">
        <v>0</v>
      </c>
    </row>
    <row r="6" spans="1:11" x14ac:dyDescent="0.15">
      <c r="A6" s="4"/>
      <c r="B6" t="s">
        <v>6</v>
      </c>
      <c r="C6" t="s">
        <v>24</v>
      </c>
      <c r="D6">
        <v>570</v>
      </c>
      <c r="F6" s="4">
        <f>SUM(D6:D7)</f>
        <v>1710</v>
      </c>
      <c r="G6" s="1"/>
      <c r="H6">
        <v>0</v>
      </c>
    </row>
    <row r="7" spans="1:11" x14ac:dyDescent="0.15">
      <c r="A7" s="4"/>
      <c r="C7" t="s">
        <v>25</v>
      </c>
      <c r="D7">
        <v>1140</v>
      </c>
      <c r="F7" s="4"/>
      <c r="G7" s="1"/>
      <c r="H7">
        <v>0</v>
      </c>
    </row>
    <row r="8" spans="1:11" x14ac:dyDescent="0.15">
      <c r="A8" s="4"/>
      <c r="B8" t="s">
        <v>7</v>
      </c>
      <c r="D8">
        <v>378.6</v>
      </c>
      <c r="F8">
        <v>378.6</v>
      </c>
      <c r="H8">
        <v>0</v>
      </c>
    </row>
    <row r="9" spans="1:11" x14ac:dyDescent="0.15">
      <c r="A9" s="4"/>
      <c r="B9" t="s">
        <v>8</v>
      </c>
      <c r="D9">
        <f>(1/H9)*(PI()/180)*G9</f>
        <v>1649.6031785101966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4"/>
      <c r="B10" t="s">
        <v>9</v>
      </c>
      <c r="D10">
        <v>1365</v>
      </c>
      <c r="G10">
        <v>0</v>
      </c>
      <c r="H10">
        <v>0</v>
      </c>
    </row>
    <row r="11" spans="1:11" x14ac:dyDescent="0.15">
      <c r="A11" s="4"/>
      <c r="B11" t="s">
        <v>10</v>
      </c>
      <c r="D11">
        <f>(1/H11)*(PI()/180)*G11</f>
        <v>1141.591938461459</v>
      </c>
      <c r="G11">
        <v>90</v>
      </c>
      <c r="H11">
        <f>1/726.76</f>
        <v>1.3759700588915186E-3</v>
      </c>
      <c r="I11">
        <f>1/H11</f>
        <v>726.76</v>
      </c>
      <c r="K11" s="4" t="s">
        <v>14</v>
      </c>
    </row>
    <row r="12" spans="1:11" x14ac:dyDescent="0.15">
      <c r="A12" s="4"/>
      <c r="B12" t="s">
        <v>11</v>
      </c>
      <c r="D12">
        <f>(1/H12)*(PI()/180)*G12</f>
        <v>943.47324439241072</v>
      </c>
      <c r="E12">
        <v>634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4"/>
    </row>
    <row r="13" spans="1:11" x14ac:dyDescent="0.15">
      <c r="A13" s="4"/>
      <c r="B13" t="s">
        <v>12</v>
      </c>
      <c r="D13">
        <f>(1/H13)*(PI()/180)*G13</f>
        <v>661.34979156271004</v>
      </c>
      <c r="E13">
        <v>561.34</v>
      </c>
      <c r="G13">
        <v>40.869999999999997</v>
      </c>
      <c r="H13">
        <f>1/(17.86*51.912)</f>
        <v>1.0785760793914831E-3</v>
      </c>
      <c r="I13">
        <f>1/H13</f>
        <v>927.14831999999979</v>
      </c>
      <c r="J13">
        <v>527</v>
      </c>
      <c r="K13" s="4"/>
    </row>
    <row r="14" spans="1:11" x14ac:dyDescent="0.15">
      <c r="A14" s="4"/>
      <c r="B14" t="s">
        <v>15</v>
      </c>
      <c r="D14">
        <f>9.88*51.912</f>
        <v>512.89056000000005</v>
      </c>
      <c r="H14">
        <v>0</v>
      </c>
    </row>
    <row r="15" spans="1:11" s="3" customFormat="1" x14ac:dyDescent="0.15">
      <c r="A15" s="4"/>
      <c r="B15" s="3" t="s">
        <v>16</v>
      </c>
      <c r="D15" s="3">
        <f>(1/H15)*(PI()/180)*G15</f>
        <v>299.21924696190786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17</v>
      </c>
      <c r="D16">
        <f>(1/H16)*(PI()/180)*G16</f>
        <v>372.59288871574944</v>
      </c>
      <c r="G16">
        <v>71.16</v>
      </c>
      <c r="H16">
        <f>1/I16</f>
        <v>3.3333333333333335E-3</v>
      </c>
      <c r="I16">
        <v>300</v>
      </c>
      <c r="J16">
        <v>200</v>
      </c>
    </row>
    <row r="17" spans="1:10" x14ac:dyDescent="0.15">
      <c r="A17" s="4"/>
      <c r="B17" t="s">
        <v>18</v>
      </c>
      <c r="D17">
        <f t="shared" ref="D17:D19" si="0">(1/H17)*(PI()/180)*G17</f>
        <v>380.32469730208436</v>
      </c>
      <c r="G17">
        <f>90-58.87</f>
        <v>31.130000000000003</v>
      </c>
      <c r="H17">
        <f t="shared" ref="H17:H18" si="1">1/I17</f>
        <v>1.4285714285714286E-3</v>
      </c>
      <c r="I17">
        <v>700</v>
      </c>
    </row>
    <row r="18" spans="1:10" x14ac:dyDescent="0.15">
      <c r="A18" s="4"/>
      <c r="B18" t="s">
        <v>31</v>
      </c>
      <c r="D18">
        <f t="shared" si="0"/>
        <v>307.8760800517997</v>
      </c>
      <c r="G18">
        <f>90-27</f>
        <v>63</v>
      </c>
      <c r="H18">
        <f t="shared" si="1"/>
        <v>3.5714285714285713E-3</v>
      </c>
      <c r="I18">
        <v>280</v>
      </c>
    </row>
    <row r="19" spans="1:10" x14ac:dyDescent="0.15">
      <c r="A19" s="4"/>
      <c r="B19" t="s">
        <v>32</v>
      </c>
      <c r="D19">
        <f t="shared" si="0"/>
        <v>414.38305232550175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19</v>
      </c>
      <c r="D20">
        <v>863.06</v>
      </c>
      <c r="E20">
        <v>1600</v>
      </c>
      <c r="I20">
        <v>0</v>
      </c>
    </row>
    <row r="21" spans="1:10" x14ac:dyDescent="0.15">
      <c r="A21" s="4"/>
      <c r="B21" t="s">
        <v>20</v>
      </c>
      <c r="D21">
        <f>(1/H21)*(PI()/180)*G21</f>
        <v>361.07371565258688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21</v>
      </c>
      <c r="D22">
        <f>(1/H22)*(PI()/180)*G22</f>
        <v>807.28459221745709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33</v>
      </c>
      <c r="D23">
        <v>1010</v>
      </c>
      <c r="E23">
        <v>920</v>
      </c>
      <c r="F23">
        <f>SUM(D23)</f>
        <v>1010</v>
      </c>
      <c r="H23">
        <v>0</v>
      </c>
      <c r="I23">
        <f>936/2</f>
        <v>468</v>
      </c>
      <c r="J23">
        <v>0</v>
      </c>
    </row>
    <row r="24" spans="1:10" x14ac:dyDescent="0.15">
      <c r="A24" s="4"/>
      <c r="B24" t="s">
        <v>34</v>
      </c>
      <c r="D24">
        <f>(1/H24)*(PI()/180)*G24</f>
        <v>1470.2653618800232</v>
      </c>
      <c r="G24">
        <v>180</v>
      </c>
      <c r="H24">
        <f>1/I23</f>
        <v>2.136752136752137E-3</v>
      </c>
      <c r="I24">
        <v>650</v>
      </c>
    </row>
    <row r="25" spans="1:10" ht="19.5" customHeight="1" x14ac:dyDescent="0.15">
      <c r="A25" s="4"/>
      <c r="B25" s="2" t="s">
        <v>35</v>
      </c>
      <c r="D25">
        <v>100</v>
      </c>
      <c r="I25">
        <v>0</v>
      </c>
    </row>
    <row r="26" spans="1:10" x14ac:dyDescent="0.15">
      <c r="A26" s="4"/>
      <c r="B26" t="s">
        <v>36</v>
      </c>
      <c r="D26">
        <f>(1/H26)*(PI()/180)*G26</f>
        <v>691.15038378975453</v>
      </c>
      <c r="G26">
        <v>90</v>
      </c>
      <c r="H26">
        <f>1/I26</f>
        <v>2.2727272727272726E-3</v>
      </c>
      <c r="I26">
        <v>440</v>
      </c>
      <c r="J26">
        <v>250</v>
      </c>
    </row>
    <row r="27" spans="1:10" x14ac:dyDescent="0.15">
      <c r="A27" s="4"/>
      <c r="B27" t="s">
        <v>37</v>
      </c>
      <c r="D27">
        <f>(1/H27)*(PI()/180)*G27</f>
        <v>911.0618695410401</v>
      </c>
      <c r="E27">
        <v>1200</v>
      </c>
      <c r="G27">
        <v>90</v>
      </c>
      <c r="H27">
        <f>1/I27</f>
        <v>1.7241379310344827E-3</v>
      </c>
      <c r="I27">
        <v>580</v>
      </c>
      <c r="J27">
        <v>350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90" zoomScaleNormal="19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tahichi_ver2.0</cp:lastModifiedBy>
  <dcterms:created xsi:type="dcterms:W3CDTF">2013-08-23T03:58:01Z</dcterms:created>
  <dcterms:modified xsi:type="dcterms:W3CDTF">2013-09-05T09:17:29Z</dcterms:modified>
</cp:coreProperties>
</file>