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0130" windowHeight="8610" activeTab="1"/>
  </bookViews>
  <sheets>
    <sheet name="数値データ" sheetId="1" r:id="rId1"/>
    <sheet name="コース図" sheetId="2" r:id="rId2"/>
  </sheets>
  <calcPr calcId="145621"/>
</workbook>
</file>

<file path=xl/calcChain.xml><?xml version="1.0" encoding="utf-8"?>
<calcChain xmlns="http://schemas.openxmlformats.org/spreadsheetml/2006/main">
  <c r="H11" i="1" l="1"/>
  <c r="D11" i="1" s="1"/>
  <c r="H17" i="1"/>
  <c r="I17" i="1" s="1"/>
  <c r="H15" i="1"/>
  <c r="D15" i="1" s="1"/>
  <c r="H16" i="1"/>
  <c r="I16" i="1" s="1"/>
  <c r="D16" i="1"/>
  <c r="D14" i="1"/>
  <c r="H13" i="1"/>
  <c r="D13" i="1" s="1"/>
  <c r="H12" i="1"/>
  <c r="I12" i="1" s="1"/>
  <c r="G12" i="1"/>
  <c r="H9" i="1"/>
  <c r="D9" i="1" s="1"/>
  <c r="F6" i="1"/>
  <c r="I13" i="1" l="1"/>
  <c r="I11" i="1"/>
  <c r="I15" i="1"/>
  <c r="I9" i="1"/>
  <c r="D12" i="1"/>
</calcChain>
</file>

<file path=xl/sharedStrings.xml><?xml version="1.0" encoding="utf-8"?>
<sst xmlns="http://schemas.openxmlformats.org/spreadsheetml/2006/main" count="37" uniqueCount="37">
  <si>
    <t>ベーシック</t>
    <phoneticPr fontId="1"/>
  </si>
  <si>
    <t>FirstStraight</t>
    <phoneticPr fontId="1"/>
  </si>
  <si>
    <t>走法</t>
    <rPh sb="0" eb="2">
      <t>ソウホウ</t>
    </rPh>
    <phoneticPr fontId="1"/>
  </si>
  <si>
    <t>区間</t>
    <phoneticPr fontId="1"/>
  </si>
  <si>
    <t>StartUp</t>
    <phoneticPr fontId="1"/>
  </si>
  <si>
    <t>区間分割情報 アウトコース</t>
    <rPh sb="0" eb="2">
      <t>クカン</t>
    </rPh>
    <rPh sb="2" eb="4">
      <t>ブンカツ</t>
    </rPh>
    <rPh sb="4" eb="6">
      <t>ジョウホウ</t>
    </rPh>
    <phoneticPr fontId="1"/>
  </si>
  <si>
    <t>Slope</t>
    <phoneticPr fontId="1"/>
  </si>
  <si>
    <t>AfterSlopeStraight</t>
    <phoneticPr fontId="1"/>
  </si>
  <si>
    <t>FirstCurve</t>
    <phoneticPr fontId="1"/>
  </si>
  <si>
    <t>SecondStraight</t>
    <phoneticPr fontId="1"/>
  </si>
  <si>
    <t>SecondCurve_1</t>
    <phoneticPr fontId="1"/>
  </si>
  <si>
    <t>SecondCurve_2</t>
    <phoneticPr fontId="1"/>
  </si>
  <si>
    <t>SecondCurve_3</t>
    <phoneticPr fontId="1"/>
  </si>
  <si>
    <t>該当ファイル名</t>
    <rPh sb="0" eb="2">
      <t>ガイトウ</t>
    </rPh>
    <rPh sb="6" eb="7">
      <t>メイ</t>
    </rPh>
    <phoneticPr fontId="1"/>
  </si>
  <si>
    <t>SecondCurve.c</t>
    <phoneticPr fontId="1"/>
  </si>
  <si>
    <t>ThirdStraight</t>
    <phoneticPr fontId="1"/>
  </si>
  <si>
    <t>ThurdCurve_1</t>
    <phoneticPr fontId="1"/>
  </si>
  <si>
    <t>ThurdCurve_2</t>
    <phoneticPr fontId="1"/>
  </si>
  <si>
    <t>ThurdCurve_3</t>
    <phoneticPr fontId="1"/>
  </si>
  <si>
    <t>ThurdCurve_4</t>
    <phoneticPr fontId="1"/>
  </si>
  <si>
    <t>ForthStraight</t>
    <phoneticPr fontId="1"/>
  </si>
  <si>
    <t>ForthCurve_1</t>
    <phoneticPr fontId="1"/>
  </si>
  <si>
    <t>ForthCurve_2</t>
    <phoneticPr fontId="1"/>
  </si>
  <si>
    <t>FifthStraight</t>
    <phoneticPr fontId="1"/>
  </si>
  <si>
    <t>FifthCurve_1</t>
    <phoneticPr fontId="1"/>
  </si>
  <si>
    <t>FifthCurve_2</t>
    <phoneticPr fontId="1"/>
  </si>
  <si>
    <t>SixthCurve_1</t>
    <phoneticPr fontId="1"/>
  </si>
  <si>
    <t>SixthCurve_2</t>
    <phoneticPr fontId="1"/>
  </si>
  <si>
    <t>距離合計[mm]</t>
    <rPh sb="0" eb="2">
      <t>キョリ</t>
    </rPh>
    <rPh sb="2" eb="4">
      <t>ゴウケイ</t>
    </rPh>
    <phoneticPr fontId="1"/>
  </si>
  <si>
    <t>曲率[1/mm]</t>
    <rPh sb="0" eb="2">
      <t>キョクリツ</t>
    </rPh>
    <phoneticPr fontId="1"/>
  </si>
  <si>
    <t>slopeUpRunningMethod</t>
    <phoneticPr fontId="1"/>
  </si>
  <si>
    <t>SlopeDownRunningMethod</t>
    <phoneticPr fontId="1"/>
  </si>
  <si>
    <t>走行角度[deg]</t>
    <rPh sb="0" eb="4">
      <t>ソウコウカクド</t>
    </rPh>
    <phoneticPr fontId="1"/>
  </si>
  <si>
    <t>距離[mm]</t>
    <rPh sb="0" eb="2">
      <t>キョリ</t>
    </rPh>
    <phoneticPr fontId="1"/>
  </si>
  <si>
    <t>曲率半径</t>
    <rPh sb="0" eb="2">
      <t>キョクリツ</t>
    </rPh>
    <rPh sb="2" eb="4">
      <t>ハンケイ</t>
    </rPh>
    <phoneticPr fontId="1"/>
  </si>
  <si>
    <t>距離[mm]走行との比較による修正値</t>
    <rPh sb="0" eb="2">
      <t>キョリ</t>
    </rPh>
    <rPh sb="6" eb="8">
      <t>ソウコウ</t>
    </rPh>
    <rPh sb="10" eb="12">
      <t>ヒカク</t>
    </rPh>
    <rPh sb="15" eb="18">
      <t>シュウセイチ</t>
    </rPh>
    <phoneticPr fontId="1"/>
  </si>
  <si>
    <t>曲率半径[mm]走行との比較による修正値</t>
    <rPh sb="0" eb="2">
      <t>キョクリツ</t>
    </rPh>
    <rPh sb="2" eb="4">
      <t>ハンケイ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</si>
</sst>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14</xdr:col>
      <xdr:colOff>35377</xdr:colOff>
      <xdr:row>37</xdr:row>
      <xdr:rowOff>117518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9636577" cy="6451643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1</xdr:row>
      <xdr:rowOff>19050</xdr:rowOff>
    </xdr:from>
    <xdr:to>
      <xdr:col>10</xdr:col>
      <xdr:colOff>104775</xdr:colOff>
      <xdr:row>6</xdr:row>
      <xdr:rowOff>9525</xdr:rowOff>
    </xdr:to>
    <xdr:cxnSp macro="">
      <xdr:nvCxnSpPr>
        <xdr:cNvPr id="5" name="直線コネクタ 4"/>
        <xdr:cNvCxnSpPr/>
      </xdr:nvCxnSpPr>
      <xdr:spPr>
        <a:xfrm flipH="1">
          <a:off x="6962775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1</xdr:row>
      <xdr:rowOff>9525</xdr:rowOff>
    </xdr:from>
    <xdr:to>
      <xdr:col>8</xdr:col>
      <xdr:colOff>333375</xdr:colOff>
      <xdr:row>6</xdr:row>
      <xdr:rowOff>0</xdr:rowOff>
    </xdr:to>
    <xdr:cxnSp macro="">
      <xdr:nvCxnSpPr>
        <xdr:cNvPr id="7" name="直線コネクタ 6"/>
        <xdr:cNvCxnSpPr/>
      </xdr:nvCxnSpPr>
      <xdr:spPr>
        <a:xfrm flipH="1">
          <a:off x="5819775" y="18097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</xdr:row>
      <xdr:rowOff>19050</xdr:rowOff>
    </xdr:from>
    <xdr:to>
      <xdr:col>7</xdr:col>
      <xdr:colOff>19050</xdr:colOff>
      <xdr:row>6</xdr:row>
      <xdr:rowOff>9525</xdr:rowOff>
    </xdr:to>
    <xdr:cxnSp macro="">
      <xdr:nvCxnSpPr>
        <xdr:cNvPr id="8" name="直線コネクタ 7"/>
        <xdr:cNvCxnSpPr/>
      </xdr:nvCxnSpPr>
      <xdr:spPr>
        <a:xfrm flipH="1">
          <a:off x="4819650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</xdr:row>
      <xdr:rowOff>9525</xdr:rowOff>
    </xdr:from>
    <xdr:to>
      <xdr:col>4</xdr:col>
      <xdr:colOff>0</xdr:colOff>
      <xdr:row>6</xdr:row>
      <xdr:rowOff>0</xdr:rowOff>
    </xdr:to>
    <xdr:cxnSp macro="">
      <xdr:nvCxnSpPr>
        <xdr:cNvPr id="9" name="直線コネクタ 8"/>
        <xdr:cNvCxnSpPr/>
      </xdr:nvCxnSpPr>
      <xdr:spPr>
        <a:xfrm flipH="1">
          <a:off x="2743200" y="18097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</xdr:row>
      <xdr:rowOff>19050</xdr:rowOff>
    </xdr:from>
    <xdr:to>
      <xdr:col>3</xdr:col>
      <xdr:colOff>38100</xdr:colOff>
      <xdr:row>6</xdr:row>
      <xdr:rowOff>9525</xdr:rowOff>
    </xdr:to>
    <xdr:cxnSp macro="">
      <xdr:nvCxnSpPr>
        <xdr:cNvPr id="10" name="直線コネクタ 9"/>
        <xdr:cNvCxnSpPr/>
      </xdr:nvCxnSpPr>
      <xdr:spPr>
        <a:xfrm flipH="1">
          <a:off x="2095500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13</xdr:row>
      <xdr:rowOff>9525</xdr:rowOff>
    </xdr:from>
    <xdr:to>
      <xdr:col>1</xdr:col>
      <xdr:colOff>209550</xdr:colOff>
      <xdr:row>13</xdr:row>
      <xdr:rowOff>19050</xdr:rowOff>
    </xdr:to>
    <xdr:cxnSp macro="">
      <xdr:nvCxnSpPr>
        <xdr:cNvPr id="11" name="直線コネクタ 10"/>
        <xdr:cNvCxnSpPr/>
      </xdr:nvCxnSpPr>
      <xdr:spPr>
        <a:xfrm flipV="1">
          <a:off x="209550" y="2238375"/>
          <a:ext cx="68580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27</xdr:row>
      <xdr:rowOff>9525</xdr:rowOff>
    </xdr:from>
    <xdr:to>
      <xdr:col>1</xdr:col>
      <xdr:colOff>171450</xdr:colOff>
      <xdr:row>27</xdr:row>
      <xdr:rowOff>19050</xdr:rowOff>
    </xdr:to>
    <xdr:cxnSp macro="">
      <xdr:nvCxnSpPr>
        <xdr:cNvPr id="14" name="直線コネクタ 13"/>
        <xdr:cNvCxnSpPr/>
      </xdr:nvCxnSpPr>
      <xdr:spPr>
        <a:xfrm flipV="1">
          <a:off x="171450" y="4638675"/>
          <a:ext cx="68580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30</xdr:row>
      <xdr:rowOff>85725</xdr:rowOff>
    </xdr:from>
    <xdr:to>
      <xdr:col>2</xdr:col>
      <xdr:colOff>247650</xdr:colOff>
      <xdr:row>35</xdr:row>
      <xdr:rowOff>76200</xdr:rowOff>
    </xdr:to>
    <xdr:cxnSp macro="">
      <xdr:nvCxnSpPr>
        <xdr:cNvPr id="16" name="直線コネクタ 15"/>
        <xdr:cNvCxnSpPr/>
      </xdr:nvCxnSpPr>
      <xdr:spPr>
        <a:xfrm flipH="1">
          <a:off x="1619250" y="522922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28</xdr:row>
      <xdr:rowOff>152400</xdr:rowOff>
    </xdr:from>
    <xdr:to>
      <xdr:col>4</xdr:col>
      <xdr:colOff>19050</xdr:colOff>
      <xdr:row>31</xdr:row>
      <xdr:rowOff>57150</xdr:rowOff>
    </xdr:to>
    <xdr:cxnSp macro="">
      <xdr:nvCxnSpPr>
        <xdr:cNvPr id="17" name="直線コネクタ 16"/>
        <xdr:cNvCxnSpPr/>
      </xdr:nvCxnSpPr>
      <xdr:spPr>
        <a:xfrm>
          <a:off x="2076450" y="4953000"/>
          <a:ext cx="685800" cy="4191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25</xdr:row>
      <xdr:rowOff>1</xdr:rowOff>
    </xdr:from>
    <xdr:to>
      <xdr:col>4</xdr:col>
      <xdr:colOff>9525</xdr:colOff>
      <xdr:row>26</xdr:row>
      <xdr:rowOff>114300</xdr:rowOff>
    </xdr:to>
    <xdr:cxnSp macro="">
      <xdr:nvCxnSpPr>
        <xdr:cNvPr id="22" name="直線コネクタ 21"/>
        <xdr:cNvCxnSpPr/>
      </xdr:nvCxnSpPr>
      <xdr:spPr>
        <a:xfrm flipV="1">
          <a:off x="1943100" y="4286251"/>
          <a:ext cx="809625" cy="2857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19</xdr:row>
      <xdr:rowOff>28576</xdr:rowOff>
    </xdr:from>
    <xdr:to>
      <xdr:col>3</xdr:col>
      <xdr:colOff>209550</xdr:colOff>
      <xdr:row>20</xdr:row>
      <xdr:rowOff>142875</xdr:rowOff>
    </xdr:to>
    <xdr:cxnSp macro="">
      <xdr:nvCxnSpPr>
        <xdr:cNvPr id="27" name="直線コネクタ 26"/>
        <xdr:cNvCxnSpPr/>
      </xdr:nvCxnSpPr>
      <xdr:spPr>
        <a:xfrm flipV="1">
          <a:off x="1457325" y="3286126"/>
          <a:ext cx="809625" cy="2857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426983</xdr:colOff>
      <xdr:row>15</xdr:row>
      <xdr:rowOff>131379</xdr:rowOff>
    </xdr:from>
    <xdr:to>
      <xdr:col>2</xdr:col>
      <xdr:colOff>604345</xdr:colOff>
      <xdr:row>17</xdr:row>
      <xdr:rowOff>59121</xdr:rowOff>
    </xdr:to>
    <xdr:cxnSp macro="">
      <xdr:nvCxnSpPr>
        <xdr:cNvPr id="28" name="直線コネクタ 27"/>
        <xdr:cNvCxnSpPr/>
      </xdr:nvCxnSpPr>
      <xdr:spPr>
        <a:xfrm flipV="1">
          <a:off x="1110155" y="2693276"/>
          <a:ext cx="860535" cy="269328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10</xdr:row>
      <xdr:rowOff>133350</xdr:rowOff>
    </xdr:from>
    <xdr:to>
      <xdr:col>3</xdr:col>
      <xdr:colOff>49267</xdr:colOff>
      <xdr:row>14</xdr:row>
      <xdr:rowOff>112001</xdr:rowOff>
    </xdr:to>
    <xdr:cxnSp macro="">
      <xdr:nvCxnSpPr>
        <xdr:cNvPr id="31" name="直線コネクタ 30"/>
        <xdr:cNvCxnSpPr/>
      </xdr:nvCxnSpPr>
      <xdr:spPr>
        <a:xfrm>
          <a:off x="1571625" y="1847850"/>
          <a:ext cx="535042" cy="664451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57150</xdr:rowOff>
    </xdr:from>
    <xdr:to>
      <xdr:col>3</xdr:col>
      <xdr:colOff>496942</xdr:colOff>
      <xdr:row>13</xdr:row>
      <xdr:rowOff>102476</xdr:rowOff>
    </xdr:to>
    <xdr:cxnSp macro="">
      <xdr:nvCxnSpPr>
        <xdr:cNvPr id="34" name="直線コネクタ 33"/>
        <xdr:cNvCxnSpPr/>
      </xdr:nvCxnSpPr>
      <xdr:spPr>
        <a:xfrm>
          <a:off x="2552700" y="1428750"/>
          <a:ext cx="1642" cy="90257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190951</xdr:colOff>
      <xdr:row>14</xdr:row>
      <xdr:rowOff>154781</xdr:rowOff>
    </xdr:from>
    <xdr:to>
      <xdr:col>5</xdr:col>
      <xdr:colOff>458390</xdr:colOff>
      <xdr:row>16</xdr:row>
      <xdr:rowOff>128670</xdr:rowOff>
    </xdr:to>
    <xdr:cxnSp macro="">
      <xdr:nvCxnSpPr>
        <xdr:cNvPr id="36" name="直線コネクタ 35"/>
        <xdr:cNvCxnSpPr/>
      </xdr:nvCxnSpPr>
      <xdr:spPr>
        <a:xfrm flipH="1">
          <a:off x="2929389" y="2571750"/>
          <a:ext cx="952048" cy="31917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Normal="100" workbookViewId="0">
      <selection activeCell="J3" sqref="J3"/>
    </sheetView>
  </sheetViews>
  <sheetFormatPr defaultRowHeight="13.5" x14ac:dyDescent="0.15"/>
  <cols>
    <col min="2" max="2" width="16.625" bestFit="1" customWidth="1"/>
    <col min="3" max="3" width="24.375" bestFit="1" customWidth="1"/>
    <col min="5" max="5" width="32.875" bestFit="1" customWidth="1"/>
    <col min="6" max="6" width="13.375" bestFit="1" customWidth="1"/>
    <col min="7" max="7" width="13.375" customWidth="1"/>
    <col min="8" max="8" width="11.375" bestFit="1" customWidth="1"/>
    <col min="9" max="10" width="11.375" customWidth="1"/>
    <col min="11" max="11" width="13.75" bestFit="1" customWidth="1"/>
  </cols>
  <sheetData>
    <row r="1" spans="1:11" x14ac:dyDescent="0.15">
      <c r="C1" t="s">
        <v>5</v>
      </c>
    </row>
    <row r="2" spans="1:11" x14ac:dyDescent="0.15">
      <c r="B2" t="s">
        <v>3</v>
      </c>
      <c r="C2" t="s">
        <v>2</v>
      </c>
      <c r="D2" t="s">
        <v>33</v>
      </c>
      <c r="E2" t="s">
        <v>35</v>
      </c>
      <c r="F2" t="s">
        <v>28</v>
      </c>
      <c r="G2" t="s">
        <v>32</v>
      </c>
      <c r="H2" t="s">
        <v>29</v>
      </c>
      <c r="I2" t="s">
        <v>34</v>
      </c>
      <c r="J2" t="s">
        <v>36</v>
      </c>
      <c r="K2" t="s">
        <v>13</v>
      </c>
    </row>
    <row r="3" spans="1:11" x14ac:dyDescent="0.15">
      <c r="A3" s="2" t="s">
        <v>0</v>
      </c>
      <c r="B3" t="s">
        <v>4</v>
      </c>
    </row>
    <row r="4" spans="1:11" x14ac:dyDescent="0.15">
      <c r="A4" s="2"/>
      <c r="B4" s="2" t="s">
        <v>1</v>
      </c>
      <c r="D4">
        <v>200</v>
      </c>
      <c r="F4" s="2">
        <v>1010</v>
      </c>
      <c r="G4" s="1"/>
      <c r="H4">
        <v>0</v>
      </c>
    </row>
    <row r="5" spans="1:11" x14ac:dyDescent="0.15">
      <c r="A5" s="2"/>
      <c r="B5" s="2"/>
      <c r="D5">
        <v>810</v>
      </c>
      <c r="F5" s="2"/>
      <c r="G5" s="1"/>
      <c r="H5">
        <v>0</v>
      </c>
    </row>
    <row r="6" spans="1:11" x14ac:dyDescent="0.15">
      <c r="A6" s="2"/>
      <c r="B6" t="s">
        <v>6</v>
      </c>
      <c r="C6" t="s">
        <v>30</v>
      </c>
      <c r="D6">
        <v>570</v>
      </c>
      <c r="F6" s="2">
        <f>SUM(D6:D7)</f>
        <v>1710</v>
      </c>
      <c r="G6" s="1"/>
      <c r="H6">
        <v>0</v>
      </c>
    </row>
    <row r="7" spans="1:11" x14ac:dyDescent="0.15">
      <c r="A7" s="2"/>
      <c r="C7" t="s">
        <v>31</v>
      </c>
      <c r="D7">
        <v>1140</v>
      </c>
      <c r="F7" s="2"/>
      <c r="G7" s="1"/>
      <c r="H7">
        <v>0</v>
      </c>
    </row>
    <row r="8" spans="1:11" x14ac:dyDescent="0.15">
      <c r="A8" s="2"/>
      <c r="B8" t="s">
        <v>7</v>
      </c>
      <c r="D8">
        <v>378.6</v>
      </c>
      <c r="F8">
        <v>378.6</v>
      </c>
      <c r="H8">
        <v>0</v>
      </c>
    </row>
    <row r="9" spans="1:11" x14ac:dyDescent="0.15">
      <c r="A9" s="2"/>
      <c r="B9" t="s">
        <v>8</v>
      </c>
      <c r="D9">
        <f>(1/H9)*(PI()/180)*G9</f>
        <v>1649.6031785101966</v>
      </c>
      <c r="G9">
        <v>90</v>
      </c>
      <c r="H9">
        <f>1/1050.17</f>
        <v>9.5222678233047972E-4</v>
      </c>
      <c r="I9">
        <f>1/H9</f>
        <v>1050.17</v>
      </c>
    </row>
    <row r="10" spans="1:11" x14ac:dyDescent="0.15">
      <c r="A10" s="2"/>
      <c r="B10" t="s">
        <v>9</v>
      </c>
      <c r="D10">
        <v>1365</v>
      </c>
      <c r="G10">
        <v>0</v>
      </c>
      <c r="H10">
        <v>0</v>
      </c>
    </row>
    <row r="11" spans="1:11" x14ac:dyDescent="0.15">
      <c r="A11" s="2"/>
      <c r="B11" t="s">
        <v>10</v>
      </c>
      <c r="D11">
        <f>(1/H11)*(PI()/180)*G11</f>
        <v>1141.591938461459</v>
      </c>
      <c r="G11">
        <v>90</v>
      </c>
      <c r="H11">
        <f>1/726.76</f>
        <v>1.3759700588915186E-3</v>
      </c>
      <c r="I11">
        <f>1/H11</f>
        <v>726.76</v>
      </c>
      <c r="K11" s="2" t="s">
        <v>14</v>
      </c>
    </row>
    <row r="12" spans="1:11" x14ac:dyDescent="0.15">
      <c r="A12" s="2"/>
      <c r="B12" t="s">
        <v>11</v>
      </c>
      <c r="D12">
        <f>(1/H12)*(PI()/180)*G12</f>
        <v>943.47324439241072</v>
      </c>
      <c r="G12">
        <f>90-9.34</f>
        <v>80.66</v>
      </c>
      <c r="H12">
        <f>1/(12.91*51.912)</f>
        <v>1.49212771324027E-3</v>
      </c>
      <c r="I12">
        <f>1/H12</f>
        <v>670.18391999999994</v>
      </c>
      <c r="J12">
        <v>570</v>
      </c>
      <c r="K12" s="2"/>
    </row>
    <row r="13" spans="1:11" x14ac:dyDescent="0.15">
      <c r="A13" s="2"/>
      <c r="B13" t="s">
        <v>12</v>
      </c>
      <c r="D13">
        <f>(1/H13)*(PI()/180)*G13</f>
        <v>661.34979156271004</v>
      </c>
      <c r="E13">
        <v>561.34</v>
      </c>
      <c r="G13">
        <v>40.869999999999997</v>
      </c>
      <c r="H13">
        <f>1/(17.86*51.912)</f>
        <v>1.0785760793914831E-3</v>
      </c>
      <c r="I13">
        <f>1/H13</f>
        <v>927.14831999999979</v>
      </c>
      <c r="K13" s="2"/>
    </row>
    <row r="14" spans="1:11" x14ac:dyDescent="0.15">
      <c r="A14" s="2"/>
      <c r="B14" t="s">
        <v>15</v>
      </c>
      <c r="D14">
        <f>9.88*51.912</f>
        <v>512.89056000000005</v>
      </c>
      <c r="H14">
        <v>0</v>
      </c>
    </row>
    <row r="15" spans="1:11" x14ac:dyDescent="0.15">
      <c r="A15" s="2"/>
      <c r="B15" t="s">
        <v>16</v>
      </c>
      <c r="D15">
        <f>(1/H15)*(PI()/180)*G15</f>
        <v>788.03328104979687</v>
      </c>
      <c r="G15">
        <v>36</v>
      </c>
      <c r="H15">
        <f>1/(24.16*51.912)</f>
        <v>7.9732486663625351E-4</v>
      </c>
      <c r="I15">
        <f>1/H15</f>
        <v>1254.1939199999999</v>
      </c>
    </row>
    <row r="16" spans="1:11" x14ac:dyDescent="0.15">
      <c r="A16" s="2"/>
      <c r="B16" t="s">
        <v>17</v>
      </c>
      <c r="D16">
        <f>(1/H16)*(PI()/180)*G16</f>
        <v>298.0856207061525</v>
      </c>
      <c r="G16">
        <v>47</v>
      </c>
      <c r="H16">
        <f>1/(7*51.912)</f>
        <v>2.7519098254188408E-3</v>
      </c>
      <c r="I16">
        <f>1/H16</f>
        <v>363.38399999999996</v>
      </c>
    </row>
    <row r="17" spans="1:9" x14ac:dyDescent="0.15">
      <c r="A17" s="2"/>
      <c r="B17" t="s">
        <v>18</v>
      </c>
      <c r="H17">
        <f>1/(9.5*51.912)</f>
        <v>2.0277230292559878E-3</v>
      </c>
      <c r="I17">
        <f>1/H17</f>
        <v>493.16400000000004</v>
      </c>
    </row>
    <row r="18" spans="1:9" x14ac:dyDescent="0.15">
      <c r="A18" s="2"/>
      <c r="B18" t="s">
        <v>19</v>
      </c>
    </row>
    <row r="19" spans="1:9" x14ac:dyDescent="0.15">
      <c r="A19" s="2"/>
      <c r="B19" t="s">
        <v>20</v>
      </c>
    </row>
    <row r="20" spans="1:9" x14ac:dyDescent="0.15">
      <c r="A20" s="2"/>
      <c r="B20" t="s">
        <v>21</v>
      </c>
    </row>
    <row r="21" spans="1:9" x14ac:dyDescent="0.15">
      <c r="A21" s="2"/>
      <c r="B21" t="s">
        <v>22</v>
      </c>
    </row>
    <row r="22" spans="1:9" x14ac:dyDescent="0.15">
      <c r="A22" s="2"/>
      <c r="B22" t="s">
        <v>23</v>
      </c>
    </row>
    <row r="23" spans="1:9" x14ac:dyDescent="0.15">
      <c r="A23" s="2"/>
      <c r="B23" t="s">
        <v>24</v>
      </c>
    </row>
    <row r="24" spans="1:9" x14ac:dyDescent="0.15">
      <c r="A24" s="2"/>
      <c r="B24" t="s">
        <v>25</v>
      </c>
    </row>
    <row r="25" spans="1:9" x14ac:dyDescent="0.15">
      <c r="A25" s="2"/>
      <c r="B25" t="s">
        <v>26</v>
      </c>
    </row>
    <row r="26" spans="1:9" x14ac:dyDescent="0.15">
      <c r="A26" s="2"/>
      <c r="B26" t="s">
        <v>27</v>
      </c>
    </row>
  </sheetData>
  <mergeCells count="5">
    <mergeCell ref="K11:K13"/>
    <mergeCell ref="A3:A26"/>
    <mergeCell ref="B4:B5"/>
    <mergeCell ref="F4:F5"/>
    <mergeCell ref="F6:F7"/>
  </mergeCells>
  <phoneticPr fontId="1"/>
  <pageMargins left="0.7" right="0.7" top="0.75" bottom="0.75" header="0.3" footer="0.3"/>
  <pageSetup paperSize="8" orientation="landscape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55" zoomScaleNormal="55" workbookViewId="0">
      <selection activeCell="C40" sqref="C40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数値データ</vt:lpstr>
      <vt:lpstr>コース図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HOMMA</dc:creator>
  <cp:lastModifiedBy>HOMMA</cp:lastModifiedBy>
  <dcterms:created xsi:type="dcterms:W3CDTF">2013-08-23T03:58:01Z</dcterms:created>
  <dcterms:modified xsi:type="dcterms:W3CDTF">2013-08-23T08:15:29Z</dcterms:modified>
</cp:coreProperties>
</file>