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charts/chartEx7.xml" ContentType="application/vnd.ms-office.chartex+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charts/chart8.xml" ContentType="application/vnd.openxmlformats-officedocument.drawingml.chart+xml"/>
  <Override PartName="/xl/charts/style15.xml" ContentType="application/vnd.ms-office.chartstyle+xml"/>
  <Override PartName="/xl/charts/colors15.xml" ContentType="application/vnd.ms-office.chartcolorstyle+xml"/>
  <Override PartName="/xl/charts/chartEx8.xml" ContentType="application/vnd.ms-office.chartex+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xl/tables/table7.xml" ContentType="application/vnd.openxmlformats-officedocument.spreadsheetml.table+xml"/>
  <Override PartName="/xl/pivotTables/pivotTable3.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336E5473-F5FE-49BD-AB64-5704D5AE025C}" xr6:coauthVersionLast="47" xr6:coauthVersionMax="47" xr10:uidLastSave="{00000000-0000-0000-0000-000000000000}"/>
  <bookViews>
    <workbookView xWindow="-120" yWindow="-120" windowWidth="24240" windowHeight="13140" firstSheet="5" activeTab="11" xr2:uid="{46C4DBFE-0572-42A5-B915-A8880443A07A}"/>
  </bookViews>
  <sheets>
    <sheet name="Sheet1" sheetId="1" r:id="rId1"/>
    <sheet name="Sheet2" sheetId="2" r:id="rId2"/>
    <sheet name="Sheet4" sheetId="4" r:id="rId3"/>
    <sheet name="Sheet8" sheetId="8" r:id="rId4"/>
    <sheet name="Sheet9" sheetId="9" r:id="rId5"/>
    <sheet name="Sheet10" sheetId="10" r:id="rId6"/>
    <sheet name="Sheet3" sheetId="11" r:id="rId7"/>
    <sheet name="Sheet11" sheetId="16" r:id="rId8"/>
    <sheet name="Sheet5" sheetId="14" r:id="rId9"/>
    <sheet name="Sheet7" sheetId="15" r:id="rId10"/>
    <sheet name="Sheet6" sheetId="13" r:id="rId11"/>
    <sheet name="Sheet12" sheetId="17" r:id="rId12"/>
  </sheets>
  <definedNames>
    <definedName name="_xlnm._FilterDatabase" localSheetId="0" hidden="1">Sheet1!$A$23:$A$29</definedName>
    <definedName name="_xlnm._FilterDatabase" localSheetId="1" hidden="1">Sheet2!$A$13:$C$20</definedName>
    <definedName name="_xlnm._FilterDatabase" localSheetId="6" hidden="1">Sheet3!$B$17:$D$24</definedName>
    <definedName name="_xlchart.v1.0" hidden="1">Sheet9!$A$2:$C$10</definedName>
    <definedName name="_xlchart.v1.1" hidden="1">Sheet9!$D$1</definedName>
    <definedName name="_xlchart.v1.10" hidden="1">Sheet9!$D$1</definedName>
    <definedName name="_xlchart.v1.11" hidden="1">Sheet9!$D$2:$D$10</definedName>
    <definedName name="_xlchart.v1.12" hidden="1">Sheet9!$E$1</definedName>
    <definedName name="_xlchart.v1.13" hidden="1">Sheet9!$E$2:$E$10</definedName>
    <definedName name="_xlchart.v1.14" hidden="1">Sheet9!$B$2:$C$10</definedName>
    <definedName name="_xlchart.v1.15" hidden="1">Sheet9!$D$1</definedName>
    <definedName name="_xlchart.v1.16" hidden="1">Sheet9!$D$2:$D$10</definedName>
    <definedName name="_xlchart.v1.17" hidden="1">Sheet10!$A$2:$C$10</definedName>
    <definedName name="_xlchart.v1.18" hidden="1">Sheet10!$D$1</definedName>
    <definedName name="_xlchart.v1.19" hidden="1">Sheet10!$D$2:$D$10</definedName>
    <definedName name="_xlchart.v1.2" hidden="1">Sheet9!$D$2:$D$10</definedName>
    <definedName name="_xlchart.v1.20" hidden="1">Sheet10!$E$1</definedName>
    <definedName name="_xlchart.v1.21" hidden="1">Sheet10!$E$2:$E$10</definedName>
    <definedName name="_xlchart.v1.22" hidden="1">Sheet10!$A$2:$A$10</definedName>
    <definedName name="_xlchart.v1.23" hidden="1">Sheet10!$D$1</definedName>
    <definedName name="_xlchart.v1.24" hidden="1">Sheet10!$D$2:$D$10</definedName>
    <definedName name="_xlchart.v1.25" hidden="1">Sheet3!$B$18:$B$24</definedName>
    <definedName name="_xlchart.v1.26" hidden="1">Sheet3!$C$17</definedName>
    <definedName name="_xlchart.v1.27" hidden="1">Sheet3!$C$18:$C$24</definedName>
    <definedName name="_xlchart.v1.28" hidden="1">Sheet3!$D$17</definedName>
    <definedName name="_xlchart.v1.29" hidden="1">Sheet3!$D$18:$D$24</definedName>
    <definedName name="_xlchart.v1.3" hidden="1">Sheet9!$E$1</definedName>
    <definedName name="_xlchart.v1.4" hidden="1">Sheet9!$E$2:$E$10</definedName>
    <definedName name="_xlchart.v1.5" hidden="1">Sheet9!$A$2:$C$10</definedName>
    <definedName name="_xlchart.v1.6" hidden="1">Sheet9!$D$2:$D$10</definedName>
    <definedName name="_xlchart.v1.7" hidden="1">Sheet9!$E$2:$E$10</definedName>
    <definedName name="_xlchart.v1.8" hidden="1">Sheet9!$D$2:$D$10</definedName>
    <definedName name="_xlchart.v1.9" hidden="1">Sheet9!$A$2:$C$10</definedName>
    <definedName name="_xlcn.WorksheetConnection_Book1Table" hidden="1">Table[]</definedName>
    <definedName name="Slicer_Sales_Person">#N/A</definedName>
  </definedNames>
  <calcPr calcId="18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ook1!Table"/>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0" i="11" l="1"/>
  <c r="C22" i="11"/>
  <c r="C23" i="11"/>
  <c r="C21" i="11"/>
  <c r="C24" i="11"/>
  <c r="C18" i="11"/>
  <c r="D20" i="11"/>
  <c r="D22" i="11"/>
  <c r="D23" i="11"/>
  <c r="D21" i="11"/>
  <c r="D24" i="11"/>
  <c r="D18" i="11"/>
  <c r="D19" i="11"/>
  <c r="C19" i="11"/>
  <c r="D19" i="1"/>
  <c r="D16" i="1"/>
  <c r="D17" i="1" s="1"/>
  <c r="C16" i="1"/>
  <c r="D15" i="1"/>
  <c r="C15" i="1"/>
  <c r="D14" i="1"/>
  <c r="C14" i="1"/>
  <c r="D13" i="1"/>
  <c r="C13" i="1"/>
  <c r="C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8DE9A-B8BC-4F3C-A4AA-16B1F5B3A84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DCB773-DFDC-49EC-B72D-A7D264BC782A}" name="WorksheetConnection_Book1!Table" type="102" refreshedVersion="7" minRefreshableVersion="5">
    <extLst>
      <ext xmlns:x15="http://schemas.microsoft.com/office/spreadsheetml/2010/11/main" uri="{DE250136-89BD-433C-8126-D09CA5730AF9}">
        <x15:connection id="Table" autoDelete="1">
          <x15:rangePr sourceName="_xlcn.WorksheetConnection_Book1Table"/>
        </x15:connection>
      </ext>
    </extLst>
  </connection>
</connections>
</file>

<file path=xl/sharedStrings.xml><?xml version="1.0" encoding="utf-8"?>
<sst xmlns="http://schemas.openxmlformats.org/spreadsheetml/2006/main" count="383" uniqueCount="44">
  <si>
    <t>Sales Person</t>
  </si>
  <si>
    <t>Country</t>
  </si>
  <si>
    <t>Product</t>
  </si>
  <si>
    <t>Amount</t>
  </si>
  <si>
    <t>Unit</t>
  </si>
  <si>
    <t>jack laumb</t>
  </si>
  <si>
    <t>Albert Romeo</t>
  </si>
  <si>
    <t>Charles Hookes</t>
  </si>
  <si>
    <t>Jasmine Beck</t>
  </si>
  <si>
    <t>Deborah Blaze</t>
  </si>
  <si>
    <t>Caroline Bulkey</t>
  </si>
  <si>
    <t>Temfry Thomas</t>
  </si>
  <si>
    <t>Australia</t>
  </si>
  <si>
    <t>USA</t>
  </si>
  <si>
    <t>UK</t>
  </si>
  <si>
    <t>Canada</t>
  </si>
  <si>
    <t>New Zealand</t>
  </si>
  <si>
    <t>Morroco</t>
  </si>
  <si>
    <t>England</t>
  </si>
  <si>
    <t>White choco</t>
  </si>
  <si>
    <t>Biscult</t>
  </si>
  <si>
    <t>Corn Flakes</t>
  </si>
  <si>
    <t>Yohgurt</t>
  </si>
  <si>
    <t>Orange choco</t>
  </si>
  <si>
    <t>Milk bars</t>
  </si>
  <si>
    <t>Average</t>
  </si>
  <si>
    <t>Median</t>
  </si>
  <si>
    <t>Range</t>
  </si>
  <si>
    <t>Min</t>
  </si>
  <si>
    <t>Max</t>
  </si>
  <si>
    <t>Number of product in the Table</t>
  </si>
  <si>
    <t>unit</t>
  </si>
  <si>
    <t>Count of Product</t>
  </si>
  <si>
    <t>Sum of Amount</t>
  </si>
  <si>
    <t>Row Labels</t>
  </si>
  <si>
    <t>Grand Total</t>
  </si>
  <si>
    <t>Sum of Unit</t>
  </si>
  <si>
    <t>Sum of Amount2</t>
  </si>
  <si>
    <t>Sales per Unit</t>
  </si>
  <si>
    <t>Total Unit</t>
  </si>
  <si>
    <t>Total Amount</t>
  </si>
  <si>
    <t xml:space="preserve"> </t>
  </si>
  <si>
    <t>Cost per Unit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</si>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</sst>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0.00;\(\$#,##0.00\);\$#,##0.00"/>
  </numFmts>
  <fonts count="6" x14ac:knownFonts="1">
    <font>
      <sz val="11"/>
      <color theme="1"/>
      <name val="Calibri"/>
      <family val="2"/>
      <scheme val="minor"/>
    </font>
    <font>
      <b/>
      <sz val="11"/>
      <color theme="0"/>
      <name val="Calibri"/>
      <family val="2"/>
      <scheme val="minor"/>
    </font>
    <font>
      <sz val="11"/>
      <color theme="9" tint="0.39997558519241921"/>
      <name val="Calibri"/>
      <family val="2"/>
      <scheme val="minor"/>
    </font>
    <font>
      <b/>
      <sz val="11"/>
      <color theme="1" tint="0.14999847407452621"/>
      <name val="Calibri"/>
      <family val="2"/>
      <scheme val="minor"/>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92D050"/>
        <bgColor theme="4"/>
      </patternFill>
    </fill>
    <fill>
      <patternFill patternType="solid">
        <fgColor rgb="FF92D050"/>
        <bgColor indexed="64"/>
      </patternFill>
    </fill>
  </fills>
  <borders count="4">
    <border>
      <left/>
      <right/>
      <top/>
      <bottom/>
      <diagonal/>
    </border>
    <border>
      <left/>
      <right/>
      <top style="thin">
        <color theme="4" tint="0.39997558519241921"/>
      </top>
      <bottom style="thin">
        <color theme="4" tint="0.399975585192419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s>
  <cellStyleXfs count="1">
    <xf numFmtId="0" fontId="0" fillId="0" borderId="0"/>
  </cellStyleXfs>
  <cellXfs count="23">
    <xf numFmtId="0" fontId="0" fillId="0" borderId="0" xfId="0"/>
    <xf numFmtId="164" fontId="0" fillId="0" borderId="0" xfId="0" applyNumberFormat="1"/>
    <xf numFmtId="0" fontId="1" fillId="2" borderId="1" xfId="0" applyFont="1" applyFill="1" applyBorder="1"/>
    <xf numFmtId="0" fontId="0" fillId="3" borderId="1" xfId="0" applyFont="1" applyFill="1" applyBorder="1"/>
    <xf numFmtId="0" fontId="0" fillId="0" borderId="1" xfId="0" applyFont="1" applyBorder="1"/>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6" fontId="0" fillId="0" borderId="2" xfId="0" applyNumberFormat="1" applyBorder="1"/>
    <xf numFmtId="0" fontId="0" fillId="5" borderId="2" xfId="0" applyFill="1" applyBorder="1"/>
    <xf numFmtId="0" fontId="0" fillId="0" borderId="2" xfId="0" applyFont="1" applyBorder="1"/>
    <xf numFmtId="0" fontId="0" fillId="0" borderId="2" xfId="0" applyBorder="1"/>
    <xf numFmtId="0" fontId="0" fillId="3" borderId="2" xfId="0" applyFont="1" applyFill="1" applyBorder="1"/>
    <xf numFmtId="0" fontId="2" fillId="0" borderId="0" xfId="0" applyFont="1"/>
    <xf numFmtId="0" fontId="3" fillId="4" borderId="2" xfId="0" applyFont="1" applyFill="1" applyBorder="1"/>
    <xf numFmtId="0" fontId="0" fillId="0" borderId="0" xfId="0" applyAlignment="1"/>
    <xf numFmtId="0" fontId="0" fillId="0" borderId="0" xfId="0" applyAlignment="1">
      <alignment horizontal="left" indent="2"/>
    </xf>
    <xf numFmtId="0" fontId="5" fillId="3" borderId="3" xfId="0" applyFont="1" applyFill="1" applyBorder="1"/>
    <xf numFmtId="0" fontId="5" fillId="0" borderId="3" xfId="0" applyFont="1" applyBorder="1" applyAlignment="1">
      <alignment horizontal="left"/>
    </xf>
    <xf numFmtId="0" fontId="5" fillId="0" borderId="3" xfId="0" applyNumberFormat="1" applyFont="1" applyBorder="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Sheet9!$D$1</c:f>
              <c:strCache>
                <c:ptCount val="1"/>
                <c:pt idx="0">
                  <c:v>Amount</c:v>
                </c:pt>
              </c:strCache>
            </c:strRef>
          </c:tx>
          <c:spPr>
            <a:solidFill>
              <a:schemeClr val="accent1"/>
            </a:solidFill>
            <a:ln>
              <a:noFill/>
            </a:ln>
            <a:effectLst/>
          </c:spPr>
          <c:invertIfNegative val="0"/>
          <c:cat>
            <c:multiLvlStrRef>
              <c:f>Sheet9!$A$2:$C$10</c:f>
              <c:multiLvlStrCache>
                <c:ptCount val="9"/>
                <c:lvl>
                  <c:pt idx="0">
                    <c:v>White choco</c:v>
                  </c:pt>
                  <c:pt idx="1">
                    <c:v>Biscult</c:v>
                  </c:pt>
                  <c:pt idx="2">
                    <c:v>Corn Flakes</c:v>
                  </c:pt>
                  <c:pt idx="3">
                    <c:v>Yohgurt</c:v>
                  </c:pt>
                  <c:pt idx="4">
                    <c:v>Orange choco</c:v>
                  </c:pt>
                  <c:pt idx="5">
                    <c:v>Milk bars</c:v>
                  </c:pt>
                  <c:pt idx="6">
                    <c:v>White choco</c:v>
                  </c:pt>
                  <c:pt idx="7">
                    <c:v>Biscult</c:v>
                  </c:pt>
                  <c:pt idx="8">
                    <c:v>Corn Flakes</c:v>
                  </c:pt>
                </c:lvl>
                <c:lvl>
                  <c:pt idx="0">
                    <c:v>Australia</c:v>
                  </c:pt>
                  <c:pt idx="1">
                    <c:v>USA</c:v>
                  </c:pt>
                  <c:pt idx="2">
                    <c:v>UK</c:v>
                  </c:pt>
                  <c:pt idx="3">
                    <c:v>Canada</c:v>
                  </c:pt>
                  <c:pt idx="4">
                    <c:v>USA</c:v>
                  </c:pt>
                  <c:pt idx="5">
                    <c:v>New Zealand</c:v>
                  </c:pt>
                  <c:pt idx="6">
                    <c:v>England</c:v>
                  </c:pt>
                  <c:pt idx="7">
                    <c:v>Morroco</c:v>
                  </c:pt>
                  <c:pt idx="8">
                    <c:v>Australia</c:v>
                  </c:pt>
                </c:lvl>
                <c:lvl>
                  <c:pt idx="0">
                    <c:v>jack laumb</c:v>
                  </c:pt>
                  <c:pt idx="1">
                    <c:v>Albert Romeo</c:v>
                  </c:pt>
                  <c:pt idx="2">
                    <c:v>Charles Hookes</c:v>
                  </c:pt>
                  <c:pt idx="3">
                    <c:v>Jasmine Beck</c:v>
                  </c:pt>
                  <c:pt idx="4">
                    <c:v>jack laumb</c:v>
                  </c:pt>
                  <c:pt idx="5">
                    <c:v>Deborah Blaze</c:v>
                  </c:pt>
                  <c:pt idx="6">
                    <c:v>Caroline Bulkey</c:v>
                  </c:pt>
                  <c:pt idx="7">
                    <c:v>Charles Hookes</c:v>
                  </c:pt>
                  <c:pt idx="8">
                    <c:v>Temfry Thomas</c:v>
                  </c:pt>
                </c:lvl>
              </c:multiLvlStrCache>
            </c:multiLvlStrRef>
          </c:cat>
          <c:val>
            <c:numRef>
              <c:f>Sheet9!$D$2:$D$10</c:f>
              <c:numCache>
                <c:formatCode>"$"#,##0.00</c:formatCode>
                <c:ptCount val="9"/>
                <c:pt idx="0">
                  <c:v>6689</c:v>
                </c:pt>
                <c:pt idx="1">
                  <c:v>3489</c:v>
                </c:pt>
                <c:pt idx="2">
                  <c:v>6809</c:v>
                </c:pt>
                <c:pt idx="3">
                  <c:v>4689</c:v>
                </c:pt>
                <c:pt idx="4">
                  <c:v>6819</c:v>
                </c:pt>
                <c:pt idx="5">
                  <c:v>9089</c:v>
                </c:pt>
                <c:pt idx="6">
                  <c:v>4670</c:v>
                </c:pt>
                <c:pt idx="7">
                  <c:v>90089</c:v>
                </c:pt>
                <c:pt idx="8">
                  <c:v>4989</c:v>
                </c:pt>
              </c:numCache>
            </c:numRef>
          </c:val>
          <c:extLst>
            <c:ext xmlns:c16="http://schemas.microsoft.com/office/drawing/2014/chart" uri="{C3380CC4-5D6E-409C-BE32-E72D297353CC}">
              <c16:uniqueId val="{00000000-CA0C-47FD-A448-348456AE56E5}"/>
            </c:ext>
          </c:extLst>
        </c:ser>
        <c:ser>
          <c:idx val="1"/>
          <c:order val="1"/>
          <c:tx>
            <c:strRef>
              <c:f>Sheet9!$E$1</c:f>
              <c:strCache>
                <c:ptCount val="1"/>
                <c:pt idx="0">
                  <c:v>Unit</c:v>
                </c:pt>
              </c:strCache>
            </c:strRef>
          </c:tx>
          <c:spPr>
            <a:solidFill>
              <a:schemeClr val="accent2"/>
            </a:solidFill>
            <a:ln>
              <a:noFill/>
            </a:ln>
            <a:effectLst/>
          </c:spPr>
          <c:invertIfNegative val="0"/>
          <c:cat>
            <c:multiLvlStrRef>
              <c:f>Sheet9!$A$2:$C$10</c:f>
              <c:multiLvlStrCache>
                <c:ptCount val="9"/>
                <c:lvl>
                  <c:pt idx="0">
                    <c:v>White choco</c:v>
                  </c:pt>
                  <c:pt idx="1">
                    <c:v>Biscult</c:v>
                  </c:pt>
                  <c:pt idx="2">
                    <c:v>Corn Flakes</c:v>
                  </c:pt>
                  <c:pt idx="3">
                    <c:v>Yohgurt</c:v>
                  </c:pt>
                  <c:pt idx="4">
                    <c:v>Orange choco</c:v>
                  </c:pt>
                  <c:pt idx="5">
                    <c:v>Milk bars</c:v>
                  </c:pt>
                  <c:pt idx="6">
                    <c:v>White choco</c:v>
                  </c:pt>
                  <c:pt idx="7">
                    <c:v>Biscult</c:v>
                  </c:pt>
                  <c:pt idx="8">
                    <c:v>Corn Flakes</c:v>
                  </c:pt>
                </c:lvl>
                <c:lvl>
                  <c:pt idx="0">
                    <c:v>Australia</c:v>
                  </c:pt>
                  <c:pt idx="1">
                    <c:v>USA</c:v>
                  </c:pt>
                  <c:pt idx="2">
                    <c:v>UK</c:v>
                  </c:pt>
                  <c:pt idx="3">
                    <c:v>Canada</c:v>
                  </c:pt>
                  <c:pt idx="4">
                    <c:v>USA</c:v>
                  </c:pt>
                  <c:pt idx="5">
                    <c:v>New Zealand</c:v>
                  </c:pt>
                  <c:pt idx="6">
                    <c:v>England</c:v>
                  </c:pt>
                  <c:pt idx="7">
                    <c:v>Morroco</c:v>
                  </c:pt>
                  <c:pt idx="8">
                    <c:v>Australia</c:v>
                  </c:pt>
                </c:lvl>
                <c:lvl>
                  <c:pt idx="0">
                    <c:v>jack laumb</c:v>
                  </c:pt>
                  <c:pt idx="1">
                    <c:v>Albert Romeo</c:v>
                  </c:pt>
                  <c:pt idx="2">
                    <c:v>Charles Hookes</c:v>
                  </c:pt>
                  <c:pt idx="3">
                    <c:v>Jasmine Beck</c:v>
                  </c:pt>
                  <c:pt idx="4">
                    <c:v>jack laumb</c:v>
                  </c:pt>
                  <c:pt idx="5">
                    <c:v>Deborah Blaze</c:v>
                  </c:pt>
                  <c:pt idx="6">
                    <c:v>Caroline Bulkey</c:v>
                  </c:pt>
                  <c:pt idx="7">
                    <c:v>Charles Hookes</c:v>
                  </c:pt>
                  <c:pt idx="8">
                    <c:v>Temfry Thomas</c:v>
                  </c:pt>
                </c:lvl>
              </c:multiLvlStrCache>
            </c:multiLvlStrRef>
          </c:cat>
          <c:val>
            <c:numRef>
              <c:f>Sheet9!$E$2:$E$10</c:f>
              <c:numCache>
                <c:formatCode>General</c:formatCode>
                <c:ptCount val="9"/>
                <c:pt idx="0">
                  <c:v>690</c:v>
                </c:pt>
                <c:pt idx="1">
                  <c:v>324</c:v>
                </c:pt>
                <c:pt idx="2">
                  <c:v>126</c:v>
                </c:pt>
                <c:pt idx="3">
                  <c:v>432</c:v>
                </c:pt>
                <c:pt idx="4">
                  <c:v>309</c:v>
                </c:pt>
                <c:pt idx="5">
                  <c:v>398</c:v>
                </c:pt>
                <c:pt idx="6">
                  <c:v>643</c:v>
                </c:pt>
                <c:pt idx="7">
                  <c:v>432</c:v>
                </c:pt>
                <c:pt idx="8">
                  <c:v>922</c:v>
                </c:pt>
              </c:numCache>
            </c:numRef>
          </c:val>
          <c:extLst>
            <c:ext xmlns:c16="http://schemas.microsoft.com/office/drawing/2014/chart" uri="{C3380CC4-5D6E-409C-BE32-E72D297353CC}">
              <c16:uniqueId val="{00000001-CA0C-47FD-A448-348456AE56E5}"/>
            </c:ext>
          </c:extLst>
        </c:ser>
        <c:dLbls>
          <c:showLegendKey val="0"/>
          <c:showVal val="0"/>
          <c:showCatName val="0"/>
          <c:showSerName val="0"/>
          <c:showPercent val="0"/>
          <c:showBubbleSize val="0"/>
        </c:dLbls>
        <c:gapWidth val="150"/>
        <c:overlap val="100"/>
        <c:axId val="608303624"/>
        <c:axId val="608299360"/>
      </c:barChart>
      <c:catAx>
        <c:axId val="60830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99360"/>
        <c:crosses val="autoZero"/>
        <c:auto val="1"/>
        <c:lblAlgn val="ctr"/>
        <c:lblOffset val="100"/>
        <c:noMultiLvlLbl val="0"/>
      </c:catAx>
      <c:valAx>
        <c:axId val="60829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0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[practice.xlsx]Sheet7!PivotTable1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Sheet7!$H$14:$H$15</c:f>
              <c:strCache>
                <c:ptCount val="1"/>
                <c:pt idx="0">
                  <c:v>Albert Romeo</c:v>
                </c:pt>
              </c:strCache>
            </c:strRef>
          </c:tx>
          <c:spPr>
            <a:solidFill>
              <a:schemeClr val="accent1"/>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Sheet7!$H$16:$H$42</c:f>
              <c:numCache>
                <c:formatCode>General</c:formatCode>
                <c:ptCount val="9"/>
                <c:pt idx="2">
                  <c:v>3489</c:v>
                </c:pt>
              </c:numCache>
            </c:numRef>
          </c:val>
          <c:extLst>
            <c:ext xmlns:c16="http://schemas.microsoft.com/office/drawing/2014/chart" uri="{C3380CC4-5D6E-409C-BE32-E72D297353CC}">
              <c16:uniqueId val="{0000001A-5CD7-4B25-899F-5FB97A71D944}"/>
            </c:ext>
          </c:extLst>
        </c:ser>
        <c:ser>
          <c:idx val="1"/>
          <c:order val="1"/>
          <c:tx>
            <c:strRef>
              <c:f>Sheet7!$I$14:$I$15</c:f>
              <c:strCache>
                <c:ptCount val="1"/>
                <c:pt idx="0">
                  <c:v>Caroline Bulkey</c:v>
                </c:pt>
              </c:strCache>
            </c:strRef>
          </c:tx>
          <c:spPr>
            <a:solidFill>
              <a:schemeClr val="accent2"/>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Sheet7!$I$16:$I$42</c:f>
              <c:numCache>
                <c:formatCode>General</c:formatCode>
                <c:ptCount val="9"/>
                <c:pt idx="6">
                  <c:v>4670</c:v>
                </c:pt>
              </c:numCache>
            </c:numRef>
          </c:val>
          <c:extLst>
            <c:ext xmlns:c16="http://schemas.microsoft.com/office/drawing/2014/chart" uri="{C3380CC4-5D6E-409C-BE32-E72D297353CC}">
              <c16:uniqueId val="{0000001D-5CD7-4B25-899F-5FB97A71D944}"/>
            </c:ext>
          </c:extLst>
        </c:ser>
        <c:ser>
          <c:idx val="2"/>
          <c:order val="2"/>
          <c:tx>
            <c:strRef>
              <c:f>Sheet7!$J$14:$J$15</c:f>
              <c:strCache>
                <c:ptCount val="1"/>
                <c:pt idx="0">
                  <c:v>Charles Hookes</c:v>
                </c:pt>
              </c:strCache>
            </c:strRef>
          </c:tx>
          <c:spPr>
            <a:solidFill>
              <a:schemeClr val="accent3"/>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Sheet7!$J$16:$J$42</c:f>
              <c:numCache>
                <c:formatCode>General</c:formatCode>
                <c:ptCount val="9"/>
                <c:pt idx="0">
                  <c:v>6809</c:v>
                </c:pt>
                <c:pt idx="4">
                  <c:v>90089</c:v>
                </c:pt>
              </c:numCache>
            </c:numRef>
          </c:val>
          <c:extLst>
            <c:ext xmlns:c16="http://schemas.microsoft.com/office/drawing/2014/chart" uri="{C3380CC4-5D6E-409C-BE32-E72D297353CC}">
              <c16:uniqueId val="{0000001E-5CD7-4B25-899F-5FB97A71D944}"/>
            </c:ext>
          </c:extLst>
        </c:ser>
        <c:ser>
          <c:idx val="3"/>
          <c:order val="3"/>
          <c:tx>
            <c:strRef>
              <c:f>Sheet7!$K$14:$K$15</c:f>
              <c:strCache>
                <c:ptCount val="1"/>
                <c:pt idx="0">
                  <c:v>Deborah Blaze</c:v>
                </c:pt>
              </c:strCache>
            </c:strRef>
          </c:tx>
          <c:spPr>
            <a:solidFill>
              <a:schemeClr val="accent4"/>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Sheet7!$K$16:$K$42</c:f>
              <c:numCache>
                <c:formatCode>General</c:formatCode>
                <c:ptCount val="9"/>
                <c:pt idx="3">
                  <c:v>9089</c:v>
                </c:pt>
              </c:numCache>
            </c:numRef>
          </c:val>
          <c:extLst>
            <c:ext xmlns:c16="http://schemas.microsoft.com/office/drawing/2014/chart" uri="{C3380CC4-5D6E-409C-BE32-E72D297353CC}">
              <c16:uniqueId val="{0000001F-5CD7-4B25-899F-5FB97A71D944}"/>
            </c:ext>
          </c:extLst>
        </c:ser>
        <c:ser>
          <c:idx val="4"/>
          <c:order val="4"/>
          <c:tx>
            <c:strRef>
              <c:f>Sheet7!$L$14:$L$15</c:f>
              <c:strCache>
                <c:ptCount val="1"/>
                <c:pt idx="0">
                  <c:v>jack laumb</c:v>
                </c:pt>
              </c:strCache>
            </c:strRef>
          </c:tx>
          <c:spPr>
            <a:solidFill>
              <a:schemeClr val="accent5"/>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Sheet7!$L$16:$L$42</c:f>
              <c:numCache>
                <c:formatCode>General</c:formatCode>
                <c:ptCount val="9"/>
                <c:pt idx="1">
                  <c:v>6819</c:v>
                </c:pt>
                <c:pt idx="7">
                  <c:v>6689</c:v>
                </c:pt>
              </c:numCache>
            </c:numRef>
          </c:val>
          <c:extLst>
            <c:ext xmlns:c16="http://schemas.microsoft.com/office/drawing/2014/chart" uri="{C3380CC4-5D6E-409C-BE32-E72D297353CC}">
              <c16:uniqueId val="{00000020-5CD7-4B25-899F-5FB97A71D944}"/>
            </c:ext>
          </c:extLst>
        </c:ser>
        <c:ser>
          <c:idx val="5"/>
          <c:order val="5"/>
          <c:tx>
            <c:strRef>
              <c:f>Sheet7!$M$14:$M$15</c:f>
              <c:strCache>
                <c:ptCount val="1"/>
                <c:pt idx="0">
                  <c:v>Jasmine Beck</c:v>
                </c:pt>
              </c:strCache>
            </c:strRef>
          </c:tx>
          <c:spPr>
            <a:solidFill>
              <a:schemeClr val="accent6"/>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Sheet7!$M$16:$M$42</c:f>
              <c:numCache>
                <c:formatCode>General</c:formatCode>
                <c:ptCount val="9"/>
                <c:pt idx="5">
                  <c:v>4689</c:v>
                </c:pt>
              </c:numCache>
            </c:numRef>
          </c:val>
          <c:extLst>
            <c:ext xmlns:c16="http://schemas.microsoft.com/office/drawing/2014/chart" uri="{C3380CC4-5D6E-409C-BE32-E72D297353CC}">
              <c16:uniqueId val="{00000021-5CD7-4B25-899F-5FB97A71D944}"/>
            </c:ext>
          </c:extLst>
        </c:ser>
        <c:ser>
          <c:idx val="6"/>
          <c:order val="6"/>
          <c:tx>
            <c:strRef>
              <c:f>Sheet7!$N$14:$N$15</c:f>
              <c:strCache>
                <c:ptCount val="1"/>
                <c:pt idx="0">
                  <c:v>Temfry Thomas</c:v>
                </c:pt>
              </c:strCache>
            </c:strRef>
          </c:tx>
          <c:spPr>
            <a:solidFill>
              <a:schemeClr val="accent1">
                <a:lumMod val="60000"/>
              </a:schemeClr>
            </a:solidFill>
            <a:ln>
              <a:noFill/>
            </a:ln>
            <a:effectLst/>
          </c:spPr>
          <c:invertIfNegative val="0"/>
          <c:cat>
            <c:multiLvlStrRef>
              <c:f>Sheet7!$G$16:$G$42</c:f>
              <c:multiLvlStrCache>
                <c:ptCount val="9"/>
                <c:lvl>
                  <c:pt idx="0">
                    <c:v>UK</c:v>
                  </c:pt>
                  <c:pt idx="1">
                    <c:v>USA</c:v>
                  </c:pt>
                  <c:pt idx="2">
                    <c:v>USA</c:v>
                  </c:pt>
                  <c:pt idx="3">
                    <c:v>New Zealand</c:v>
                  </c:pt>
                  <c:pt idx="4">
                    <c:v>Morroco</c:v>
                  </c:pt>
                  <c:pt idx="5">
                    <c:v>Canada</c:v>
                  </c:pt>
                  <c:pt idx="6">
                    <c:v>England</c:v>
                  </c:pt>
                  <c:pt idx="7">
                    <c:v>Australia</c:v>
                  </c:pt>
                  <c:pt idx="8">
                    <c:v>Australia</c:v>
                  </c:pt>
                </c:lvl>
                <c:lvl>
                  <c:pt idx="0">
                    <c:v>Corn Flakes</c:v>
                  </c:pt>
                  <c:pt idx="1">
                    <c:v>Orange choco</c:v>
                  </c:pt>
                  <c:pt idx="2">
                    <c:v>Biscult</c:v>
                  </c:pt>
                  <c:pt idx="3">
                    <c:v>Milk bars</c:v>
                  </c:pt>
                  <c:pt idx="4">
                    <c:v>Biscult</c:v>
                  </c:pt>
                  <c:pt idx="5">
                    <c:v>Yohgurt</c:v>
                  </c:pt>
                  <c:pt idx="6">
                    <c:v>White choco</c:v>
                  </c:pt>
                  <c:pt idx="7">
                    <c:v>White choco</c:v>
                  </c:pt>
                  <c:pt idx="8">
                    <c:v>Corn Flakes</c:v>
                  </c:pt>
                </c:lvl>
                <c:lvl>
                  <c:pt idx="0">
                    <c:v>126</c:v>
                  </c:pt>
                  <c:pt idx="1">
                    <c:v>309</c:v>
                  </c:pt>
                  <c:pt idx="2">
                    <c:v>324</c:v>
                  </c:pt>
                  <c:pt idx="3">
                    <c:v>398</c:v>
                  </c:pt>
                  <c:pt idx="4">
                    <c:v>432</c:v>
                  </c:pt>
                  <c:pt idx="6">
                    <c:v>643</c:v>
                  </c:pt>
                  <c:pt idx="7">
                    <c:v>690</c:v>
                  </c:pt>
                  <c:pt idx="8">
                    <c:v>922</c:v>
                  </c:pt>
                </c:lvl>
              </c:multiLvlStrCache>
            </c:multiLvlStrRef>
          </c:cat>
          <c:val>
            <c:numRef>
              <c:f>Sheet7!$N$16:$N$42</c:f>
              <c:numCache>
                <c:formatCode>General</c:formatCode>
                <c:ptCount val="9"/>
                <c:pt idx="8">
                  <c:v>4989</c:v>
                </c:pt>
              </c:numCache>
            </c:numRef>
          </c:val>
          <c:extLst>
            <c:ext xmlns:c16="http://schemas.microsoft.com/office/drawing/2014/chart" uri="{C3380CC4-5D6E-409C-BE32-E72D297353CC}">
              <c16:uniqueId val="{00000022-5CD7-4B25-899F-5FB97A71D944}"/>
            </c:ext>
          </c:extLst>
        </c:ser>
        <c:dLbls>
          <c:showLegendKey val="0"/>
          <c:showVal val="0"/>
          <c:showCatName val="0"/>
          <c:showSerName val="0"/>
          <c:showPercent val="0"/>
          <c:showBubbleSize val="0"/>
        </c:dLbls>
        <c:gapWidth val="150"/>
        <c:overlap val="100"/>
        <c:axId val="554985960"/>
        <c:axId val="554978416"/>
      </c:barChart>
      <c:catAx>
        <c:axId val="55498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78416"/>
        <c:crosses val="autoZero"/>
        <c:auto val="1"/>
        <c:lblAlgn val="ctr"/>
        <c:lblOffset val="100"/>
        <c:noMultiLvlLbl val="0"/>
      </c:catAx>
      <c:valAx>
        <c:axId val="5549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444444444444445E-2"/>
          <c:y val="0.1161574074074074"/>
          <c:w val="0.93888888888888888"/>
          <c:h val="0.36590004374453194"/>
        </c:manualLayout>
      </c:layout>
      <c:pie3DChart>
        <c:varyColors val="1"/>
        <c:ser>
          <c:idx val="0"/>
          <c:order val="0"/>
          <c:tx>
            <c:strRef>
              <c:f>Sheet9!$E$1</c:f>
              <c:strCache>
                <c:ptCount val="1"/>
                <c:pt idx="0">
                  <c:v>Unit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203-4507-8672-09722808CF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203-4507-8672-09722808CF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203-4507-8672-09722808CF3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203-4507-8672-09722808CF3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203-4507-8672-09722808CF3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203-4507-8672-09722808CF3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203-4507-8672-09722808CF3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203-4507-8672-09722808CF3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203-4507-8672-09722808CF3C}"/>
              </c:ext>
            </c:extLst>
          </c:dPt>
          <c:cat>
            <c:multiLvlStrRef>
              <c:f>Sheet9!$A$4:$C$12</c:f>
              <c:multiLvlStrCache>
                <c:ptCount val="7"/>
                <c:lvl>
                  <c:pt idx="0">
                    <c:v>Corn Flakes</c:v>
                  </c:pt>
                  <c:pt idx="1">
                    <c:v>Yohgurt</c:v>
                  </c:pt>
                  <c:pt idx="2">
                    <c:v>Orange choco</c:v>
                  </c:pt>
                  <c:pt idx="3">
                    <c:v>Milk bars</c:v>
                  </c:pt>
                  <c:pt idx="4">
                    <c:v>White choco</c:v>
                  </c:pt>
                  <c:pt idx="5">
                    <c:v>Biscult</c:v>
                  </c:pt>
                  <c:pt idx="6">
                    <c:v>Corn Flakes</c:v>
                  </c:pt>
                </c:lvl>
                <c:lvl>
                  <c:pt idx="0">
                    <c:v>UK</c:v>
                  </c:pt>
                  <c:pt idx="1">
                    <c:v>Canada</c:v>
                  </c:pt>
                  <c:pt idx="2">
                    <c:v>USA</c:v>
                  </c:pt>
                  <c:pt idx="3">
                    <c:v>New Zealand</c:v>
                  </c:pt>
                  <c:pt idx="4">
                    <c:v>England</c:v>
                  </c:pt>
                  <c:pt idx="5">
                    <c:v>Morroco</c:v>
                  </c:pt>
                  <c:pt idx="6">
                    <c:v>Australia</c:v>
                  </c:pt>
                </c:lvl>
                <c:lvl>
                  <c:pt idx="0">
                    <c:v>Charles Hookes</c:v>
                  </c:pt>
                  <c:pt idx="1">
                    <c:v>Jasmine Beck</c:v>
                  </c:pt>
                  <c:pt idx="2">
                    <c:v>jack laumb</c:v>
                  </c:pt>
                  <c:pt idx="3">
                    <c:v>Deborah Blaze</c:v>
                  </c:pt>
                  <c:pt idx="4">
                    <c:v>Caroline Bulkey</c:v>
                  </c:pt>
                  <c:pt idx="5">
                    <c:v>Charles Hookes</c:v>
                  </c:pt>
                  <c:pt idx="6">
                    <c:v>Temfry Thomas</c:v>
                  </c:pt>
                </c:lvl>
              </c:multiLvlStrCache>
            </c:multiLvlStrRef>
          </c:cat>
          <c:val>
            <c:numRef>
              <c:f>Sheet9!$E$4:$E$12</c:f>
              <c:numCache>
                <c:formatCode>General</c:formatCode>
                <c:ptCount val="9"/>
                <c:pt idx="0">
                  <c:v>126</c:v>
                </c:pt>
                <c:pt idx="1">
                  <c:v>432</c:v>
                </c:pt>
                <c:pt idx="2">
                  <c:v>309</c:v>
                </c:pt>
                <c:pt idx="3">
                  <c:v>398</c:v>
                </c:pt>
                <c:pt idx="4">
                  <c:v>643</c:v>
                </c:pt>
                <c:pt idx="5">
                  <c:v>432</c:v>
                </c:pt>
                <c:pt idx="6">
                  <c:v>922</c:v>
                </c:pt>
              </c:numCache>
            </c:numRef>
          </c:val>
          <c:extLst>
            <c:ext xmlns:c16="http://schemas.microsoft.com/office/drawing/2014/chart" uri="{C3380CC4-5D6E-409C-BE32-E72D297353CC}">
              <c16:uniqueId val="{00000000-7A80-4875-B100-529B2C9E8DF5}"/>
            </c:ext>
          </c:extLst>
        </c:ser>
        <c:ser>
          <c:idx val="1"/>
          <c:order val="1"/>
          <c:tx>
            <c:strRef>
              <c:f>Sheet9!$F$1</c:f>
              <c:strCache>
                <c:ptCount val="1"/>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0203-4507-8672-09722808CF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0203-4507-8672-09722808CF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0203-4507-8672-09722808CF3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0203-4507-8672-09722808CF3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0203-4507-8672-09722808CF3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0203-4507-8672-09722808CF3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203-4507-8672-09722808CF3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203-4507-8672-09722808CF3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203-4507-8672-09722808CF3C}"/>
              </c:ext>
            </c:extLst>
          </c:dPt>
          <c:cat>
            <c:multiLvlStrRef>
              <c:f>Sheet9!$A$4:$C$12</c:f>
              <c:multiLvlStrCache>
                <c:ptCount val="7"/>
                <c:lvl>
                  <c:pt idx="0">
                    <c:v>Corn Flakes</c:v>
                  </c:pt>
                  <c:pt idx="1">
                    <c:v>Yohgurt</c:v>
                  </c:pt>
                  <c:pt idx="2">
                    <c:v>Orange choco</c:v>
                  </c:pt>
                  <c:pt idx="3">
                    <c:v>Milk bars</c:v>
                  </c:pt>
                  <c:pt idx="4">
                    <c:v>White choco</c:v>
                  </c:pt>
                  <c:pt idx="5">
                    <c:v>Biscult</c:v>
                  </c:pt>
                  <c:pt idx="6">
                    <c:v>Corn Flakes</c:v>
                  </c:pt>
                </c:lvl>
                <c:lvl>
                  <c:pt idx="0">
                    <c:v>UK</c:v>
                  </c:pt>
                  <c:pt idx="1">
                    <c:v>Canada</c:v>
                  </c:pt>
                  <c:pt idx="2">
                    <c:v>USA</c:v>
                  </c:pt>
                  <c:pt idx="3">
                    <c:v>New Zealand</c:v>
                  </c:pt>
                  <c:pt idx="4">
                    <c:v>England</c:v>
                  </c:pt>
                  <c:pt idx="5">
                    <c:v>Morroco</c:v>
                  </c:pt>
                  <c:pt idx="6">
                    <c:v>Australia</c:v>
                  </c:pt>
                </c:lvl>
                <c:lvl>
                  <c:pt idx="0">
                    <c:v>Charles Hookes</c:v>
                  </c:pt>
                  <c:pt idx="1">
                    <c:v>Jasmine Beck</c:v>
                  </c:pt>
                  <c:pt idx="2">
                    <c:v>jack laumb</c:v>
                  </c:pt>
                  <c:pt idx="3">
                    <c:v>Deborah Blaze</c:v>
                  </c:pt>
                  <c:pt idx="4">
                    <c:v>Caroline Bulkey</c:v>
                  </c:pt>
                  <c:pt idx="5">
                    <c:v>Charles Hookes</c:v>
                  </c:pt>
                  <c:pt idx="6">
                    <c:v>Temfry Thomas</c:v>
                  </c:pt>
                </c:lvl>
              </c:multiLvlStrCache>
            </c:multiLvlStrRef>
          </c:cat>
          <c:val>
            <c:numRef>
              <c:f>Sheet9!$F$4:$F$12</c:f>
              <c:numCache>
                <c:formatCode>General</c:formatCode>
                <c:ptCount val="9"/>
              </c:numCache>
            </c:numRef>
          </c:val>
          <c:extLst>
            <c:ext xmlns:c16="http://schemas.microsoft.com/office/drawing/2014/chart" uri="{C3380CC4-5D6E-409C-BE32-E72D297353CC}">
              <c16:uniqueId val="{00000001-7A80-4875-B100-529B2C9E8DF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xVal>
            <c:strRef>
              <c:f>Sheet9!$A$2:$A$10</c:f>
              <c:strCache>
                <c:ptCount val="9"/>
                <c:pt idx="0">
                  <c:v>jack laumb</c:v>
                </c:pt>
                <c:pt idx="1">
                  <c:v>Albert Romeo</c:v>
                </c:pt>
                <c:pt idx="2">
                  <c:v>Charles Hookes</c:v>
                </c:pt>
                <c:pt idx="3">
                  <c:v>Jasmine Beck</c:v>
                </c:pt>
                <c:pt idx="4">
                  <c:v>jack laumb</c:v>
                </c:pt>
                <c:pt idx="5">
                  <c:v>Deborah Blaze</c:v>
                </c:pt>
                <c:pt idx="6">
                  <c:v>Caroline Bulkey</c:v>
                </c:pt>
                <c:pt idx="7">
                  <c:v>Charles Hookes</c:v>
                </c:pt>
                <c:pt idx="8">
                  <c:v>Temfry Thomas</c:v>
                </c:pt>
              </c:strCache>
            </c:strRef>
          </c:xVal>
          <c:yVal>
            <c:numRef>
              <c:f>Sheet9!$B$2:$B$10</c:f>
              <c:numCache>
                <c:formatCode>General</c:formatCode>
                <c:ptCount val="9"/>
                <c:pt idx="0">
                  <c:v>0</c:v>
                </c:pt>
                <c:pt idx="1">
                  <c:v>0</c:v>
                </c:pt>
                <c:pt idx="2">
                  <c:v>0</c:v>
                </c:pt>
                <c:pt idx="3">
                  <c:v>0</c:v>
                </c:pt>
                <c:pt idx="4">
                  <c:v>0</c:v>
                </c:pt>
                <c:pt idx="5">
                  <c:v>0</c:v>
                </c:pt>
                <c:pt idx="6">
                  <c:v>0</c:v>
                </c:pt>
                <c:pt idx="7">
                  <c:v>0</c:v>
                </c:pt>
                <c:pt idx="8">
                  <c:v>0</c:v>
                </c:pt>
              </c:numCache>
            </c:numRef>
          </c:yVal>
          <c:bubbleSize>
            <c:numRef>
              <c:f>Sheet9!$C$2:$C$10</c:f>
              <c:numCache>
                <c:formatCode>General</c:formatCode>
                <c:ptCount val="9"/>
                <c:pt idx="0">
                  <c:v>0</c:v>
                </c:pt>
                <c:pt idx="1">
                  <c:v>0</c:v>
                </c:pt>
                <c:pt idx="2">
                  <c:v>0</c:v>
                </c:pt>
                <c:pt idx="3">
                  <c:v>0</c:v>
                </c:pt>
                <c:pt idx="4">
                  <c:v>0</c:v>
                </c:pt>
                <c:pt idx="5">
                  <c:v>0</c:v>
                </c:pt>
                <c:pt idx="6">
                  <c:v>0</c:v>
                </c:pt>
                <c:pt idx="7">
                  <c:v>0</c:v>
                </c:pt>
                <c:pt idx="8">
                  <c:v>0</c:v>
                </c:pt>
              </c:numCache>
            </c:numRef>
          </c:bubbleSize>
          <c:bubble3D val="1"/>
          <c:extLst>
            <c:ext xmlns:c16="http://schemas.microsoft.com/office/drawing/2014/chart" uri="{C3380CC4-5D6E-409C-BE32-E72D297353CC}">
              <c16:uniqueId val="{00000000-E21B-4B49-86C5-43BBFE220E53}"/>
            </c:ext>
          </c:extLst>
        </c:ser>
        <c:ser>
          <c:idx val="1"/>
          <c:order val="1"/>
          <c:spPr>
            <a:solidFill>
              <a:schemeClr val="accent2">
                <a:alpha val="75000"/>
              </a:schemeClr>
            </a:solidFill>
            <a:ln w="25400">
              <a:noFill/>
            </a:ln>
            <a:effectLst/>
          </c:spPr>
          <c:invertIfNegative val="0"/>
          <c:xVal>
            <c:strRef>
              <c:f>Sheet9!$A$2:$A$10</c:f>
              <c:strCache>
                <c:ptCount val="9"/>
                <c:pt idx="0">
                  <c:v>jack laumb</c:v>
                </c:pt>
                <c:pt idx="1">
                  <c:v>Albert Romeo</c:v>
                </c:pt>
                <c:pt idx="2">
                  <c:v>Charles Hookes</c:v>
                </c:pt>
                <c:pt idx="3">
                  <c:v>Jasmine Beck</c:v>
                </c:pt>
                <c:pt idx="4">
                  <c:v>jack laumb</c:v>
                </c:pt>
                <c:pt idx="5">
                  <c:v>Deborah Blaze</c:v>
                </c:pt>
                <c:pt idx="6">
                  <c:v>Caroline Bulkey</c:v>
                </c:pt>
                <c:pt idx="7">
                  <c:v>Charles Hookes</c:v>
                </c:pt>
                <c:pt idx="8">
                  <c:v>Temfry Thomas</c:v>
                </c:pt>
              </c:strCache>
            </c:strRef>
          </c:xVal>
          <c:yVal>
            <c:numRef>
              <c:f>Sheet9!$D$2:$D$10</c:f>
              <c:numCache>
                <c:formatCode>"$"#,##0.00</c:formatCode>
                <c:ptCount val="9"/>
                <c:pt idx="0">
                  <c:v>6689</c:v>
                </c:pt>
                <c:pt idx="1">
                  <c:v>3489</c:v>
                </c:pt>
                <c:pt idx="2">
                  <c:v>6809</c:v>
                </c:pt>
                <c:pt idx="3">
                  <c:v>4689</c:v>
                </c:pt>
                <c:pt idx="4">
                  <c:v>6819</c:v>
                </c:pt>
                <c:pt idx="5">
                  <c:v>9089</c:v>
                </c:pt>
                <c:pt idx="6">
                  <c:v>4670</c:v>
                </c:pt>
                <c:pt idx="7">
                  <c:v>90089</c:v>
                </c:pt>
                <c:pt idx="8">
                  <c:v>4989</c:v>
                </c:pt>
              </c:numCache>
            </c:numRef>
          </c:yVal>
          <c:bubbleSize>
            <c:numRef>
              <c:f>Sheet9!$E$2:$E$10</c:f>
              <c:numCache>
                <c:formatCode>General</c:formatCode>
                <c:ptCount val="9"/>
                <c:pt idx="0">
                  <c:v>690</c:v>
                </c:pt>
                <c:pt idx="1">
                  <c:v>324</c:v>
                </c:pt>
                <c:pt idx="2">
                  <c:v>126</c:v>
                </c:pt>
                <c:pt idx="3">
                  <c:v>432</c:v>
                </c:pt>
                <c:pt idx="4">
                  <c:v>309</c:v>
                </c:pt>
                <c:pt idx="5">
                  <c:v>398</c:v>
                </c:pt>
                <c:pt idx="6">
                  <c:v>643</c:v>
                </c:pt>
                <c:pt idx="7">
                  <c:v>432</c:v>
                </c:pt>
                <c:pt idx="8">
                  <c:v>922</c:v>
                </c:pt>
              </c:numCache>
            </c:numRef>
          </c:bubbleSize>
          <c:bubble3D val="1"/>
          <c:extLst>
            <c:ext xmlns:c16="http://schemas.microsoft.com/office/drawing/2014/chart" uri="{C3380CC4-5D6E-409C-BE32-E72D297353CC}">
              <c16:uniqueId val="{00000001-E21B-4B49-86C5-43BBFE220E53}"/>
            </c:ext>
          </c:extLst>
        </c:ser>
        <c:dLbls>
          <c:showLegendKey val="0"/>
          <c:showVal val="0"/>
          <c:showCatName val="0"/>
          <c:showSerName val="0"/>
          <c:showPercent val="0"/>
          <c:showBubbleSize val="0"/>
        </c:dLbls>
        <c:bubbleScale val="100"/>
        <c:showNegBubbles val="0"/>
        <c:axId val="543162840"/>
        <c:axId val="543164480"/>
      </c:bubbleChart>
      <c:valAx>
        <c:axId val="5431628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64480"/>
        <c:crosses val="autoZero"/>
        <c:crossBetween val="midCat"/>
      </c:valAx>
      <c:valAx>
        <c:axId val="5431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62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Sheet9!$E$1</c:f>
              <c:strCache>
                <c:ptCount val="1"/>
                <c:pt idx="0">
                  <c:v>Unit</c:v>
                </c:pt>
              </c:strCache>
            </c:strRef>
          </c:tx>
          <c:spPr>
            <a:solidFill>
              <a:schemeClr val="accent1">
                <a:alpha val="75000"/>
              </a:schemeClr>
            </a:solidFill>
            <a:ln>
              <a:noFill/>
            </a:ln>
            <a:effectLst/>
          </c:spPr>
          <c:invertIfNegative val="0"/>
          <c:xVal>
            <c:numRef>
              <c:f>Sheet9!$D$2:$D$10</c:f>
              <c:numCache>
                <c:formatCode>"$"#,##0.00</c:formatCode>
                <c:ptCount val="9"/>
                <c:pt idx="0">
                  <c:v>6689</c:v>
                </c:pt>
                <c:pt idx="1">
                  <c:v>3489</c:v>
                </c:pt>
                <c:pt idx="2">
                  <c:v>6809</c:v>
                </c:pt>
                <c:pt idx="3">
                  <c:v>4689</c:v>
                </c:pt>
                <c:pt idx="4">
                  <c:v>6819</c:v>
                </c:pt>
                <c:pt idx="5">
                  <c:v>9089</c:v>
                </c:pt>
                <c:pt idx="6">
                  <c:v>4670</c:v>
                </c:pt>
                <c:pt idx="7">
                  <c:v>90089</c:v>
                </c:pt>
                <c:pt idx="8">
                  <c:v>4989</c:v>
                </c:pt>
              </c:numCache>
            </c:numRef>
          </c:xVal>
          <c:yVal>
            <c:numRef>
              <c:f>Sheet9!$E$2:$E$10</c:f>
              <c:numCache>
                <c:formatCode>General</c:formatCode>
                <c:ptCount val="9"/>
                <c:pt idx="0">
                  <c:v>690</c:v>
                </c:pt>
                <c:pt idx="1">
                  <c:v>324</c:v>
                </c:pt>
                <c:pt idx="2">
                  <c:v>126</c:v>
                </c:pt>
                <c:pt idx="3">
                  <c:v>432</c:v>
                </c:pt>
                <c:pt idx="4">
                  <c:v>309</c:v>
                </c:pt>
                <c:pt idx="5">
                  <c:v>398</c:v>
                </c:pt>
                <c:pt idx="6">
                  <c:v>643</c:v>
                </c:pt>
                <c:pt idx="7">
                  <c:v>432</c:v>
                </c:pt>
                <c:pt idx="8">
                  <c:v>922</c:v>
                </c:pt>
              </c:numCache>
            </c:numRef>
          </c:yVal>
          <c:bubbleSize>
            <c:numLit>
              <c:formatCode>General</c:formatCode>
              <c:ptCount val="9"/>
              <c:pt idx="0">
                <c:v>1</c:v>
              </c:pt>
              <c:pt idx="1">
                <c:v>1</c:v>
              </c:pt>
              <c:pt idx="2">
                <c:v>1</c:v>
              </c:pt>
              <c:pt idx="3">
                <c:v>1</c:v>
              </c:pt>
              <c:pt idx="4">
                <c:v>1</c:v>
              </c:pt>
              <c:pt idx="5">
                <c:v>1</c:v>
              </c:pt>
              <c:pt idx="6">
                <c:v>1</c:v>
              </c:pt>
              <c:pt idx="7">
                <c:v>1</c:v>
              </c:pt>
              <c:pt idx="8">
                <c:v>1</c:v>
              </c:pt>
            </c:numLit>
          </c:bubbleSize>
          <c:bubble3D val="1"/>
          <c:extLst>
            <c:ext xmlns:c16="http://schemas.microsoft.com/office/drawing/2014/chart" uri="{C3380CC4-5D6E-409C-BE32-E72D297353CC}">
              <c16:uniqueId val="{00000000-9956-44F7-A0E1-214F6E0EF351}"/>
            </c:ext>
          </c:extLst>
        </c:ser>
        <c:dLbls>
          <c:showLegendKey val="0"/>
          <c:showVal val="0"/>
          <c:showCatName val="0"/>
          <c:showSerName val="0"/>
          <c:showPercent val="0"/>
          <c:showBubbleSize val="0"/>
        </c:dLbls>
        <c:bubbleScale val="100"/>
        <c:showNegBubbles val="0"/>
        <c:axId val="608306248"/>
        <c:axId val="608306576"/>
      </c:bubbleChart>
      <c:valAx>
        <c:axId val="608306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06576"/>
        <c:crosses val="autoZero"/>
        <c:crossBetween val="midCat"/>
      </c:valAx>
      <c:valAx>
        <c:axId val="60830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06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Sheet9!$B$1</c:f>
              <c:strCache>
                <c:ptCount val="1"/>
                <c:pt idx="0">
                  <c:v>Country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Sheet9!$B$2:$B$11</c:f>
              <c:numCache>
                <c:formatCode>General</c:formatCode>
                <c:ptCount val="10"/>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368-4CC6-B553-7B1BEE922236}"/>
            </c:ext>
          </c:extLst>
        </c:ser>
        <c:ser>
          <c:idx val="1"/>
          <c:order val="1"/>
          <c:tx>
            <c:strRef>
              <c:f>Sheet9!$C$1</c:f>
              <c:strCache>
                <c:ptCount val="1"/>
                <c:pt idx="0">
                  <c:v>Product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Sheet9!$C$2:$C$11</c:f>
              <c:numCache>
                <c:formatCode>General</c:formatCode>
                <c:ptCount val="10"/>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9368-4CC6-B553-7B1BEE922236}"/>
            </c:ext>
          </c:extLst>
        </c:ser>
        <c:ser>
          <c:idx val="2"/>
          <c:order val="2"/>
          <c:tx>
            <c:strRef>
              <c:f>Sheet9!$D$1</c:f>
              <c:strCache>
                <c:ptCount val="1"/>
                <c:pt idx="0">
                  <c:v>Amount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Sheet9!$D$2:$D$11</c:f>
              <c:numCache>
                <c:formatCode>"$"#,##0.00</c:formatCode>
                <c:ptCount val="10"/>
                <c:pt idx="0">
                  <c:v>6689</c:v>
                </c:pt>
                <c:pt idx="1">
                  <c:v>3489</c:v>
                </c:pt>
                <c:pt idx="2">
                  <c:v>6809</c:v>
                </c:pt>
                <c:pt idx="3">
                  <c:v>4689</c:v>
                </c:pt>
                <c:pt idx="4">
                  <c:v>6819</c:v>
                </c:pt>
                <c:pt idx="5">
                  <c:v>9089</c:v>
                </c:pt>
                <c:pt idx="6">
                  <c:v>4670</c:v>
                </c:pt>
                <c:pt idx="7">
                  <c:v>90089</c:v>
                </c:pt>
                <c:pt idx="8">
                  <c:v>4989</c:v>
                </c:pt>
              </c:numCache>
            </c:numRef>
          </c:yVal>
          <c:smooth val="0"/>
          <c:extLst>
            <c:ext xmlns:c16="http://schemas.microsoft.com/office/drawing/2014/chart" uri="{C3380CC4-5D6E-409C-BE32-E72D297353CC}">
              <c16:uniqueId val="{00000002-9368-4CC6-B553-7B1BEE922236}"/>
            </c:ext>
          </c:extLst>
        </c:ser>
        <c:dLbls>
          <c:showLegendKey val="0"/>
          <c:showVal val="0"/>
          <c:showCatName val="0"/>
          <c:showSerName val="0"/>
          <c:showPercent val="0"/>
          <c:showBubbleSize val="0"/>
        </c:dLbls>
        <c:axId val="615353232"/>
        <c:axId val="615353560"/>
      </c:scatterChart>
      <c:valAx>
        <c:axId val="615353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53560"/>
        <c:crosses val="autoZero"/>
        <c:crossBetween val="midCat"/>
      </c:valAx>
      <c:valAx>
        <c:axId val="61535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53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Sheet10!$E$1</c:f>
              <c:strCache>
                <c:ptCount val="1"/>
                <c:pt idx="0">
                  <c:v>Unit</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Sheet10!$D$2:$D$10</c:f>
              <c:numCache>
                <c:formatCode>"$"#,##0.00</c:formatCode>
                <c:ptCount val="9"/>
                <c:pt idx="0">
                  <c:v>6689</c:v>
                </c:pt>
                <c:pt idx="1">
                  <c:v>3489</c:v>
                </c:pt>
                <c:pt idx="2">
                  <c:v>6809</c:v>
                </c:pt>
                <c:pt idx="3">
                  <c:v>4689</c:v>
                </c:pt>
                <c:pt idx="4">
                  <c:v>6819</c:v>
                </c:pt>
                <c:pt idx="5">
                  <c:v>9089</c:v>
                </c:pt>
                <c:pt idx="6">
                  <c:v>4670</c:v>
                </c:pt>
                <c:pt idx="7">
                  <c:v>90089</c:v>
                </c:pt>
                <c:pt idx="8">
                  <c:v>4989</c:v>
                </c:pt>
              </c:numCache>
            </c:numRef>
          </c:xVal>
          <c:yVal>
            <c:numRef>
              <c:f>Sheet10!$E$2:$E$10</c:f>
              <c:numCache>
                <c:formatCode>General</c:formatCode>
                <c:ptCount val="9"/>
                <c:pt idx="0">
                  <c:v>690</c:v>
                </c:pt>
                <c:pt idx="1">
                  <c:v>324</c:v>
                </c:pt>
                <c:pt idx="2">
                  <c:v>126</c:v>
                </c:pt>
                <c:pt idx="3">
                  <c:v>432</c:v>
                </c:pt>
                <c:pt idx="4">
                  <c:v>309</c:v>
                </c:pt>
                <c:pt idx="5">
                  <c:v>398</c:v>
                </c:pt>
                <c:pt idx="6">
                  <c:v>643</c:v>
                </c:pt>
                <c:pt idx="7">
                  <c:v>432</c:v>
                </c:pt>
                <c:pt idx="8">
                  <c:v>922</c:v>
                </c:pt>
              </c:numCache>
            </c:numRef>
          </c:yVal>
          <c:smooth val="0"/>
          <c:extLst>
            <c:ext xmlns:c16="http://schemas.microsoft.com/office/drawing/2014/chart" uri="{C3380CC4-5D6E-409C-BE32-E72D297353CC}">
              <c16:uniqueId val="{00000000-0B91-4828-8B95-FA629E799519}"/>
            </c:ext>
          </c:extLst>
        </c:ser>
        <c:dLbls>
          <c:showLegendKey val="0"/>
          <c:showVal val="0"/>
          <c:showCatName val="0"/>
          <c:showSerName val="0"/>
          <c:showPercent val="0"/>
          <c:showBubbleSize val="0"/>
        </c:dLbls>
        <c:axId val="543159560"/>
        <c:axId val="543159888"/>
      </c:scatterChart>
      <c:valAx>
        <c:axId val="543159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59888"/>
        <c:crosses val="autoZero"/>
        <c:crossBetween val="midCat"/>
      </c:valAx>
      <c:valAx>
        <c:axId val="54315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59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Sheet3!$C$17</c:f>
              <c:strCache>
                <c:ptCount val="1"/>
                <c:pt idx="0">
                  <c:v>Total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Sheet3!$B$18:$B$24</c:f>
              <c:strCache>
                <c:ptCount val="7"/>
                <c:pt idx="0">
                  <c:v>Morroco</c:v>
                </c:pt>
                <c:pt idx="1">
                  <c:v>Australia</c:v>
                </c:pt>
                <c:pt idx="2">
                  <c:v>USA</c:v>
                </c:pt>
                <c:pt idx="3">
                  <c:v>New Zealand</c:v>
                </c:pt>
                <c:pt idx="4">
                  <c:v>UK</c:v>
                </c:pt>
                <c:pt idx="5">
                  <c:v>Canada</c:v>
                </c:pt>
                <c:pt idx="6">
                  <c:v>England</c:v>
                </c:pt>
              </c:strCache>
            </c:strRef>
          </c:cat>
          <c:val>
            <c:numRef>
              <c:f>Sheet3!$C$18:$C$24</c:f>
              <c:numCache>
                <c:formatCode>"$"#,##0_);[Red]\("$"#,##0\)</c:formatCode>
                <c:ptCount val="7"/>
                <c:pt idx="0">
                  <c:v>90089</c:v>
                </c:pt>
                <c:pt idx="1">
                  <c:v>11678</c:v>
                </c:pt>
                <c:pt idx="2">
                  <c:v>10308</c:v>
                </c:pt>
                <c:pt idx="3">
                  <c:v>9089</c:v>
                </c:pt>
                <c:pt idx="4">
                  <c:v>6809</c:v>
                </c:pt>
                <c:pt idx="5">
                  <c:v>4689</c:v>
                </c:pt>
                <c:pt idx="6">
                  <c:v>4670</c:v>
                </c:pt>
              </c:numCache>
            </c:numRef>
          </c:val>
          <c:extLst>
            <c:ext xmlns:c16="http://schemas.microsoft.com/office/drawing/2014/chart" uri="{C3380CC4-5D6E-409C-BE32-E72D297353CC}">
              <c16:uniqueId val="{00000000-DD53-4A54-965E-138F740A316F}"/>
            </c:ext>
          </c:extLst>
        </c:ser>
        <c:ser>
          <c:idx val="1"/>
          <c:order val="1"/>
          <c:tx>
            <c:strRef>
              <c:f>Sheet3!$D$17</c:f>
              <c:strCache>
                <c:ptCount val="1"/>
                <c:pt idx="0">
                  <c:v>Total 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Sheet3!$B$18:$B$24</c:f>
              <c:strCache>
                <c:ptCount val="7"/>
                <c:pt idx="0">
                  <c:v>Morroco</c:v>
                </c:pt>
                <c:pt idx="1">
                  <c:v>Australia</c:v>
                </c:pt>
                <c:pt idx="2">
                  <c:v>USA</c:v>
                </c:pt>
                <c:pt idx="3">
                  <c:v>New Zealand</c:v>
                </c:pt>
                <c:pt idx="4">
                  <c:v>UK</c:v>
                </c:pt>
                <c:pt idx="5">
                  <c:v>Canada</c:v>
                </c:pt>
                <c:pt idx="6">
                  <c:v>England</c:v>
                </c:pt>
              </c:strCache>
            </c:strRef>
          </c:cat>
          <c:val>
            <c:numRef>
              <c:f>Sheet3!$D$18:$D$24</c:f>
              <c:numCache>
                <c:formatCode>General</c:formatCode>
                <c:ptCount val="7"/>
                <c:pt idx="0">
                  <c:v>432</c:v>
                </c:pt>
                <c:pt idx="1">
                  <c:v>1612</c:v>
                </c:pt>
                <c:pt idx="2">
                  <c:v>633</c:v>
                </c:pt>
                <c:pt idx="3">
                  <c:v>398</c:v>
                </c:pt>
                <c:pt idx="4">
                  <c:v>126</c:v>
                </c:pt>
                <c:pt idx="5">
                  <c:v>432</c:v>
                </c:pt>
                <c:pt idx="6">
                  <c:v>643</c:v>
                </c:pt>
              </c:numCache>
            </c:numRef>
          </c:val>
          <c:extLst>
            <c:ext xmlns:c16="http://schemas.microsoft.com/office/drawing/2014/chart" uri="{C3380CC4-5D6E-409C-BE32-E72D297353CC}">
              <c16:uniqueId val="{00000001-DD53-4A54-965E-138F740A316F}"/>
            </c:ext>
          </c:extLst>
        </c:ser>
        <c:dLbls>
          <c:dLblPos val="outEnd"/>
          <c:showLegendKey val="0"/>
          <c:showVal val="1"/>
          <c:showCatName val="0"/>
          <c:showSerName val="0"/>
          <c:showPercent val="0"/>
          <c:showBubbleSize val="0"/>
        </c:dLbls>
        <c:gapWidth val="100"/>
        <c:overlap val="-24"/>
        <c:axId val="124786024"/>
        <c:axId val="124785040"/>
      </c:barChart>
      <c:catAx>
        <c:axId val="124786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5040"/>
        <c:crosses val="autoZero"/>
        <c:auto val="1"/>
        <c:lblAlgn val="ctr"/>
        <c:lblOffset val="100"/>
        <c:noMultiLvlLbl val="0"/>
      </c:catAx>
      <c:valAx>
        <c:axId val="124785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6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Sheet3!$C$17</c:f>
              <c:strCache>
                <c:ptCount val="1"/>
                <c:pt idx="0">
                  <c:v>Total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BE-4336-95A6-B1EAC382FD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BE-4336-95A6-B1EAC382FD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BE-4336-95A6-B1EAC382FD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BE-4336-95A6-B1EAC382FD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BE-4336-95A6-B1EAC382FD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BE-4336-95A6-B1EAC382FD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BE-4336-95A6-B1EAC382FDF9}"/>
              </c:ext>
            </c:extLst>
          </c:dPt>
          <c:cat>
            <c:strRef>
              <c:f>Sheet3!$B$18:$B$24</c:f>
              <c:strCache>
                <c:ptCount val="7"/>
                <c:pt idx="0">
                  <c:v>Morroco</c:v>
                </c:pt>
                <c:pt idx="1">
                  <c:v>Australia</c:v>
                </c:pt>
                <c:pt idx="2">
                  <c:v>USA</c:v>
                </c:pt>
                <c:pt idx="3">
                  <c:v>New Zealand</c:v>
                </c:pt>
                <c:pt idx="4">
                  <c:v>UK</c:v>
                </c:pt>
                <c:pt idx="5">
                  <c:v>Canada</c:v>
                </c:pt>
                <c:pt idx="6">
                  <c:v>England</c:v>
                </c:pt>
              </c:strCache>
            </c:strRef>
          </c:cat>
          <c:val>
            <c:numRef>
              <c:f>Sheet3!$C$18:$C$24</c:f>
              <c:numCache>
                <c:formatCode>"$"#,##0_);[Red]\("$"#,##0\)</c:formatCode>
                <c:ptCount val="7"/>
                <c:pt idx="0">
                  <c:v>90089</c:v>
                </c:pt>
                <c:pt idx="1">
                  <c:v>11678</c:v>
                </c:pt>
                <c:pt idx="2">
                  <c:v>10308</c:v>
                </c:pt>
                <c:pt idx="3">
                  <c:v>9089</c:v>
                </c:pt>
                <c:pt idx="4">
                  <c:v>6809</c:v>
                </c:pt>
                <c:pt idx="5">
                  <c:v>4689</c:v>
                </c:pt>
                <c:pt idx="6">
                  <c:v>4670</c:v>
                </c:pt>
              </c:numCache>
            </c:numRef>
          </c:val>
          <c:extLst>
            <c:ext xmlns:c16="http://schemas.microsoft.com/office/drawing/2014/chart" uri="{C3380CC4-5D6E-409C-BE32-E72D297353CC}">
              <c16:uniqueId val="{00000000-73C8-4F64-9F8A-4F2D6BDB3FA2}"/>
            </c:ext>
          </c:extLst>
        </c:ser>
        <c:ser>
          <c:idx val="1"/>
          <c:order val="1"/>
          <c:tx>
            <c:strRef>
              <c:f>Sheet3!$D$17</c:f>
              <c:strCache>
                <c:ptCount val="1"/>
                <c:pt idx="0">
                  <c:v>Total Unit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7BBE-4336-95A6-B1EAC382FD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7BBE-4336-95A6-B1EAC382FD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7BBE-4336-95A6-B1EAC382FD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7BBE-4336-95A6-B1EAC382FD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7BBE-4336-95A6-B1EAC382FD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7BBE-4336-95A6-B1EAC382FD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7BBE-4336-95A6-B1EAC382FDF9}"/>
              </c:ext>
            </c:extLst>
          </c:dPt>
          <c:cat>
            <c:strRef>
              <c:f>Sheet3!$B$18:$B$24</c:f>
              <c:strCache>
                <c:ptCount val="7"/>
                <c:pt idx="0">
                  <c:v>Morroco</c:v>
                </c:pt>
                <c:pt idx="1">
                  <c:v>Australia</c:v>
                </c:pt>
                <c:pt idx="2">
                  <c:v>USA</c:v>
                </c:pt>
                <c:pt idx="3">
                  <c:v>New Zealand</c:v>
                </c:pt>
                <c:pt idx="4">
                  <c:v>UK</c:v>
                </c:pt>
                <c:pt idx="5">
                  <c:v>Canada</c:v>
                </c:pt>
                <c:pt idx="6">
                  <c:v>England</c:v>
                </c:pt>
              </c:strCache>
            </c:strRef>
          </c:cat>
          <c:val>
            <c:numRef>
              <c:f>Sheet3!$D$18:$D$24</c:f>
              <c:numCache>
                <c:formatCode>General</c:formatCode>
                <c:ptCount val="7"/>
                <c:pt idx="0">
                  <c:v>432</c:v>
                </c:pt>
                <c:pt idx="1">
                  <c:v>1612</c:v>
                </c:pt>
                <c:pt idx="2">
                  <c:v>633</c:v>
                </c:pt>
                <c:pt idx="3">
                  <c:v>398</c:v>
                </c:pt>
                <c:pt idx="4">
                  <c:v>126</c:v>
                </c:pt>
                <c:pt idx="5">
                  <c:v>432</c:v>
                </c:pt>
                <c:pt idx="6">
                  <c:v>643</c:v>
                </c:pt>
              </c:numCache>
            </c:numRef>
          </c:val>
          <c:extLst>
            <c:ext xmlns:c16="http://schemas.microsoft.com/office/drawing/2014/chart" uri="{C3380CC4-5D6E-409C-BE32-E72D297353CC}">
              <c16:uniqueId val="{00000001-73C8-4F64-9F8A-4F2D6BDB3F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Sheet11!$E$1</c:f>
              <c:strCache>
                <c:ptCount val="1"/>
                <c:pt idx="0">
                  <c:v>Unit</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Sheet11!$D$2:$D$10</c:f>
              <c:numCache>
                <c:formatCode>"$"#,##0.00</c:formatCode>
                <c:ptCount val="9"/>
                <c:pt idx="0">
                  <c:v>6689</c:v>
                </c:pt>
                <c:pt idx="1">
                  <c:v>3489</c:v>
                </c:pt>
                <c:pt idx="2">
                  <c:v>6809</c:v>
                </c:pt>
                <c:pt idx="3">
                  <c:v>4689</c:v>
                </c:pt>
                <c:pt idx="4">
                  <c:v>6819</c:v>
                </c:pt>
                <c:pt idx="5">
                  <c:v>9089</c:v>
                </c:pt>
                <c:pt idx="6">
                  <c:v>4670</c:v>
                </c:pt>
                <c:pt idx="7">
                  <c:v>90089</c:v>
                </c:pt>
                <c:pt idx="8">
                  <c:v>4989</c:v>
                </c:pt>
              </c:numCache>
            </c:numRef>
          </c:xVal>
          <c:yVal>
            <c:numRef>
              <c:f>Sheet11!$E$2:$E$10</c:f>
              <c:numCache>
                <c:formatCode>General</c:formatCode>
                <c:ptCount val="9"/>
                <c:pt idx="0">
                  <c:v>690</c:v>
                </c:pt>
                <c:pt idx="1">
                  <c:v>324</c:v>
                </c:pt>
                <c:pt idx="2">
                  <c:v>126</c:v>
                </c:pt>
                <c:pt idx="3">
                  <c:v>432</c:v>
                </c:pt>
                <c:pt idx="4">
                  <c:v>309</c:v>
                </c:pt>
                <c:pt idx="5">
                  <c:v>398</c:v>
                </c:pt>
                <c:pt idx="6">
                  <c:v>643</c:v>
                </c:pt>
                <c:pt idx="7">
                  <c:v>432</c:v>
                </c:pt>
                <c:pt idx="8">
                  <c:v>922</c:v>
                </c:pt>
              </c:numCache>
            </c:numRef>
          </c:yVal>
          <c:smooth val="0"/>
          <c:extLst>
            <c:ext xmlns:c16="http://schemas.microsoft.com/office/drawing/2014/chart" uri="{C3380CC4-5D6E-409C-BE32-E72D297353CC}">
              <c16:uniqueId val="{00000000-402F-4A65-9376-C8294F616B1F}"/>
            </c:ext>
          </c:extLst>
        </c:ser>
        <c:dLbls>
          <c:showLegendKey val="0"/>
          <c:showVal val="0"/>
          <c:showCatName val="0"/>
          <c:showSerName val="0"/>
          <c:showPercent val="0"/>
          <c:showBubbleSize val="0"/>
        </c:dLbls>
        <c:axId val="432983080"/>
        <c:axId val="432982752"/>
      </c:scatterChart>
      <c:valAx>
        <c:axId val="4329830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2752"/>
        <c:crosses val="autoZero"/>
        <c:crossBetween val="midCat"/>
      </c:valAx>
      <c:valAx>
        <c:axId val="43298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8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plotArea>
      <cx:plotAreaRegion>
        <cx:series layoutId="treemap" uniqueId="{6C26CF88-BA1A-4BD7-AD42-EE55413B4EB6}" formatIdx="0">
          <cx:tx>
            <cx:txData>
              <cx:f>_xlchart.v1.1</cx:f>
              <cx:v>Amount</cx:v>
            </cx:txData>
          </cx:tx>
          <cx:dataLabels pos="inEnd">
            <cx:visibility seriesName="0" categoryName="1" value="0"/>
          </cx:dataLabels>
          <cx:dataId val="0"/>
          <cx:layoutPr>
            <cx:parentLabelLayout val="overlapping"/>
          </cx:layoutPr>
        </cx:series>
        <cx:series layoutId="treemap" hidden="1" uniqueId="{37BD72DA-D5C2-43B1-AE88-3DEEBA945F03}" formatIdx="1">
          <cx:tx>
            <cx:txData>
              <cx:f>_xlchart.v1.3</cx:f>
              <cx:v>Unit</cx:v>
            </cx:txData>
          </cx:tx>
          <cx:dataLabels pos="inEnd">
            <cx:visibility seriesName="0" categoryName="1" value="0"/>
          </cx:dataLabels>
          <cx:dataId val="1"/>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sunburst" uniqueId="{742EE96D-012F-443B-A155-C83145D5D918}" formatIdx="0">
          <cx:tx>
            <cx:txData>
              <cx:f>_xlchart.v1.10</cx:f>
              <cx:v>Amount</cx:v>
            </cx:txData>
          </cx:tx>
          <cx:dataId val="0"/>
        </cx:series>
        <cx:series layoutId="sunburst" hidden="1" uniqueId="{8A1E7252-BA90-4623-B42C-B83C277811C8}" formatIdx="1">
          <cx:tx>
            <cx:txData>
              <cx:f>_xlchart.v1.12</cx:f>
              <cx:v>Unit</cx:v>
            </cx:txData>
          </cx:tx>
          <cx:dataId val="1"/>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data id="1">
      <cx:strDim type="cat">
        <cx:f>_xlchart.v1.5</cx:f>
      </cx:strDim>
      <cx:numDim type="val">
        <cx:f>_xlchart.v1.7</cx:f>
      </cx:numDim>
    </cx:data>
  </cx:chartData>
  <cx:chart>
    <cx:title pos="t" align="ctr" overlay="0"/>
    <cx:plotArea>
      <cx:plotAreaRegion>
        <cx:series layoutId="boxWhisker" uniqueId="{04BC9F39-82F3-4A69-B597-65E756C36E6C}">
          <cx:dataId val="0"/>
          <cx:layoutPr>
            <cx:visibility meanLine="0" meanMarker="1" nonoutliers="0" outliers="1"/>
            <cx:statistics quartileMethod="exclusive"/>
          </cx:layoutPr>
        </cx:series>
        <cx:series layoutId="boxWhisker" uniqueId="{E3D3A027-A7E6-4125-9101-2D3572F5D254}">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plotArea>
      <cx:plotAreaRegion>
        <cx:series layoutId="boxWhisker" uniqueId="{DBD64C48-4A8B-467A-A79E-24A7503A8A5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chartData>
  <cx:chart>
    <cx:title pos="t" align="ctr" overlay="0"/>
    <cx:plotArea>
      <cx:plotAreaRegion>
        <cx:series layoutId="boxWhisker" uniqueId="{B0A5AA26-67D3-4D18-862E-62157EDCC5EE}">
          <cx:tx>
            <cx:txData>
              <cx:f>_xlchart.v1.15</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val">
        <cx:f>_xlchart.v1.24</cx:f>
      </cx:numDim>
    </cx:data>
  </cx:chartData>
  <cx:chart>
    <cx:title pos="t" align="ctr" overlay="0"/>
    <cx:plotArea>
      <cx:plotAreaRegion>
        <cx:series layoutId="boxWhisker" uniqueId="{D3B9B728-A09A-4855-A072-057C7D592FDC}">
          <cx:tx>
            <cx:txData>
              <cx:f>_xlchart.v1.23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data id="1">
      <cx:strDim type="cat">
        <cx:f>_xlchart.v1.17</cx:f>
      </cx:strDim>
      <cx:numDim type="val">
        <cx:f>_xlchart.v1.21</cx:f>
      </cx:numDim>
    </cx:data>
  </cx:chartData>
  <cx:chart>
    <cx:title pos="t" align="ctr" overlay="0"/>
    <cx:plotArea>
      <cx:plotAreaRegion>
        <cx:series layoutId="boxWhisker" uniqueId="{9C3D521A-ADE0-4D0F-B4AC-A98C28FCB0C5}">
          <cx:tx>
            <cx:txData>
              <cx:f>_xlchart.v1.18</cx:f>
              <cx:v>Amount</cx:v>
            </cx:txData>
          </cx:tx>
          <cx:dataId val="0"/>
          <cx:layoutPr>
            <cx:visibility meanLine="0" meanMarker="1" nonoutliers="0" outliers="1"/>
            <cx:statistics quartileMethod="exclusive"/>
          </cx:layoutPr>
        </cx:series>
        <cx:series layoutId="boxWhisker" uniqueId="{D462AFF3-732D-4DD6-82CF-13172C9055AE}">
          <cx:tx>
            <cx:txData>
              <cx:f>_xlchart.v1.20</cx:f>
              <cx:v>Unit</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data id="1">
      <cx:strDim type="cat">
        <cx:f>_xlchart.v1.25</cx:f>
      </cx:strDim>
      <cx:numDim type="val">
        <cx:f>_xlchart.v1.29</cx:f>
      </cx:numDim>
    </cx:data>
  </cx:chartData>
  <cx:chart>
    <cx:title pos="t" align="ctr" overlay="0"/>
    <cx:plotArea>
      <cx:plotAreaRegion>
        <cx:series layoutId="waterfall" uniqueId="{6416CA78-27C8-43E0-BE0A-C42F533BFB7D}" formatIdx="0">
          <cx:tx>
            <cx:txData>
              <cx:f>_xlchart.v1.26</cx:f>
              <cx:v>Total Amount</cx:v>
            </cx:txData>
          </cx:tx>
          <cx:dataLabels pos="outEnd">
            <cx:visibility seriesName="0" categoryName="0" value="1"/>
          </cx:dataLabels>
          <cx:dataId val="0"/>
          <cx:layoutPr>
            <cx:subtotals/>
          </cx:layoutPr>
        </cx:series>
        <cx:series layoutId="waterfall" hidden="1" uniqueId="{2C80430D-6A70-42BC-A32B-0FACE87E1E19}" formatIdx="1">
          <cx:tx>
            <cx:txData>
              <cx:f>_xlchart.v1.28</cx:f>
              <cx:v>Total Unit</cx:v>
            </cx:txData>
          </cx:tx>
          <cx:dataLabels pos="outEnd">
            <cx:visibility seriesName="0" categoryName="0" value="1"/>
          </cx:dataLabels>
          <cx:dataId val="1"/>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1.xml"/><Relationship Id="rId7" Type="http://schemas.openxmlformats.org/officeDocument/2006/relationships/chart" Target="../charts/chart4.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5.xml"/><Relationship Id="rId4" Type="http://schemas.microsoft.com/office/2014/relationships/chartEx" Target="../charts/chartEx3.xml"/><Relationship Id="rId9" Type="http://schemas.microsoft.com/office/2014/relationships/chartEx" Target="../charts/chartEx5.xml"/></Relationships>
</file>

<file path=xl/drawings/_rels/drawing3.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microsoft.com/office/2014/relationships/chartEx" Target="../charts/chartEx8.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29878</xdr:colOff>
      <xdr:row>10</xdr:row>
      <xdr:rowOff>33272</xdr:rowOff>
    </xdr:from>
    <xdr:to>
      <xdr:col>13</xdr:col>
      <xdr:colOff>47625</xdr:colOff>
      <xdr:row>21</xdr:row>
      <xdr:rowOff>123825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A1AC2A0-BD9B-40F6-985C-7E12ACE949C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011703" y="1938272"/>
              <a:ext cx="4284947" cy="2186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42524</xdr:colOff>
      <xdr:row>1</xdr:row>
      <xdr:rowOff>121231</xdr:rowOff>
    </xdr:from>
    <xdr:to>
      <xdr:col>14</xdr:col>
      <xdr:colOff>368227</xdr:colOff>
      <xdr:row>14</xdr:row>
      <xdr:rowOff>167252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6A9C05A-1250-435D-A146-BD81302448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19524" y="311731"/>
              <a:ext cx="4592903" cy="25225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135080</xdr:rowOff>
    </xdr:from>
    <xdr:to>
      <xdr:col>4</xdr:col>
      <xdr:colOff>142877</xdr:colOff>
      <xdr:row>30</xdr:row>
      <xdr:rowOff>176644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11EF8D5-BD4D-4A44-8512-284FD01483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373580"/>
              <a:ext cx="4419602" cy="2518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419966</xdr:colOff>
      <xdr:row>30</xdr:row>
      <xdr:rowOff>181841</xdr:rowOff>
    </xdr:from>
    <xdr:to>
      <xdr:col>4</xdr:col>
      <xdr:colOff>17318</xdr:colOff>
      <xdr:row>45</xdr:row>
      <xdr:rowOff>129885</xdr:rowOff>
    </xdr:to>
    <xdr:graphicFrame macro="">
      <xdr:nvGraphicFramePr>
        <xdr:cNvPr id="10" name="Chart 9">
          <a:extLst>
            <a:ext uri="{FF2B5EF4-FFF2-40B4-BE49-F238E27FC236}">
              <a16:creationId xmlns:a16="http://schemas.microsoft.com/office/drawing/2014/main" id="{2BA677ED-3372-4105-B758-A33F48F2E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142874</xdr:colOff>
      <xdr:row>32</xdr:row>
      <xdr:rowOff>31171</xdr:rowOff>
    </xdr:from>
    <xdr:to>
      <xdr:col>11</xdr:col>
      <xdr:colOff>99579</xdr:colOff>
      <xdr:row>45</xdr:row>
      <xdr:rowOff>72735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F3B1EB4-238A-4AD0-A111-EB1D3541C1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419599" y="6127171"/>
              <a:ext cx="4595380" cy="2518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168850</xdr:colOff>
      <xdr:row>18</xdr:row>
      <xdr:rowOff>143740</xdr:rowOff>
    </xdr:from>
    <xdr:to>
      <xdr:col>11</xdr:col>
      <xdr:colOff>125555</xdr:colOff>
      <xdr:row>31</xdr:row>
      <xdr:rowOff>185303</xdr:rowOff>
    </xdr:to>
    <xdr:graphicFrame macro="">
      <xdr:nvGraphicFramePr>
        <xdr:cNvPr id="12" name="Chart 11">
          <a:extLst>
            <a:ext uri="{FF2B5EF4-FFF2-40B4-BE49-F238E27FC236}">
              <a16:creationId xmlns:a16="http://schemas.microsoft.com/office/drawing/2014/main" id="{1158437F-F299-485C-8A35-2EEA96AD5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385328</xdr:colOff>
      <xdr:row>28</xdr:row>
      <xdr:rowOff>13855</xdr:rowOff>
    </xdr:from>
    <xdr:to>
      <xdr:col>20</xdr:col>
      <xdr:colOff>108237</xdr:colOff>
      <xdr:row>41</xdr:row>
      <xdr:rowOff>55419</xdr:rowOff>
    </xdr:to>
    <xdr:graphicFrame macro="">
      <xdr:nvGraphicFramePr>
        <xdr:cNvPr id="13" name="Chart 12">
          <a:extLst>
            <a:ext uri="{FF2B5EF4-FFF2-40B4-BE49-F238E27FC236}">
              <a16:creationId xmlns:a16="http://schemas.microsoft.com/office/drawing/2014/main" id="{F0FB3CD1-E9BB-4CFD-A4B3-B52DAECF0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168852</xdr:colOff>
      <xdr:row>46</xdr:row>
      <xdr:rowOff>65808</xdr:rowOff>
    </xdr:from>
    <xdr:to>
      <xdr:col>4</xdr:col>
      <xdr:colOff>463261</xdr:colOff>
      <xdr:row>59</xdr:row>
      <xdr:rowOff>107371</xdr:rowOff>
    </xdr:to>
    <xdr:graphicFrame macro="">
      <xdr:nvGraphicFramePr>
        <xdr:cNvPr id="14" name="Chart 13">
          <a:extLst>
            <a:ext uri="{FF2B5EF4-FFF2-40B4-BE49-F238E27FC236}">
              <a16:creationId xmlns:a16="http://schemas.microsoft.com/office/drawing/2014/main" id="{B0B0FA6D-9A76-4287-9C3D-566A06F8D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142874</xdr:colOff>
      <xdr:row>46</xdr:row>
      <xdr:rowOff>161059</xdr:rowOff>
    </xdr:from>
    <xdr:to>
      <xdr:col>12</xdr:col>
      <xdr:colOff>471919</xdr:colOff>
      <xdr:row>59</xdr:row>
      <xdr:rowOff>202622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938AE229-920A-4DF7-8B4D-F4421EF3F6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400674" y="8924059"/>
              <a:ext cx="4596245" cy="25085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497896</xdr:colOff>
      <xdr:row>44</xdr:row>
      <xdr:rowOff>195695</xdr:rowOff>
    </xdr:from>
    <xdr:to>
      <xdr:col>20</xdr:col>
      <xdr:colOff>220805</xdr:colOff>
      <xdr:row>58</xdr:row>
      <xdr:rowOff>29440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05449E3C-288B-4C18-9F42-D7FD0D88B9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22896" y="8568170"/>
              <a:ext cx="4599709" cy="2510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393989</xdr:colOff>
      <xdr:row>14</xdr:row>
      <xdr:rowOff>187036</xdr:rowOff>
    </xdr:from>
    <xdr:to>
      <xdr:col>19</xdr:col>
      <xdr:colOff>116898</xdr:colOff>
      <xdr:row>28</xdr:row>
      <xdr:rowOff>20782</xdr:rowOff>
    </xdr:to>
    <xdr:graphicFrame macro="">
      <xdr:nvGraphicFramePr>
        <xdr:cNvPr id="17" name="Chart 16">
          <a:extLst>
            <a:ext uri="{FF2B5EF4-FFF2-40B4-BE49-F238E27FC236}">
              <a16:creationId xmlns:a16="http://schemas.microsoft.com/office/drawing/2014/main" id="{CCA2A295-73EC-408F-A31B-F93EB909D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1114424</xdr:colOff>
      <xdr:row>13</xdr:row>
      <xdr:rowOff>90486</xdr:rowOff>
    </xdr:from>
    <xdr:to>
      <xdr:col>10</xdr:col>
      <xdr:colOff>257175</xdr:colOff>
      <xdr:row>25</xdr:row>
      <xdr:rowOff>171449</xdr:rowOff>
    </xdr:to>
    <xdr:graphicFrame macro="">
      <xdr:nvGraphicFramePr>
        <xdr:cNvPr id="2" name="Chart 1">
          <a:extLst>
            <a:ext uri="{FF2B5EF4-FFF2-40B4-BE49-F238E27FC236}">
              <a16:creationId xmlns:a16="http://schemas.microsoft.com/office/drawing/2014/main" id="{E635C4A3-1036-4F50-82D1-EE9000D9E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22</xdr:row>
      <xdr:rowOff>80962</xdr:rowOff>
    </xdr:from>
    <xdr:to>
      <xdr:col>20</xdr:col>
      <xdr:colOff>523875</xdr:colOff>
      <xdr:row>36</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6B708B7-D2FA-4F38-9ECB-D27E299A33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620375" y="42719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323850</xdr:colOff>
      <xdr:row>6</xdr:row>
      <xdr:rowOff>71437</xdr:rowOff>
    </xdr:from>
    <xdr:to>
      <xdr:col>14</xdr:col>
      <xdr:colOff>19050</xdr:colOff>
      <xdr:row>20</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0977803-AD39-4AB5-8705-1DBA864209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57950" y="12144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514349</xdr:colOff>
      <xdr:row>8</xdr:row>
      <xdr:rowOff>190499</xdr:rowOff>
    </xdr:from>
    <xdr:to>
      <xdr:col>16</xdr:col>
      <xdr:colOff>495300</xdr:colOff>
      <xdr:row>27</xdr:row>
      <xdr:rowOff>133350</xdr:rowOff>
    </xdr:to>
    <xdr:graphicFrame macro="">
      <xdr:nvGraphicFramePr>
        <xdr:cNvPr id="2" name="Chart 1">
          <a:extLst>
            <a:ext uri="{FF2B5EF4-FFF2-40B4-BE49-F238E27FC236}">
              <a16:creationId xmlns:a16="http://schemas.microsoft.com/office/drawing/2014/main" id="{65138BF8-C86C-4C6B-AC86-2050518A4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95250</xdr:colOff>
      <xdr:row>3</xdr:row>
      <xdr:rowOff>109536</xdr:rowOff>
    </xdr:from>
    <xdr:to>
      <xdr:col>25</xdr:col>
      <xdr:colOff>390525</xdr:colOff>
      <xdr:row>21</xdr:row>
      <xdr:rowOff>57150</xdr:rowOff>
    </xdr:to>
    <xdr:graphicFrame macro="">
      <xdr:nvGraphicFramePr>
        <xdr:cNvPr id="3" name="Chart 2">
          <a:extLst>
            <a:ext uri="{FF2B5EF4-FFF2-40B4-BE49-F238E27FC236}">
              <a16:creationId xmlns:a16="http://schemas.microsoft.com/office/drawing/2014/main" id="{62A8156B-4E18-45EE-BAAC-27C916EF7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1181100</xdr:colOff>
      <xdr:row>26</xdr:row>
      <xdr:rowOff>157162</xdr:rowOff>
    </xdr:from>
    <xdr:to>
      <xdr:col>5</xdr:col>
      <xdr:colOff>495300</xdr:colOff>
      <xdr:row>41</xdr:row>
      <xdr:rowOff>42862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0191D47-10A5-40B7-B83E-BF243AAEBE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81100" y="51101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838200</xdr:colOff>
      <xdr:row>11</xdr:row>
      <xdr:rowOff>0</xdr:rowOff>
    </xdr:from>
    <xdr:to>
      <xdr:col>5</xdr:col>
      <xdr:colOff>152400</xdr:colOff>
      <xdr:row>25</xdr:row>
      <xdr:rowOff>76200</xdr:rowOff>
    </xdr:to>
    <xdr:graphicFrame macro="">
      <xdr:nvGraphicFramePr>
        <xdr:cNvPr id="2" name="Chart 1">
          <a:extLst>
            <a:ext uri="{FF2B5EF4-FFF2-40B4-BE49-F238E27FC236}">
              <a16:creationId xmlns:a16="http://schemas.microsoft.com/office/drawing/2014/main" id="{2F451819-8BB3-4600-AA13-528F8B2D3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93908</xdr:colOff>
      <xdr:row>14</xdr:row>
      <xdr:rowOff>174402</xdr:rowOff>
    </xdr:from>
    <xdr:to>
      <xdr:col>6</xdr:col>
      <xdr:colOff>368927</xdr:colOff>
      <xdr:row>27</xdr:row>
      <xdr:rowOff>80359</xdr:rowOff>
    </xdr:to>
    <xdr:graphicFrame macro="">
      <xdr:nvGraphicFramePr>
        <xdr:cNvPr id="3" name="Chart 2">
          <a:extLst>
            <a:ext uri="{FF2B5EF4-FFF2-40B4-BE49-F238E27FC236}">
              <a16:creationId xmlns:a16="http://schemas.microsoft.com/office/drawing/2014/main" id="{900E0B69-10FA-41B9-8FCD-86AD3F0F7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4602.485494328706" createdVersion="7" refreshedVersion="7" minRefreshableVersion="3" recordCount="9" xr:uid="{3B3D9FAA-8097-4FAB-B89F-51AF8B046247}">
  <cacheSource type="worksheet">
    <worksheetSource name="Table"/>
  </cacheSource>
  <cacheFields count="5">
    <cacheField name="Sales Person" numFmtId="0">
      <sharedItems count="7">
        <s v="jack laumb"/>
        <s v="Albert Romeo"/>
        <s v="Charles Hookes"/>
        <s v="Jasmine Beck"/>
        <s v="Deborah Blaze"/>
        <s v="Caroline Bulkey"/>
        <s v="Temfry Thomas"/>
      </sharedItems>
    </cacheField>
    <cacheField name="Country" numFmtId="0">
      <sharedItems count="7">
        <s v="Australia"/>
        <s v="USA"/>
        <s v="UK"/>
        <s v="Canada"/>
        <s v="New Zealand"/>
        <s v="England"/>
        <s v="Morroco"/>
      </sharedItems>
    </cacheField>
    <cacheField name="Product" numFmtId="0">
      <sharedItems/>
    </cacheField>
    <cacheField name="Amount" numFmtId="164">
      <sharedItems containsSemiMixedTypes="0" containsString="0" containsNumber="1" containsInteger="1" minValue="3489" maxValue="90089"/>
    </cacheField>
    <cacheField name="Unit" numFmtId="0">
      <sharedItems containsSemiMixedTypes="0" containsString="0" containsNumber="1" containsInteger="1" minValue="126" maxValue="922" count="8">
        <n v="690"/>
        <n v="324"/>
        <n v="126"/>
        <n v="432"/>
        <n v="309"/>
        <n v="398"/>
        <n v="643"/>
        <n v="922"/>
      </sharedItems>
    </cacheField>
  </cacheFields>
  <extLst>
    <ext xmlns:x14="http://schemas.microsoft.com/office/spreadsheetml/2009/9/main" uri="{725AE2AE-9491-48be-B2B4-4EB974FC3084}">
      <x14:pivotCacheDefinition pivotCacheId="4424015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refreshedDate="44602.704895601855" backgroundQuery="1" createdVersion="7" refreshedVersion="7" minRefreshableVersion="3" recordCount="0" supportSubquery="1" supportAdvancedDrill="1" xr:uid="{66CCB0E7-C51A-4793-A2F3-5BBFC5EFC2BA}">
  <cacheSource type="external" connectionId="1"/>
  <cacheFields count="2">
    <cacheField name="[Table].[Product].[Product]" caption="Product" numFmtId="0" hierarchy="2" level="1">
      <sharedItems count="6">
        <s v="Biscult"/>
        <s v="Corn Flakes"/>
        <s v="Milk bars"/>
        <s v="Orange choco"/>
        <s v="White choco"/>
        <s v="Yohgurt"/>
      </sharedItems>
    </cacheField>
    <cacheField name="[Measures].[Sales per Unit]" caption="Sales per Unit" numFmtId="0" hierarchy="8" level="32767"/>
  </cacheFields>
  <cacheHierarchies count="11">
    <cacheHierarchy uniqueName="[Table].[Sales Person]" caption="Sales Person" attribute="1" defaultMemberUniqueName="[Table].[Sales Person].[All]" allUniqueName="[Table].[Sales Person].[All]" dimensionUniqueName="[Table]" displayFolder="" count="0" memberValueDatatype="130" unbalanced="0"/>
    <cacheHierarchy uniqueName="[Table].[Country]" caption="Country" attribute="1" defaultMemberUniqueName="[Table].[Country].[All]" allUniqueName="[Table].[Country].[All]" dimensionUniqueName="[Table]" displayFolder="" count="0"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 caption="Unit" attribute="1" defaultMemberUniqueName="[Table].[Unit].[All]" allUniqueName="[Table].[Unit].[All]" dimensionUniqueName="[Table]" displayFolder="" count="0" memberValueDatatype="20" unbalanced="0"/>
    <cacheHierarchy uniqueName="[Measures].[Count of Product]" caption="Count of Product" measure="1" displayFolder="" measureGroup="Table"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 caption="Sum of Unit" measure="1" displayFolder="" measureGroup="Tabl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 count="0" oneField="1">
      <fieldsUsage count="1">
        <fieldUsage x="1"/>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refreshedDate="44606.563154166666" backgroundQuery="1" createdVersion="7" refreshedVersion="7" minRefreshableVersion="3" recordCount="0" supportSubquery="1" supportAdvancedDrill="1" xr:uid="{BBCFAC47-65CA-4C0E-9CE4-238C2EDA670F}">
  <cacheSource type="external" connectionId="1"/>
  <cacheFields count="3">
    <cacheField name="[Table].[Country].[Country]" caption="Country" numFmtId="0" hierarchy="1" level="1">
      <sharedItems count="7">
        <s v="Australia"/>
        <s v="Canada"/>
        <s v="England"/>
        <s v="Morroco"/>
        <s v="New Zealand"/>
        <s v="UK"/>
        <s v="USA"/>
      </sharedItems>
    </cacheField>
    <cacheField name="[Table].[Sales Person].[Sales Person]" caption="Sales Person" numFmtId="0" level="1">
      <sharedItems count="6">
        <s v="Temfry Thomas"/>
        <s v="Jasmine Beck"/>
        <s v="Caroline Bulkey"/>
        <s v="Charles Hookes"/>
        <s v="Deborah Blaze"/>
        <s v="Albert Romeo"/>
      </sharedItems>
    </cacheField>
    <cacheField name="[Measures].[Sum of Amount]" caption="Sum of Amount" numFmtId="0" hierarchy="6" level="32767"/>
  </cacheFields>
  <cacheHierarchies count="11">
    <cacheHierarchy uniqueName="[Table].[Sales Person]" caption="Sales Person" attribute="1" defaultMemberUniqueName="[Table].[Sales Person].[All]" allUniqueName="[Table].[Sales Person].[All]" dimensionUniqueName="[Table]" displayFolder="" count="2" memberValueDatatype="130" unbalanced="0">
      <fieldsUsage count="2">
        <fieldUsage x="-1"/>
        <fieldUsage x="1"/>
      </fieldsUsage>
    </cacheHierarchy>
    <cacheHierarchy uniqueName="[Table].[Country]" caption="Country" attribute="1" defaultMemberUniqueName="[Table].[Country].[All]" allUniqueName="[Table].[Country].[All]" dimensionUniqueName="[Table]" displayFolder="" count="2" memberValueDatatype="130" unbalanced="0">
      <fieldsUsage count="2">
        <fieldUsage x="-1"/>
        <fieldUsage x="0"/>
      </fieldsUsage>
    </cacheHierarchy>
    <cacheHierarchy uniqueName="[Table].[Product]" caption="Product" attribute="1" defaultMemberUniqueName="[Table].[Product].[All]" allUniqueName="[Table].[Product].[All]" dimensionUniqueName="[Table]" displayFolder="" count="2" memberValueDatatype="130" unbalanced="0"/>
    <cacheHierarchy uniqueName="[Table].[Amount]" caption="Amount" attribute="1" defaultMemberUniqueName="[Table].[Amount].[All]" allUniqueName="[Table].[Amount].[All]" dimensionUniqueName="[Table]" displayFolder="" count="0" memberValueDatatype="20" unbalanced="0"/>
    <cacheHierarchy uniqueName="[Table].[Unit]" caption="Unit" attribute="1" defaultMemberUniqueName="[Table].[Unit].[All]" allUniqueName="[Table].[Unit].[All]" dimensionUniqueName="[Table]" displayFolder="" count="0" memberValueDatatype="20" unbalanced="0"/>
    <cacheHierarchy uniqueName="[Measures].[Count of Product]" caption="Count of Product" measure="1" displayFolder="" measureGroup="Table"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Table" count="0" oneField="1">
      <fieldsUsage count="1">
        <fieldUsage x="2"/>
      </fieldsUsage>
      <extLst>
        <ext xmlns:x15="http://schemas.microsoft.com/office/spreadsheetml/2010/11/main" uri="{B97F6D7D-B522-45F9-BDA1-12C45D357490}">
          <x15:cacheHierarchy aggregatedColumn="3"/>
        </ext>
      </extLst>
    </cacheHierarchy>
    <cacheHierarchy uniqueName="[Measures].[Sum of Unit]" caption="Sum of Unit" measure="1" displayFolder="" measureGroup="Tabl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refreshedDate="44606.567176504628" backgroundQuery="1" createdVersion="7" refreshedVersion="7" minRefreshableVersion="3" recordCount="0" supportSubquery="1" supportAdvancedDrill="1" xr:uid="{6CCB68EB-321B-4AE4-BF28-C80880F6A7E0}">
  <cacheSource type="external" connectionId="1"/>
  <cacheFields count="3">
    <cacheField name="[Table].[Country].[Country]" caption="Country" numFmtId="0" hierarchy="1" level="1">
      <sharedItems count="7">
        <s v="Australia"/>
        <s v="Canada"/>
        <s v="England"/>
        <s v="Morroco"/>
        <s v="New Zealand"/>
        <s v="UK"/>
        <s v="USA"/>
      </sharedItems>
    </cacheField>
    <cacheField name="[Table].[Sales Person].[Sales Person]" caption="Sales Person" numFmtId="0" level="1">
      <sharedItems count="5">
        <s v="jack laumb"/>
        <s v="Jasmine Beck"/>
        <s v="Caroline Bulkey"/>
        <s v="Charles Hookes"/>
        <s v="Deborah Blaze"/>
      </sharedItems>
    </cacheField>
    <cacheField name="[Measures].[Sum of Amount]" caption="Sum of Amount" numFmtId="0" hierarchy="6" level="32767"/>
  </cacheFields>
  <cacheHierarchies count="11">
    <cacheHierarchy uniqueName="[Table].[Sales Person]" caption="Sales Person" attribute="1" defaultMemberUniqueName="[Table].[Sales Person].[All]" allUniqueName="[Table].[Sales Person].[All]" dimensionUniqueName="[Table]" displayFolder="" count="2" memberValueDatatype="130" unbalanced="0">
      <fieldsUsage count="2">
        <fieldUsage x="-1"/>
        <fieldUsage x="1"/>
      </fieldsUsage>
    </cacheHierarchy>
    <cacheHierarchy uniqueName="[Table].[Country]" caption="Country" attribute="1" defaultMemberUniqueName="[Table].[Country].[All]" allUniqueName="[Table].[Country].[All]" dimensionUniqueName="[Table]" displayFolder="" count="2" memberValueDatatype="130" unbalanced="0">
      <fieldsUsage count="2">
        <fieldUsage x="-1"/>
        <fieldUsage x="0"/>
      </fieldsUsage>
    </cacheHierarchy>
    <cacheHierarchy uniqueName="[Table].[Product]" caption="Product" attribute="1" defaultMemberUniqueName="[Table].[Product].[All]" allUniqueName="[Table].[Product].[All]" dimensionUniqueName="[Table]" displayFolder="" count="2" memberValueDatatype="130" unbalanced="0"/>
    <cacheHierarchy uniqueName="[Table].[Amount]" caption="Amount" attribute="1" defaultMemberUniqueName="[Table].[Amount].[All]" allUniqueName="[Table].[Amount].[All]" dimensionUniqueName="[Table]" displayFolder="" count="0" memberValueDatatype="20" unbalanced="0"/>
    <cacheHierarchy uniqueName="[Table].[Unit]" caption="Unit" attribute="1" defaultMemberUniqueName="[Table].[Unit].[All]" allUniqueName="[Table].[Unit].[All]" dimensionUniqueName="[Table]" displayFolder="" count="0" memberValueDatatype="20" unbalanced="0"/>
    <cacheHierarchy uniqueName="[Measures].[Count of Product]" caption="Count of Product" measure="1" displayFolder="" measureGroup="Table" count="0">
      <extLst>
        <ext xmlns:x15="http://schemas.microsoft.com/office/spreadsheetml/2010/11/main" uri="{B97F6D7D-B522-45F9-BDA1-12C45D357490}">
          <x15:cacheHierarchy aggregatedColumn="2"/>
        </ext>
      </extLst>
    </cacheHierarchy>
    <cacheHierarchy uniqueName="[Measures].[Sum of Amount]" caption="Sum of Amount" measure="1" displayFolder="" measureGroup="Table" count="0" oneField="1">
      <fieldsUsage count="1">
        <fieldUsage x="2"/>
      </fieldsUsage>
      <extLst>
        <ext xmlns:x15="http://schemas.microsoft.com/office/spreadsheetml/2010/11/main" uri="{B97F6D7D-B522-45F9-BDA1-12C45D357490}">
          <x15:cacheHierarchy aggregatedColumn="3"/>
        </ext>
      </extLst>
    </cacheHierarchy>
    <cacheHierarchy uniqueName="[Measures].[Sum of Unit]" caption="Sum of Unit" measure="1" displayFolder="" measureGroup="Tabl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4613.685291319445" createdVersion="7" refreshedVersion="7" minRefreshableVersion="3" recordCount="9" xr:uid="{80310AD2-F27D-4995-8385-C26804E01258}">
  <cacheSource type="worksheet">
    <worksheetSource name="Table7"/>
  </cacheSource>
  <cacheFields count="5">
    <cacheField name="Sales Person" numFmtId="0">
      <sharedItems count="7">
        <s v="jack laumb"/>
        <s v="Albert Romeo"/>
        <s v="Charles Hookes"/>
        <s v="Jasmine Beck"/>
        <s v="Deborah Blaze"/>
        <s v="Caroline Bulkey"/>
        <s v="Temfry Thomas"/>
      </sharedItems>
    </cacheField>
    <cacheField name="Country" numFmtId="0">
      <sharedItems count="7">
        <s v="Australia"/>
        <s v="USA"/>
        <s v="UK"/>
        <s v="Canada"/>
        <s v="New Zealand"/>
        <s v="England"/>
        <s v="Morroco"/>
      </sharedItems>
    </cacheField>
    <cacheField name="Product" numFmtId="0">
      <sharedItems count="6">
        <s v="White choco"/>
        <s v="Biscult"/>
        <s v="Corn Flakes"/>
        <s v="Yohgurt"/>
        <s v="Orange choco"/>
        <s v="Milk bars"/>
      </sharedItems>
    </cacheField>
    <cacheField name="Amount" numFmtId="164">
      <sharedItems containsSemiMixedTypes="0" containsString="0" containsNumber="1" containsInteger="1" minValue="3489" maxValue="90089" count="9">
        <n v="6689"/>
        <n v="3489"/>
        <n v="6809"/>
        <n v="4689"/>
        <n v="6819"/>
        <n v="9089"/>
        <n v="4670"/>
        <n v="90089"/>
        <n v="4989"/>
      </sharedItems>
    </cacheField>
    <cacheField name="Unit" numFmtId="0">
      <sharedItems containsSemiMixedTypes="0" containsString="0" containsNumber="1" containsInteger="1" minValue="126" maxValue="922" count="8">
        <n v="690"/>
        <n v="324"/>
        <n v="126"/>
        <n v="432"/>
        <n v="309"/>
        <n v="398"/>
        <n v="643"/>
        <n v="9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s v="White choco"/>
    <n v="6689"/>
    <x v="0"/>
  </r>
  <r>
    <x v="1"/>
    <x v="1"/>
    <s v="Biscult"/>
    <n v="3489"/>
    <x v="1"/>
  </r>
  <r>
    <x v="2"/>
    <x v="2"/>
    <s v="Corn Flakes"/>
    <n v="6809"/>
    <x v="2"/>
  </r>
  <r>
    <x v="3"/>
    <x v="3"/>
    <s v="Yohgurt"/>
    <n v="4689"/>
    <x v="3"/>
  </r>
  <r>
    <x v="0"/>
    <x v="1"/>
    <s v="Orange choco"/>
    <n v="6819"/>
    <x v="4"/>
  </r>
  <r>
    <x v="4"/>
    <x v="4"/>
    <s v="Milk bars"/>
    <n v="9089"/>
    <x v="5"/>
  </r>
  <r>
    <x v="5"/>
    <x v="5"/>
    <s v="White choco"/>
    <n v="4670"/>
    <x v="6"/>
  </r>
  <r>
    <x v="2"/>
    <x v="6"/>
    <s v="Biscult"/>
    <n v="90089"/>
    <x v="3"/>
  </r>
  <r>
    <x v="6"/>
    <x v="0"/>
    <s v="Corn Flakes"/>
    <n v="4989"/>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3"/>
    <x v="3"/>
    <x v="3"/>
    <x v="3"/>
  </r>
  <r>
    <x v="0"/>
    <x v="1"/>
    <x v="4"/>
    <x v="4"/>
    <x v="4"/>
  </r>
  <r>
    <x v="4"/>
    <x v="4"/>
    <x v="5"/>
    <x v="5"/>
    <x v="5"/>
  </r>
  <r>
    <x v="5"/>
    <x v="5"/>
    <x v="0"/>
    <x v="6"/>
    <x v="6"/>
  </r>
  <r>
    <x v="2"/>
    <x v="6"/>
    <x v="1"/>
    <x v="7"/>
    <x v="3"/>
  </r>
  <r>
    <x v="6"/>
    <x v="0"/>
    <x v="2"/>
    <x v="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193B54-21BC-4752-B56E-D6751B3A965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1:F14" firstHeaderRow="0" firstDataRow="1" firstDataCol="1"/>
  <pivotFields count="5">
    <pivotField axis="axisRow" showAll="0">
      <items count="8">
        <item x="1"/>
        <item h="1" x="5"/>
        <item h="1" x="2"/>
        <item h="1" x="4"/>
        <item h="1" x="0"/>
        <item h="1" x="3"/>
        <item h="1" x="6"/>
        <item t="default"/>
      </items>
    </pivotField>
    <pivotField axis="axisRow" showAll="0" sortType="descending">
      <items count="8">
        <item x="0"/>
        <item x="3"/>
        <item x="5"/>
        <item x="6"/>
        <item x="4"/>
        <item x="2"/>
        <item x="1"/>
        <item t="default"/>
      </items>
      <autoSortScope>
        <pivotArea dataOnly="0" outline="0" fieldPosition="0">
          <references count="1">
            <reference field="4294967294" count="1" selected="0">
              <x v="1"/>
            </reference>
          </references>
        </pivotArea>
      </autoSortScope>
    </pivotField>
    <pivotField dataField="1" showAll="0"/>
    <pivotField dataField="1" numFmtId="164" showAll="0"/>
    <pivotField dataField="1" showAll="0"/>
  </pivotFields>
  <rowFields count="2">
    <field x="1"/>
    <field x="0"/>
  </rowFields>
  <rowItems count="3">
    <i>
      <x v="6"/>
    </i>
    <i r="1">
      <x/>
    </i>
    <i t="grand">
      <x/>
    </i>
  </rowItems>
  <colFields count="1">
    <field x="-2"/>
  </colFields>
  <colItems count="4">
    <i>
      <x/>
    </i>
    <i i="1">
      <x v="1"/>
    </i>
    <i i="2">
      <x v="2"/>
    </i>
    <i i="3">
      <x v="3"/>
    </i>
  </colItems>
  <dataFields count="4">
    <dataField name="Count of Product" fld="2" subtotal="count" baseField="0" baseItem="0"/>
    <dataField name="Sum of Amount" fld="3" baseField="0" baseItem="0"/>
    <dataField name="Sum of Amount2" fld="3" baseField="0" baseItem="0"/>
    <dataField name="Sum of Unit" fld="4" baseField="0" baseItem="0"/>
  </dataFields>
  <conditionalFormats count="1">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EBCE8-6497-43D1-B774-22A8507171F8}" name="PivotTable3"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4:C1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5C9D0-3C31-4F3C-8CC6-EEE75CBFC9E1}" name="PivotTable1" cacheId="4"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2">
  <location ref="G14:O42" firstHeaderRow="1" firstDataRow="2" firstDataCol="1"/>
  <pivotFields count="5">
    <pivotField axis="axisCol" multipleItemSelectionAllowed="1" showAll="0">
      <items count="8">
        <item x="1"/>
        <item x="5"/>
        <item x="2"/>
        <item x="4"/>
        <item x="0"/>
        <item x="3"/>
        <item x="6"/>
        <item t="default"/>
      </items>
    </pivotField>
    <pivotField axis="axisRow" multipleItemSelectionAllowed="1" showAll="0">
      <items count="8">
        <item x="0"/>
        <item x="3"/>
        <item x="5"/>
        <item x="6"/>
        <item x="4"/>
        <item x="2"/>
        <item x="1"/>
        <item t="default"/>
      </items>
    </pivotField>
    <pivotField axis="axisRow" showAll="0">
      <items count="7">
        <item x="1"/>
        <item x="2"/>
        <item x="5"/>
        <item x="4"/>
        <item x="0"/>
        <item x="3"/>
        <item t="default"/>
      </items>
    </pivotField>
    <pivotField dataField="1" numFmtId="164" multipleItemSelectionAllowed="1" showAll="0">
      <items count="10">
        <item x="1"/>
        <item x="6"/>
        <item x="3"/>
        <item x="8"/>
        <item x="0"/>
        <item x="2"/>
        <item x="4"/>
        <item x="5"/>
        <item x="7"/>
        <item t="default"/>
      </items>
    </pivotField>
    <pivotField axis="axisRow" showAll="0">
      <items count="9">
        <item x="2"/>
        <item x="4"/>
        <item x="1"/>
        <item x="5"/>
        <item x="3"/>
        <item x="6"/>
        <item x="0"/>
        <item x="7"/>
        <item t="default"/>
      </items>
    </pivotField>
  </pivotFields>
  <rowFields count="3">
    <field x="4"/>
    <field x="2"/>
    <field x="1"/>
  </rowFields>
  <rowItems count="27">
    <i>
      <x/>
    </i>
    <i r="1">
      <x v="1"/>
    </i>
    <i r="2">
      <x v="5"/>
    </i>
    <i>
      <x v="1"/>
    </i>
    <i r="1">
      <x v="3"/>
    </i>
    <i r="2">
      <x v="6"/>
    </i>
    <i>
      <x v="2"/>
    </i>
    <i r="1">
      <x/>
    </i>
    <i r="2">
      <x v="6"/>
    </i>
    <i>
      <x v="3"/>
    </i>
    <i r="1">
      <x v="2"/>
    </i>
    <i r="2">
      <x v="4"/>
    </i>
    <i>
      <x v="4"/>
    </i>
    <i r="1">
      <x/>
    </i>
    <i r="2">
      <x v="3"/>
    </i>
    <i r="1">
      <x v="5"/>
    </i>
    <i r="2">
      <x v="1"/>
    </i>
    <i>
      <x v="5"/>
    </i>
    <i r="1">
      <x v="4"/>
    </i>
    <i r="2">
      <x v="2"/>
    </i>
    <i>
      <x v="6"/>
    </i>
    <i r="1">
      <x v="4"/>
    </i>
    <i r="2">
      <x/>
    </i>
    <i>
      <x v="7"/>
    </i>
    <i r="1">
      <x v="1"/>
    </i>
    <i r="2">
      <x/>
    </i>
    <i t="grand">
      <x/>
    </i>
  </rowItems>
  <colFields count="1">
    <field x="0"/>
  </colFields>
  <colItems count="8">
    <i>
      <x/>
    </i>
    <i>
      <x v="1"/>
    </i>
    <i>
      <x v="2"/>
    </i>
    <i>
      <x v="3"/>
    </i>
    <i>
      <x v="4"/>
    </i>
    <i>
      <x v="5"/>
    </i>
    <i>
      <x v="6"/>
    </i>
    <i t="grand">
      <x/>
    </i>
  </colItems>
  <dataFields count="1">
    <dataField name="Sum of Amount" fld="3" baseField="0" baseItem="0"/>
  </dataFields>
  <chartFormats count="8">
    <chartFormat chart="1" format="26" series="1">
      <pivotArea type="data" outline="0" fieldPosition="0">
        <references count="1">
          <reference field="4294967294" count="1" selected="0">
            <x v="0"/>
          </reference>
        </references>
      </pivotArea>
    </chartFormat>
    <chartFormat chart="1" format="28" series="1">
      <pivotArea type="data" outline="0" fieldPosition="0">
        <references count="2">
          <reference field="4294967294" count="1" selected="0">
            <x v="0"/>
          </reference>
          <reference field="0" count="1" selected="0">
            <x v="1"/>
          </reference>
        </references>
      </pivotArea>
    </chartFormat>
    <chartFormat chart="1" format="29" series="1">
      <pivotArea type="data" outline="0" fieldPosition="0">
        <references count="2">
          <reference field="4294967294" count="1" selected="0">
            <x v="0"/>
          </reference>
          <reference field="0" count="1" selected="0">
            <x v="2"/>
          </reference>
        </references>
      </pivotArea>
    </chartFormat>
    <chartFormat chart="1" format="30" series="1">
      <pivotArea type="data" outline="0" fieldPosition="0">
        <references count="2">
          <reference field="4294967294" count="1" selected="0">
            <x v="0"/>
          </reference>
          <reference field="0" count="1" selected="0">
            <x v="3"/>
          </reference>
        </references>
      </pivotArea>
    </chartFormat>
    <chartFormat chart="1" format="31" series="1">
      <pivotArea type="data" outline="0" fieldPosition="0">
        <references count="2">
          <reference field="4294967294" count="1" selected="0">
            <x v="0"/>
          </reference>
          <reference field="0" count="1" selected="0">
            <x v="4"/>
          </reference>
        </references>
      </pivotArea>
    </chartFormat>
    <chartFormat chart="1" format="32" series="1">
      <pivotArea type="data" outline="0" fieldPosition="0">
        <references count="2">
          <reference field="4294967294" count="1" selected="0">
            <x v="0"/>
          </reference>
          <reference field="0" count="1" selected="0">
            <x v="5"/>
          </reference>
        </references>
      </pivotArea>
    </chartFormat>
    <chartFormat chart="1" format="33" series="1">
      <pivotArea type="data" outline="0" fieldPosition="0">
        <references count="2">
          <reference field="4294967294" count="1" selected="0">
            <x v="0"/>
          </reference>
          <reference field="0" count="1" selected="0">
            <x v="6"/>
          </reference>
        </references>
      </pivotArea>
    </chartFormat>
    <chartFormat chart="1" format="3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25CF7-4403-43E8-B63A-47A1BC98D190}" name="PivotTable14"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J1:K1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5">
    <i>
      <x/>
    </i>
    <i r="1">
      <x/>
    </i>
    <i>
      <x v="1"/>
    </i>
    <i r="1">
      <x v="1"/>
    </i>
    <i>
      <x v="2"/>
    </i>
    <i r="1">
      <x v="2"/>
    </i>
    <i>
      <x v="3"/>
    </i>
    <i r="1">
      <x v="3"/>
    </i>
    <i>
      <x v="4"/>
    </i>
    <i r="1">
      <x v="4"/>
    </i>
    <i>
      <x v="5"/>
    </i>
    <i r="1">
      <x v="3"/>
    </i>
    <i>
      <x v="6"/>
    </i>
    <i r="1">
      <x v="5"/>
    </i>
    <i t="grand">
      <x/>
    </i>
  </rowItems>
  <colItems count="1">
    <i/>
  </colItems>
  <dataFields count="1">
    <dataField name="Sum of Amount" fld="2"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6">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462B79-A05B-4F42-8642-80E8FA0C406D}" name="PivotTable1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B16" firstHeaderRow="1" firstDataRow="1" firstDataCol="1"/>
  <pivotFields count="3">
    <pivotField axis="axisRow" allDrilled="1" subtotalTop="0" showAll="0" measureFilter="1"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5">
    <i>
      <x/>
    </i>
    <i r="1">
      <x/>
    </i>
    <i>
      <x v="1"/>
    </i>
    <i r="1">
      <x v="1"/>
    </i>
    <i>
      <x v="2"/>
    </i>
    <i r="1">
      <x v="2"/>
    </i>
    <i>
      <x v="3"/>
    </i>
    <i r="1">
      <x v="3"/>
    </i>
    <i>
      <x v="4"/>
    </i>
    <i r="1">
      <x v="4"/>
    </i>
    <i>
      <x v="5"/>
    </i>
    <i r="1">
      <x v="3"/>
    </i>
    <i>
      <x v="6"/>
    </i>
    <i r="1">
      <x/>
    </i>
    <i t="grand">
      <x/>
    </i>
  </rowItems>
  <colItems count="1">
    <i/>
  </colItems>
  <dataFields count="1">
    <dataField name="Sum of Amount" fld="2"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3" iMeasureHier="6">
      <autoFilter ref="A1">
        <filterColumn colId="0">
          <top10 val="9" filterVal="9"/>
        </filterColumn>
      </autoFilter>
    </filter>
    <filter fld="1" type="count" evalOrder="1" id="4" iMeasureHier="6">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4A9D6B3-38A9-40B3-8062-827EAEE72EAD}" sourceName="Sales Person">
  <pivotTables>
    <pivotTable tabId="4" name="PivotTable1"/>
  </pivotTables>
  <data>
    <tabular pivotCacheId="442401567">
      <items count="7">
        <i x="1" s="1"/>
        <i x="5"/>
        <i x="2"/>
        <i x="4"/>
        <i x="0"/>
        <i x="3"/>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210CB03-01D6-4EF6-ADE8-A2177E1B12A6}"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DBC8F-6043-451D-988F-1398DE6DC61C}" name="Table" displayName="Table" ref="A1:E10" totalsRowShown="0">
  <autoFilter ref="A1:E10" xr:uid="{90BDBC8F-6043-451D-988F-1398DE6DC61C}"/>
  <tableColumns count="5">
    <tableColumn id="1" xr3:uid="{CC47B3F0-F633-42E4-AA28-A650D761B914}" name="Sales Person"/>
    <tableColumn id="2" xr3:uid="{926F7051-E4C4-44D3-A2F4-111EB4A1B086}" name="Country"/>
    <tableColumn id="3" xr3:uid="{E19CEC1E-DC84-4AC3-B797-D637480F883E}" name="Product"/>
    <tableColumn id="4" xr3:uid="{447ACFFA-B225-4B4A-81DF-8BACABE7A5D8}" name="Amount" dataDxfId="13"/>
    <tableColumn id="5" xr3:uid="{5431C992-1653-41EF-B5F6-2B4A96C6F528}" name="Un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85F92F-B9B1-4252-9898-EF0538D8AF2F}" name="Table4" displayName="Table4" ref="A1:E10" totalsRowShown="0">
  <autoFilter ref="A1:E10" xr:uid="{B585F92F-B9B1-4252-9898-EF0538D8AF2F}"/>
  <sortState xmlns:xlrd2="http://schemas.microsoft.com/office/spreadsheetml/2017/richdata2" ref="A2:E10">
    <sortCondition descending="1" ref="E1:E10"/>
  </sortState>
  <tableColumns count="5">
    <tableColumn id="1" xr3:uid="{9EAA7A4C-B7A8-4344-81AD-8D3F86355D3F}" name="Sales Person"/>
    <tableColumn id="2" xr3:uid="{A02541BF-2785-4E6C-BF1E-C45F8F490F94}" name="Country"/>
    <tableColumn id="3" xr3:uid="{699DD0FF-F829-47FE-96E4-5257E16F0F8B}" name="Product"/>
    <tableColumn id="4" xr3:uid="{69BD0DE1-09FD-4770-AFA4-0658A611013A}" name="Amount" dataDxfId="12"/>
    <tableColumn id="5" xr3:uid="{C3C21F3A-267F-489E-BE30-958C6CEFC207}" name="Un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D527FB-5D4B-4497-B1F7-0923E8E32CA9}" name="Table9" displayName="Table9" ref="A1:E10" totalsRowShown="0">
  <autoFilter ref="A1:E10" xr:uid="{1AD527FB-5D4B-4497-B1F7-0923E8E32CA9}"/>
  <tableColumns count="5">
    <tableColumn id="1" xr3:uid="{7E461A4F-8E86-49FC-AC93-E499DB9709E8}" name="Sales Person"/>
    <tableColumn id="2" xr3:uid="{946925C8-C256-4813-B523-BC22F5052611}" name="Country"/>
    <tableColumn id="3" xr3:uid="{A9018EAD-D166-40AE-9C84-46F5ADE0115D}" name="Product"/>
    <tableColumn id="4" xr3:uid="{33A01A18-0BE4-4C39-A4BD-E3F32DF3984A}" name="Amount" dataDxfId="11"/>
    <tableColumn id="5" xr3:uid="{C2281D40-084D-4A0E-90B2-3795D7D48B5D}" name="Un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768923-D8CD-47A2-9B5A-755BA6D0D4E3}" name="Table911" displayName="Table911" ref="A1:E10" totalsRowShown="0">
  <autoFilter ref="A1:E10" xr:uid="{3F768923-D8CD-47A2-9B5A-755BA6D0D4E3}"/>
  <tableColumns count="5">
    <tableColumn id="1" xr3:uid="{8AB1B754-6ADF-423F-B8BA-624BE2189E54}" name="Sales Person"/>
    <tableColumn id="2" xr3:uid="{58D3AB0B-514A-4DDC-9018-DBAFDCCF1777}" name="Country"/>
    <tableColumn id="3" xr3:uid="{B8A75392-E936-4F5B-97AA-FF08B5E6A439}" name="Product"/>
    <tableColumn id="4" xr3:uid="{A9D3AEDF-454C-4416-875B-E13F2CB2EEE2}" name="Amount" dataDxfId="10"/>
    <tableColumn id="5" xr3:uid="{6306F911-6B3B-429D-9CA4-5EE1A5726E4D}" name="Uni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9B0D20-B610-4726-8649-FA195D75945D}" name="Table5" displayName="Table5" ref="A1:E10" totalsRowShown="0">
  <autoFilter ref="A1:E10" xr:uid="{9E9B0D20-B610-4726-8649-FA195D75945D}"/>
  <tableColumns count="5">
    <tableColumn id="1" xr3:uid="{E561C20C-765B-4C45-B42F-4A37A1C53C0E}" name="Sales Person"/>
    <tableColumn id="2" xr3:uid="{ACEAD6D9-89B5-49AD-A065-BE163B2022E5}" name="Country"/>
    <tableColumn id="3" xr3:uid="{FF0FF553-1E5D-42A0-93E1-F816D223D32D}" name="Product"/>
    <tableColumn id="4" xr3:uid="{E50929D5-494E-4B98-87A9-202CACFA3EAA}" name="Amount" dataDxfId="9"/>
    <tableColumn id="5" xr3:uid="{CAD7D2C6-9039-4804-AD6D-BBED7E929C77}" name="Uni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E6E7E5-ED3F-4A94-A890-DC7DC304987C}" name="Table8" displayName="Table8" ref="A1:E10" totalsRowShown="0">
  <autoFilter ref="A1:E10" xr:uid="{71E6E7E5-ED3F-4A94-A890-DC7DC304987C}"/>
  <tableColumns count="5">
    <tableColumn id="1" xr3:uid="{86957854-8DC2-4FFD-8822-3B093FF164CB}" name="Sales Person"/>
    <tableColumn id="2" xr3:uid="{6070BF2C-F757-490F-BF52-B671E1365579}" name="Country"/>
    <tableColumn id="3" xr3:uid="{7DB178D8-03FD-4257-964D-C1D4BAC6782E}" name="Product"/>
    <tableColumn id="4" xr3:uid="{8287EA86-63BF-4D0E-981D-2F6818D9243B}" name="Amount" dataDxfId="8"/>
    <tableColumn id="5" xr3:uid="{FFC68503-C824-41C5-8E8E-28E75F0EF48B}" name="Uni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E4E07F-1635-4C92-B902-02829387F025}" name="Table46" displayName="Table46" ref="A1:F10" totalsRowShown="0">
  <autoFilter ref="A1:F10" xr:uid="{EFE4E07F-1635-4C92-B902-02829387F025}"/>
  <sortState xmlns:xlrd2="http://schemas.microsoft.com/office/spreadsheetml/2017/richdata2" ref="A2:E10">
    <sortCondition descending="1" ref="E1:E10"/>
  </sortState>
  <tableColumns count="6">
    <tableColumn id="1" xr3:uid="{2AE38FDD-E527-41EE-9BE6-953D7579469B}" name="Sales Person"/>
    <tableColumn id="2" xr3:uid="{E8DD8F22-A49A-4816-ADD5-651FFA3D9312}" name="Country"/>
    <tableColumn id="3" xr3:uid="{EE4677D0-4305-4D32-B380-8DBA376BAA0E}" name="Product"/>
    <tableColumn id="4" xr3:uid="{761B62DB-9627-4A66-A9B7-A81720CF30F4}" name="Amount" dataDxfId="7"/>
    <tableColumn id="5" xr3:uid="{8C487DB0-7BDD-4FB0-B1A7-BBE292CB6414}" name="Unit"/>
    <tableColumn id="6" xr3:uid="{9EAE0780-D690-46A1-AC9E-0BE2400493A8}" name="Cost per Unit"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FF8EFC-829C-441A-A74E-2314018CB7F8}" name="Table7" displayName="Table7" ref="A1:E10" totalsRowShown="0">
  <autoFilter ref="A1:E10" xr:uid="{D3FF8EFC-829C-441A-A74E-2314018CB7F8}"/>
  <tableColumns count="5">
    <tableColumn id="1" xr3:uid="{3CA72973-BA3F-46CF-9B2F-86659520103E}" name="Sales Person"/>
    <tableColumn id="2" xr3:uid="{7F0286E4-3131-4B82-9F5D-EF1774E7D47E}" name="Country"/>
    <tableColumn id="3" xr3:uid="{77EA718D-BADA-4D8F-A5D0-32AF4CE9578D}" name="Product"/>
    <tableColumn id="4" xr3:uid="{C5E8D3ED-7015-4873-93BA-67A76D786924}" name="Amount" dataDxfId="5"/>
    <tableColumn id="5" xr3:uid="{075A3DD1-F182-460F-AC11-07FCFCE9C9F9}"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4E27-FDAA-4FE3-890C-C61E2A5BE3AF}">
  <dimension ref="A1:E30"/>
  <sheetViews>
    <sheetView zoomScale="151" zoomScaleNormal="151" workbookViewId="0">
      <selection sqref="A1:E10"/>
    </sheetView>
  </sheetViews>
  <sheetFormatPr defaultRowHeight="15" x14ac:dyDescent="0.25"/>
  <cols>
    <col min="1" max="1" width="18.28515625" customWidth="1"/>
    <col min="2" max="2" width="14.28515625" customWidth="1"/>
    <col min="3" max="3" width="14.140625" customWidth="1"/>
    <col min="4" max="4" width="17.42578125" style="1" customWidth="1"/>
    <col min="5" max="5" width="14.7109375" customWidth="1"/>
  </cols>
  <sheetData>
    <row r="1" spans="1:5" x14ac:dyDescent="0.25">
      <c r="A1" t="s">
        <v>0</v>
      </c>
      <c r="B1" t="s">
        <v>1</v>
      </c>
      <c r="C1" t="s">
        <v>2</v>
      </c>
      <c r="D1" s="1" t="s">
        <v>3</v>
      </c>
      <c r="E1" t="s">
        <v>4</v>
      </c>
    </row>
    <row r="2" spans="1:5" x14ac:dyDescent="0.25">
      <c r="A2" t="s">
        <v>5</v>
      </c>
      <c r="B2" t="s">
        <v>12</v>
      </c>
      <c r="C2" t="s">
        <v>19</v>
      </c>
      <c r="D2" s="1">
        <v>6689</v>
      </c>
      <c r="E2">
        <v>690</v>
      </c>
    </row>
    <row r="3" spans="1:5" x14ac:dyDescent="0.25">
      <c r="A3" t="s">
        <v>6</v>
      </c>
      <c r="B3" t="s">
        <v>13</v>
      </c>
      <c r="C3" t="s">
        <v>20</v>
      </c>
      <c r="D3" s="1">
        <v>3489</v>
      </c>
      <c r="E3">
        <v>324</v>
      </c>
    </row>
    <row r="4" spans="1:5" x14ac:dyDescent="0.25">
      <c r="A4" t="s">
        <v>7</v>
      </c>
      <c r="B4" t="s">
        <v>14</v>
      </c>
      <c r="C4" t="s">
        <v>21</v>
      </c>
      <c r="D4" s="1">
        <v>6809</v>
      </c>
      <c r="E4">
        <v>126</v>
      </c>
    </row>
    <row r="5" spans="1:5" x14ac:dyDescent="0.25">
      <c r="A5" t="s">
        <v>8</v>
      </c>
      <c r="B5" t="s">
        <v>15</v>
      </c>
      <c r="C5" t="s">
        <v>22</v>
      </c>
      <c r="D5" s="1">
        <v>4689</v>
      </c>
      <c r="E5">
        <v>432</v>
      </c>
    </row>
    <row r="6" spans="1:5" x14ac:dyDescent="0.25">
      <c r="A6" t="s">
        <v>5</v>
      </c>
      <c r="B6" t="s">
        <v>13</v>
      </c>
      <c r="C6" t="s">
        <v>23</v>
      </c>
      <c r="D6" s="1">
        <v>6819</v>
      </c>
      <c r="E6">
        <v>309</v>
      </c>
    </row>
    <row r="7" spans="1:5" x14ac:dyDescent="0.25">
      <c r="A7" t="s">
        <v>9</v>
      </c>
      <c r="B7" t="s">
        <v>16</v>
      </c>
      <c r="C7" t="s">
        <v>24</v>
      </c>
      <c r="D7" s="1">
        <v>9089</v>
      </c>
      <c r="E7">
        <v>398</v>
      </c>
    </row>
    <row r="8" spans="1:5" x14ac:dyDescent="0.25">
      <c r="A8" t="s">
        <v>10</v>
      </c>
      <c r="B8" t="s">
        <v>18</v>
      </c>
      <c r="C8" t="s">
        <v>19</v>
      </c>
      <c r="D8" s="1">
        <v>4670</v>
      </c>
      <c r="E8">
        <v>643</v>
      </c>
    </row>
    <row r="9" spans="1:5" x14ac:dyDescent="0.25">
      <c r="A9" t="s">
        <v>7</v>
      </c>
      <c r="B9" t="s">
        <v>17</v>
      </c>
      <c r="C9" t="s">
        <v>20</v>
      </c>
      <c r="D9" s="1">
        <v>90089</v>
      </c>
      <c r="E9">
        <v>432</v>
      </c>
    </row>
    <row r="10" spans="1:5" x14ac:dyDescent="0.25">
      <c r="A10" t="s">
        <v>11</v>
      </c>
      <c r="B10" t="s">
        <v>12</v>
      </c>
      <c r="C10" t="s">
        <v>21</v>
      </c>
      <c r="D10" s="1">
        <v>4989</v>
      </c>
      <c r="E10">
        <v>922</v>
      </c>
    </row>
    <row r="12" spans="1:5" x14ac:dyDescent="0.25">
      <c r="C12" t="s">
        <v>3</v>
      </c>
      <c r="D12" s="1" t="s">
        <v>4</v>
      </c>
    </row>
    <row r="13" spans="1:5" x14ac:dyDescent="0.25">
      <c r="B13" t="s">
        <v>25</v>
      </c>
      <c r="C13" s="1">
        <f>AVERAGE(Table[Amount])</f>
        <v>15259.111111111111</v>
      </c>
      <c r="D13" s="5">
        <f>AVERAGE(Table[Unit])</f>
        <v>475.11111111111109</v>
      </c>
    </row>
    <row r="14" spans="1:5" x14ac:dyDescent="0.25">
      <c r="B14" t="s">
        <v>26</v>
      </c>
      <c r="C14">
        <f>MEDIAN(Table[Amount])</f>
        <v>6689</v>
      </c>
      <c r="D14">
        <f>MEDIAN(Table[Unit])</f>
        <v>432</v>
      </c>
    </row>
    <row r="15" spans="1:5" x14ac:dyDescent="0.25">
      <c r="B15" t="s">
        <v>28</v>
      </c>
      <c r="C15">
        <f>MIN(Table[Amount])</f>
        <v>3489</v>
      </c>
      <c r="D15">
        <f>MIN(Table[Unit])</f>
        <v>126</v>
      </c>
    </row>
    <row r="16" spans="1:5" x14ac:dyDescent="0.25">
      <c r="B16" t="s">
        <v>29</v>
      </c>
      <c r="C16">
        <f>MAX(Table[Amount])</f>
        <v>90089</v>
      </c>
      <c r="D16">
        <f>MAX(Table[Unit])</f>
        <v>922</v>
      </c>
    </row>
    <row r="17" spans="1:4" x14ac:dyDescent="0.25">
      <c r="B17" t="s">
        <v>27</v>
      </c>
      <c r="C17">
        <f>C16-C15</f>
        <v>86600</v>
      </c>
      <c r="D17">
        <f>D16-D15</f>
        <v>796</v>
      </c>
    </row>
    <row r="18" spans="1:4" x14ac:dyDescent="0.25">
      <c r="D18"/>
    </row>
    <row r="19" spans="1:4" x14ac:dyDescent="0.25">
      <c r="B19" t="s">
        <v>30</v>
      </c>
      <c r="D19">
        <f>COUNTA(Table[Product])</f>
        <v>9</v>
      </c>
    </row>
    <row r="23" spans="1:4" x14ac:dyDescent="0.25">
      <c r="A23" s="2"/>
    </row>
    <row r="24" spans="1:4" x14ac:dyDescent="0.25">
      <c r="A24" s="3"/>
    </row>
    <row r="25" spans="1:4" x14ac:dyDescent="0.25">
      <c r="A25" s="4"/>
    </row>
    <row r="26" spans="1:4" x14ac:dyDescent="0.25">
      <c r="A26" s="3"/>
    </row>
    <row r="27" spans="1:4" x14ac:dyDescent="0.25">
      <c r="A27" s="4"/>
    </row>
    <row r="28" spans="1:4" x14ac:dyDescent="0.25">
      <c r="A28" s="4"/>
    </row>
    <row r="29" spans="1:4" x14ac:dyDescent="0.25">
      <c r="A29" s="3"/>
    </row>
    <row r="30" spans="1:4" x14ac:dyDescent="0.25">
      <c r="A30" s="4"/>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0BAC-3EA9-4F6A-8162-50417F1ACEE4}">
  <dimension ref="A1:O42"/>
  <sheetViews>
    <sheetView topLeftCell="A2" zoomScale="98" zoomScaleNormal="98" workbookViewId="0">
      <selection activeCell="O14" sqref="O14"/>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 min="7" max="7" width="15.28515625" bestFit="1" customWidth="1"/>
    <col min="8" max="8" width="16.28515625" bestFit="1" customWidth="1"/>
    <col min="9" max="9" width="15" bestFit="1" customWidth="1"/>
    <col min="10" max="10" width="14.7109375" bestFit="1" customWidth="1"/>
    <col min="11" max="11" width="13.85546875" bestFit="1" customWidth="1"/>
    <col min="12" max="12" width="10.42578125" bestFit="1" customWidth="1"/>
    <col min="13" max="13" width="12.7109375" bestFit="1" customWidth="1"/>
    <col min="14" max="14" width="14.7109375" bestFit="1" customWidth="1"/>
    <col min="15" max="15" width="11.28515625" bestFit="1" customWidth="1"/>
    <col min="16" max="16" width="9.140625" bestFit="1" customWidth="1"/>
    <col min="17" max="17" width="13.140625" bestFit="1" customWidth="1"/>
    <col min="18" max="18" width="12.140625" bestFit="1" customWidth="1"/>
    <col min="19" max="19" width="8" bestFit="1" customWidth="1"/>
    <col min="20" max="20" width="19.85546875" bestFit="1" customWidth="1"/>
    <col min="21" max="21" width="16.42578125" bestFit="1" customWidth="1"/>
    <col min="22" max="23" width="5" bestFit="1" customWidth="1"/>
    <col min="24" max="24" width="21" bestFit="1" customWidth="1"/>
    <col min="25" max="25" width="19.85546875" bestFit="1" customWidth="1"/>
  </cols>
  <sheetData>
    <row r="1" spans="1:15" x14ac:dyDescent="0.25">
      <c r="A1" t="s">
        <v>0</v>
      </c>
      <c r="B1" t="s">
        <v>1</v>
      </c>
      <c r="C1" t="s">
        <v>2</v>
      </c>
      <c r="D1" s="1" t="s">
        <v>3</v>
      </c>
      <c r="E1" t="s">
        <v>4</v>
      </c>
    </row>
    <row r="2" spans="1:15" x14ac:dyDescent="0.25">
      <c r="A2" t="s">
        <v>5</v>
      </c>
      <c r="B2" t="s">
        <v>12</v>
      </c>
      <c r="C2" t="s">
        <v>19</v>
      </c>
      <c r="D2" s="1">
        <v>6689</v>
      </c>
      <c r="E2">
        <v>690</v>
      </c>
    </row>
    <row r="3" spans="1:15" x14ac:dyDescent="0.25">
      <c r="A3" t="s">
        <v>6</v>
      </c>
      <c r="B3" t="s">
        <v>13</v>
      </c>
      <c r="C3" t="s">
        <v>20</v>
      </c>
      <c r="D3" s="1">
        <v>3489</v>
      </c>
      <c r="E3">
        <v>324</v>
      </c>
    </row>
    <row r="4" spans="1:15" x14ac:dyDescent="0.25">
      <c r="A4" t="s">
        <v>7</v>
      </c>
      <c r="B4" t="s">
        <v>14</v>
      </c>
      <c r="C4" t="s">
        <v>21</v>
      </c>
      <c r="D4" s="1">
        <v>6809</v>
      </c>
      <c r="E4">
        <v>126</v>
      </c>
    </row>
    <row r="5" spans="1:15" x14ac:dyDescent="0.25">
      <c r="A5" t="s">
        <v>8</v>
      </c>
      <c r="B5" t="s">
        <v>15</v>
      </c>
      <c r="C5" t="s">
        <v>22</v>
      </c>
      <c r="D5" s="1">
        <v>4689</v>
      </c>
      <c r="E5">
        <v>432</v>
      </c>
    </row>
    <row r="6" spans="1:15" x14ac:dyDescent="0.25">
      <c r="A6" t="s">
        <v>5</v>
      </c>
      <c r="B6" t="s">
        <v>13</v>
      </c>
      <c r="C6" t="s">
        <v>23</v>
      </c>
      <c r="D6" s="1">
        <v>6819</v>
      </c>
      <c r="E6">
        <v>309</v>
      </c>
    </row>
    <row r="7" spans="1:15" x14ac:dyDescent="0.25">
      <c r="A7" t="s">
        <v>9</v>
      </c>
      <c r="B7" t="s">
        <v>16</v>
      </c>
      <c r="C7" t="s">
        <v>24</v>
      </c>
      <c r="D7" s="1">
        <v>9089</v>
      </c>
      <c r="E7">
        <v>398</v>
      </c>
    </row>
    <row r="8" spans="1:15" x14ac:dyDescent="0.25">
      <c r="A8" t="s">
        <v>10</v>
      </c>
      <c r="B8" t="s">
        <v>18</v>
      </c>
      <c r="C8" t="s">
        <v>19</v>
      </c>
      <c r="D8" s="1">
        <v>4670</v>
      </c>
      <c r="E8">
        <v>643</v>
      </c>
    </row>
    <row r="9" spans="1:15" x14ac:dyDescent="0.25">
      <c r="A9" t="s">
        <v>7</v>
      </c>
      <c r="B9" t="s">
        <v>17</v>
      </c>
      <c r="C9" t="s">
        <v>20</v>
      </c>
      <c r="D9" s="1">
        <v>90089</v>
      </c>
      <c r="E9">
        <v>432</v>
      </c>
    </row>
    <row r="10" spans="1:15" x14ac:dyDescent="0.25">
      <c r="A10" t="s">
        <v>11</v>
      </c>
      <c r="B10" t="s">
        <v>12</v>
      </c>
      <c r="C10" t="s">
        <v>21</v>
      </c>
      <c r="D10" s="1">
        <v>4989</v>
      </c>
      <c r="E10">
        <v>922</v>
      </c>
    </row>
    <row r="14" spans="1:15" x14ac:dyDescent="0.25">
      <c r="G14" s="7" t="s">
        <v>33</v>
      </c>
      <c r="H14" s="7" t="s">
        <v>43</v>
      </c>
    </row>
    <row r="15" spans="1:15" x14ac:dyDescent="0.25">
      <c r="G15" s="7" t="s">
        <v>34</v>
      </c>
      <c r="H15" t="s">
        <v>6</v>
      </c>
      <c r="I15" t="s">
        <v>10</v>
      </c>
      <c r="J15" t="s">
        <v>7</v>
      </c>
      <c r="K15" t="s">
        <v>9</v>
      </c>
      <c r="L15" t="s">
        <v>5</v>
      </c>
      <c r="M15" t="s">
        <v>8</v>
      </c>
      <c r="N15" t="s">
        <v>11</v>
      </c>
      <c r="O15" t="s">
        <v>35</v>
      </c>
    </row>
    <row r="16" spans="1:15" x14ac:dyDescent="0.25">
      <c r="G16" s="8">
        <v>126</v>
      </c>
      <c r="H16" s="6"/>
      <c r="I16" s="6"/>
      <c r="J16" s="6">
        <v>6809</v>
      </c>
      <c r="K16" s="6"/>
      <c r="L16" s="6"/>
      <c r="M16" s="6"/>
      <c r="N16" s="6"/>
      <c r="O16" s="6">
        <v>6809</v>
      </c>
    </row>
    <row r="17" spans="7:15" x14ac:dyDescent="0.25">
      <c r="G17" s="9" t="s">
        <v>21</v>
      </c>
      <c r="H17" s="6"/>
      <c r="I17" s="6"/>
      <c r="J17" s="6">
        <v>6809</v>
      </c>
      <c r="K17" s="6"/>
      <c r="L17" s="6"/>
      <c r="M17" s="6"/>
      <c r="N17" s="6"/>
      <c r="O17" s="6">
        <v>6809</v>
      </c>
    </row>
    <row r="18" spans="7:15" x14ac:dyDescent="0.25">
      <c r="G18" s="19" t="s">
        <v>14</v>
      </c>
      <c r="H18" s="6"/>
      <c r="I18" s="6"/>
      <c r="J18" s="6">
        <v>6809</v>
      </c>
      <c r="K18" s="6"/>
      <c r="L18" s="6"/>
      <c r="M18" s="6"/>
      <c r="N18" s="6"/>
      <c r="O18" s="6">
        <v>6809</v>
      </c>
    </row>
    <row r="19" spans="7:15" x14ac:dyDescent="0.25">
      <c r="G19" s="8">
        <v>309</v>
      </c>
      <c r="H19" s="6"/>
      <c r="I19" s="6"/>
      <c r="J19" s="6"/>
      <c r="K19" s="6"/>
      <c r="L19" s="6">
        <v>6819</v>
      </c>
      <c r="M19" s="6"/>
      <c r="N19" s="6"/>
      <c r="O19" s="6">
        <v>6819</v>
      </c>
    </row>
    <row r="20" spans="7:15" x14ac:dyDescent="0.25">
      <c r="G20" s="9" t="s">
        <v>23</v>
      </c>
      <c r="H20" s="6"/>
      <c r="I20" s="6"/>
      <c r="J20" s="6"/>
      <c r="K20" s="6"/>
      <c r="L20" s="6">
        <v>6819</v>
      </c>
      <c r="M20" s="6"/>
      <c r="N20" s="6"/>
      <c r="O20" s="6">
        <v>6819</v>
      </c>
    </row>
    <row r="21" spans="7:15" x14ac:dyDescent="0.25">
      <c r="G21" s="19" t="s">
        <v>13</v>
      </c>
      <c r="H21" s="6"/>
      <c r="I21" s="6"/>
      <c r="J21" s="6"/>
      <c r="K21" s="6"/>
      <c r="L21" s="6">
        <v>6819</v>
      </c>
      <c r="M21" s="6"/>
      <c r="N21" s="6"/>
      <c r="O21" s="6">
        <v>6819</v>
      </c>
    </row>
    <row r="22" spans="7:15" x14ac:dyDescent="0.25">
      <c r="G22" s="8">
        <v>324</v>
      </c>
      <c r="H22" s="6">
        <v>3489</v>
      </c>
      <c r="I22" s="6"/>
      <c r="J22" s="6"/>
      <c r="K22" s="6"/>
      <c r="L22" s="6"/>
      <c r="M22" s="6"/>
      <c r="N22" s="6"/>
      <c r="O22" s="6">
        <v>3489</v>
      </c>
    </row>
    <row r="23" spans="7:15" x14ac:dyDescent="0.25">
      <c r="G23" s="9" t="s">
        <v>20</v>
      </c>
      <c r="H23" s="6">
        <v>3489</v>
      </c>
      <c r="I23" s="6"/>
      <c r="J23" s="6"/>
      <c r="K23" s="6"/>
      <c r="L23" s="6"/>
      <c r="M23" s="6"/>
      <c r="N23" s="6"/>
      <c r="O23" s="6">
        <v>3489</v>
      </c>
    </row>
    <row r="24" spans="7:15" x14ac:dyDescent="0.25">
      <c r="G24" s="19" t="s">
        <v>13</v>
      </c>
      <c r="H24" s="6">
        <v>3489</v>
      </c>
      <c r="I24" s="6"/>
      <c r="J24" s="6"/>
      <c r="K24" s="6"/>
      <c r="L24" s="6"/>
      <c r="M24" s="6"/>
      <c r="N24" s="6"/>
      <c r="O24" s="6">
        <v>3489</v>
      </c>
    </row>
    <row r="25" spans="7:15" x14ac:dyDescent="0.25">
      <c r="G25" s="8">
        <v>398</v>
      </c>
      <c r="H25" s="6"/>
      <c r="I25" s="6"/>
      <c r="J25" s="6"/>
      <c r="K25" s="6">
        <v>9089</v>
      </c>
      <c r="L25" s="6"/>
      <c r="M25" s="6"/>
      <c r="N25" s="6"/>
      <c r="O25" s="6">
        <v>9089</v>
      </c>
    </row>
    <row r="26" spans="7:15" x14ac:dyDescent="0.25">
      <c r="G26" s="9" t="s">
        <v>24</v>
      </c>
      <c r="H26" s="6"/>
      <c r="I26" s="6"/>
      <c r="J26" s="6"/>
      <c r="K26" s="6">
        <v>9089</v>
      </c>
      <c r="L26" s="6"/>
      <c r="M26" s="6"/>
      <c r="N26" s="6"/>
      <c r="O26" s="6">
        <v>9089</v>
      </c>
    </row>
    <row r="27" spans="7:15" x14ac:dyDescent="0.25">
      <c r="G27" s="19" t="s">
        <v>16</v>
      </c>
      <c r="H27" s="6"/>
      <c r="I27" s="6"/>
      <c r="J27" s="6"/>
      <c r="K27" s="6">
        <v>9089</v>
      </c>
      <c r="L27" s="6"/>
      <c r="M27" s="6"/>
      <c r="N27" s="6"/>
      <c r="O27" s="6">
        <v>9089</v>
      </c>
    </row>
    <row r="28" spans="7:15" x14ac:dyDescent="0.25">
      <c r="G28" s="8">
        <v>432</v>
      </c>
      <c r="H28" s="6"/>
      <c r="I28" s="6"/>
      <c r="J28" s="6">
        <v>90089</v>
      </c>
      <c r="K28" s="6"/>
      <c r="L28" s="6"/>
      <c r="M28" s="6">
        <v>4689</v>
      </c>
      <c r="N28" s="6"/>
      <c r="O28" s="6">
        <v>94778</v>
      </c>
    </row>
    <row r="29" spans="7:15" x14ac:dyDescent="0.25">
      <c r="G29" s="9" t="s">
        <v>20</v>
      </c>
      <c r="H29" s="6"/>
      <c r="I29" s="6"/>
      <c r="J29" s="6">
        <v>90089</v>
      </c>
      <c r="K29" s="6"/>
      <c r="L29" s="6"/>
      <c r="M29" s="6"/>
      <c r="N29" s="6"/>
      <c r="O29" s="6">
        <v>90089</v>
      </c>
    </row>
    <row r="30" spans="7:15" x14ac:dyDescent="0.25">
      <c r="G30" s="19" t="s">
        <v>17</v>
      </c>
      <c r="H30" s="6"/>
      <c r="I30" s="6"/>
      <c r="J30" s="6">
        <v>90089</v>
      </c>
      <c r="K30" s="6"/>
      <c r="L30" s="6"/>
      <c r="M30" s="6"/>
      <c r="N30" s="6"/>
      <c r="O30" s="6">
        <v>90089</v>
      </c>
    </row>
    <row r="31" spans="7:15" x14ac:dyDescent="0.25">
      <c r="G31" s="9" t="s">
        <v>22</v>
      </c>
      <c r="H31" s="6"/>
      <c r="I31" s="6"/>
      <c r="J31" s="6"/>
      <c r="K31" s="6"/>
      <c r="L31" s="6"/>
      <c r="M31" s="6">
        <v>4689</v>
      </c>
      <c r="N31" s="6"/>
      <c r="O31" s="6">
        <v>4689</v>
      </c>
    </row>
    <row r="32" spans="7:15" x14ac:dyDescent="0.25">
      <c r="G32" s="19" t="s">
        <v>15</v>
      </c>
      <c r="H32" s="6"/>
      <c r="I32" s="6"/>
      <c r="J32" s="6"/>
      <c r="K32" s="6"/>
      <c r="L32" s="6"/>
      <c r="M32" s="6">
        <v>4689</v>
      </c>
      <c r="N32" s="6"/>
      <c r="O32" s="6">
        <v>4689</v>
      </c>
    </row>
    <row r="33" spans="7:15" x14ac:dyDescent="0.25">
      <c r="G33" s="8">
        <v>643</v>
      </c>
      <c r="H33" s="6"/>
      <c r="I33" s="6">
        <v>4670</v>
      </c>
      <c r="J33" s="6"/>
      <c r="K33" s="6"/>
      <c r="L33" s="6"/>
      <c r="M33" s="6"/>
      <c r="N33" s="6"/>
      <c r="O33" s="6">
        <v>4670</v>
      </c>
    </row>
    <row r="34" spans="7:15" x14ac:dyDescent="0.25">
      <c r="G34" s="9" t="s">
        <v>19</v>
      </c>
      <c r="H34" s="6"/>
      <c r="I34" s="6">
        <v>4670</v>
      </c>
      <c r="J34" s="6"/>
      <c r="K34" s="6"/>
      <c r="L34" s="6"/>
      <c r="M34" s="6"/>
      <c r="N34" s="6"/>
      <c r="O34" s="6">
        <v>4670</v>
      </c>
    </row>
    <row r="35" spans="7:15" x14ac:dyDescent="0.25">
      <c r="G35" s="19" t="s">
        <v>18</v>
      </c>
      <c r="H35" s="6"/>
      <c r="I35" s="6">
        <v>4670</v>
      </c>
      <c r="J35" s="6"/>
      <c r="K35" s="6"/>
      <c r="L35" s="6"/>
      <c r="M35" s="6"/>
      <c r="N35" s="6"/>
      <c r="O35" s="6">
        <v>4670</v>
      </c>
    </row>
    <row r="36" spans="7:15" x14ac:dyDescent="0.25">
      <c r="G36" s="8">
        <v>690</v>
      </c>
      <c r="H36" s="6"/>
      <c r="I36" s="6"/>
      <c r="J36" s="6"/>
      <c r="K36" s="6"/>
      <c r="L36" s="6">
        <v>6689</v>
      </c>
      <c r="M36" s="6"/>
      <c r="N36" s="6"/>
      <c r="O36" s="6">
        <v>6689</v>
      </c>
    </row>
    <row r="37" spans="7:15" x14ac:dyDescent="0.25">
      <c r="G37" s="9" t="s">
        <v>19</v>
      </c>
      <c r="H37" s="6"/>
      <c r="I37" s="6"/>
      <c r="J37" s="6"/>
      <c r="K37" s="6"/>
      <c r="L37" s="6">
        <v>6689</v>
      </c>
      <c r="M37" s="6"/>
      <c r="N37" s="6"/>
      <c r="O37" s="6">
        <v>6689</v>
      </c>
    </row>
    <row r="38" spans="7:15" x14ac:dyDescent="0.25">
      <c r="G38" s="19" t="s">
        <v>12</v>
      </c>
      <c r="H38" s="6"/>
      <c r="I38" s="6"/>
      <c r="J38" s="6"/>
      <c r="K38" s="6"/>
      <c r="L38" s="6">
        <v>6689</v>
      </c>
      <c r="M38" s="6"/>
      <c r="N38" s="6"/>
      <c r="O38" s="6">
        <v>6689</v>
      </c>
    </row>
    <row r="39" spans="7:15" x14ac:dyDescent="0.25">
      <c r="G39" s="8">
        <v>922</v>
      </c>
      <c r="H39" s="6"/>
      <c r="I39" s="6"/>
      <c r="J39" s="6"/>
      <c r="K39" s="6"/>
      <c r="L39" s="6"/>
      <c r="M39" s="6"/>
      <c r="N39" s="6">
        <v>4989</v>
      </c>
      <c r="O39" s="6">
        <v>4989</v>
      </c>
    </row>
    <row r="40" spans="7:15" x14ac:dyDescent="0.25">
      <c r="G40" s="9" t="s">
        <v>21</v>
      </c>
      <c r="H40" s="6"/>
      <c r="I40" s="6"/>
      <c r="J40" s="6"/>
      <c r="K40" s="6"/>
      <c r="L40" s="6"/>
      <c r="M40" s="6"/>
      <c r="N40" s="6">
        <v>4989</v>
      </c>
      <c r="O40" s="6">
        <v>4989</v>
      </c>
    </row>
    <row r="41" spans="7:15" x14ac:dyDescent="0.25">
      <c r="G41" s="19" t="s">
        <v>12</v>
      </c>
      <c r="H41" s="6"/>
      <c r="I41" s="6"/>
      <c r="J41" s="6"/>
      <c r="K41" s="6"/>
      <c r="L41" s="6"/>
      <c r="M41" s="6"/>
      <c r="N41" s="6">
        <v>4989</v>
      </c>
      <c r="O41" s="6">
        <v>4989</v>
      </c>
    </row>
    <row r="42" spans="7:15" x14ac:dyDescent="0.25">
      <c r="G42" s="8" t="s">
        <v>35</v>
      </c>
      <c r="H42" s="6">
        <v>3489</v>
      </c>
      <c r="I42" s="6">
        <v>4670</v>
      </c>
      <c r="J42" s="6">
        <v>96898</v>
      </c>
      <c r="K42" s="6">
        <v>9089</v>
      </c>
      <c r="L42" s="6">
        <v>13508</v>
      </c>
      <c r="M42" s="6">
        <v>4689</v>
      </c>
      <c r="N42" s="6">
        <v>4989</v>
      </c>
      <c r="O42" s="6">
        <v>137332</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4A5A1-FF12-4820-A8B7-51FB1BE52F63}">
  <dimension ref="A1:K16"/>
  <sheetViews>
    <sheetView workbookViewId="0">
      <selection activeCell="N1" sqref="N1:O15"/>
    </sheetView>
  </sheetViews>
  <sheetFormatPr defaultRowHeight="15" x14ac:dyDescent="0.25"/>
  <cols>
    <col min="1" max="1" width="18.7109375" bestFit="1" customWidth="1"/>
    <col min="2" max="2" width="14.85546875" bestFit="1" customWidth="1"/>
    <col min="3" max="3" width="11.42578125" bestFit="1" customWidth="1"/>
    <col min="8" max="8" width="6.85546875" customWidth="1"/>
    <col min="9" max="9" width="9.140625" hidden="1" customWidth="1"/>
    <col min="10" max="10" width="18.7109375" bestFit="1" customWidth="1"/>
    <col min="11" max="11" width="14.85546875" bestFit="1" customWidth="1"/>
  </cols>
  <sheetData>
    <row r="1" spans="1:11" x14ac:dyDescent="0.25">
      <c r="A1" s="7" t="s">
        <v>34</v>
      </c>
      <c r="B1" t="s">
        <v>33</v>
      </c>
      <c r="J1" s="7" t="s">
        <v>34</v>
      </c>
      <c r="K1" t="s">
        <v>33</v>
      </c>
    </row>
    <row r="2" spans="1:11" x14ac:dyDescent="0.25">
      <c r="A2" s="8" t="s">
        <v>12</v>
      </c>
      <c r="B2" s="6"/>
      <c r="J2" s="8" t="s">
        <v>12</v>
      </c>
      <c r="K2" s="6"/>
    </row>
    <row r="3" spans="1:11" x14ac:dyDescent="0.25">
      <c r="A3" s="9" t="s">
        <v>5</v>
      </c>
      <c r="B3" s="6">
        <v>6689</v>
      </c>
      <c r="J3" s="9" t="s">
        <v>11</v>
      </c>
      <c r="K3" s="6">
        <v>4989</v>
      </c>
    </row>
    <row r="4" spans="1:11" x14ac:dyDescent="0.25">
      <c r="A4" s="8" t="s">
        <v>15</v>
      </c>
      <c r="B4" s="6"/>
      <c r="J4" s="8" t="s">
        <v>15</v>
      </c>
      <c r="K4" s="6"/>
    </row>
    <row r="5" spans="1:11" x14ac:dyDescent="0.25">
      <c r="A5" s="9" t="s">
        <v>8</v>
      </c>
      <c r="B5" s="6">
        <v>4689</v>
      </c>
      <c r="J5" s="9" t="s">
        <v>8</v>
      </c>
      <c r="K5" s="6">
        <v>4689</v>
      </c>
    </row>
    <row r="6" spans="1:11" x14ac:dyDescent="0.25">
      <c r="A6" s="8" t="s">
        <v>18</v>
      </c>
      <c r="B6" s="6"/>
      <c r="J6" s="8" t="s">
        <v>18</v>
      </c>
      <c r="K6" s="6"/>
    </row>
    <row r="7" spans="1:11" x14ac:dyDescent="0.25">
      <c r="A7" s="9" t="s">
        <v>10</v>
      </c>
      <c r="B7" s="6">
        <v>4670</v>
      </c>
      <c r="J7" s="9" t="s">
        <v>10</v>
      </c>
      <c r="K7" s="6">
        <v>4670</v>
      </c>
    </row>
    <row r="8" spans="1:11" x14ac:dyDescent="0.25">
      <c r="A8" s="8" t="s">
        <v>17</v>
      </c>
      <c r="B8" s="6"/>
      <c r="J8" s="8" t="s">
        <v>17</v>
      </c>
      <c r="K8" s="6"/>
    </row>
    <row r="9" spans="1:11" x14ac:dyDescent="0.25">
      <c r="A9" s="9" t="s">
        <v>7</v>
      </c>
      <c r="B9" s="6">
        <v>90089</v>
      </c>
      <c r="J9" s="9" t="s">
        <v>7</v>
      </c>
      <c r="K9" s="6">
        <v>90089</v>
      </c>
    </row>
    <row r="10" spans="1:11" x14ac:dyDescent="0.25">
      <c r="A10" s="8" t="s">
        <v>16</v>
      </c>
      <c r="B10" s="6"/>
      <c r="J10" s="8" t="s">
        <v>16</v>
      </c>
      <c r="K10" s="6"/>
    </row>
    <row r="11" spans="1:11" x14ac:dyDescent="0.25">
      <c r="A11" s="9" t="s">
        <v>9</v>
      </c>
      <c r="B11" s="6">
        <v>9089</v>
      </c>
      <c r="J11" s="9" t="s">
        <v>9</v>
      </c>
      <c r="K11" s="6">
        <v>9089</v>
      </c>
    </row>
    <row r="12" spans="1:11" x14ac:dyDescent="0.25">
      <c r="A12" s="8" t="s">
        <v>14</v>
      </c>
      <c r="B12" s="6"/>
      <c r="J12" s="8" t="s">
        <v>14</v>
      </c>
      <c r="K12" s="6"/>
    </row>
    <row r="13" spans="1:11" x14ac:dyDescent="0.25">
      <c r="A13" s="9" t="s">
        <v>7</v>
      </c>
      <c r="B13" s="6">
        <v>6809</v>
      </c>
      <c r="J13" s="9" t="s">
        <v>7</v>
      </c>
      <c r="K13" s="6">
        <v>6809</v>
      </c>
    </row>
    <row r="14" spans="1:11" x14ac:dyDescent="0.25">
      <c r="A14" s="8" t="s">
        <v>13</v>
      </c>
      <c r="B14" s="6"/>
      <c r="J14" s="8" t="s">
        <v>13</v>
      </c>
      <c r="K14" s="6"/>
    </row>
    <row r="15" spans="1:11" x14ac:dyDescent="0.25">
      <c r="A15" s="9" t="s">
        <v>5</v>
      </c>
      <c r="B15" s="6">
        <v>6819</v>
      </c>
      <c r="J15" s="9" t="s">
        <v>6</v>
      </c>
      <c r="K15" s="6">
        <v>3489</v>
      </c>
    </row>
    <row r="16" spans="1:11" x14ac:dyDescent="0.25">
      <c r="A16" s="8" t="s">
        <v>35</v>
      </c>
      <c r="B16" s="6">
        <v>128854</v>
      </c>
      <c r="J16" s="8" t="s">
        <v>35</v>
      </c>
      <c r="K16" s="6">
        <v>123824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998D-4CFE-4D07-BD65-3FD3F6358E39}">
  <dimension ref="A1:B15"/>
  <sheetViews>
    <sheetView tabSelected="1" workbookViewId="0">
      <selection sqref="A1:A1048576"/>
    </sheetView>
  </sheetViews>
  <sheetFormatPr defaultRowHeight="15" x14ac:dyDescent="0.25"/>
  <sheetData>
    <row r="1" spans="1:2" x14ac:dyDescent="0.25">
      <c r="A1" s="20" t="s">
        <v>34</v>
      </c>
      <c r="B1" s="20" t="s">
        <v>33</v>
      </c>
    </row>
    <row r="2" spans="1:2" x14ac:dyDescent="0.25">
      <c r="A2" s="21" t="s">
        <v>12</v>
      </c>
      <c r="B2" s="22"/>
    </row>
    <row r="3" spans="1:2" x14ac:dyDescent="0.25">
      <c r="A3" s="9" t="s">
        <v>5</v>
      </c>
      <c r="B3" s="6">
        <v>6689</v>
      </c>
    </row>
    <row r="4" spans="1:2" x14ac:dyDescent="0.25">
      <c r="A4" s="21" t="s">
        <v>15</v>
      </c>
      <c r="B4" s="22"/>
    </row>
    <row r="5" spans="1:2" x14ac:dyDescent="0.25">
      <c r="A5" s="9" t="s">
        <v>8</v>
      </c>
      <c r="B5" s="6">
        <v>4689</v>
      </c>
    </row>
    <row r="6" spans="1:2" x14ac:dyDescent="0.25">
      <c r="A6" s="21" t="s">
        <v>18</v>
      </c>
      <c r="B6" s="22"/>
    </row>
    <row r="7" spans="1:2" x14ac:dyDescent="0.25">
      <c r="A7" s="9" t="s">
        <v>10</v>
      </c>
      <c r="B7" s="6">
        <v>4670</v>
      </c>
    </row>
    <row r="8" spans="1:2" x14ac:dyDescent="0.25">
      <c r="A8" s="21" t="s">
        <v>17</v>
      </c>
      <c r="B8" s="22"/>
    </row>
    <row r="9" spans="1:2" x14ac:dyDescent="0.25">
      <c r="A9" s="9" t="s">
        <v>7</v>
      </c>
      <c r="B9" s="6">
        <v>90089</v>
      </c>
    </row>
    <row r="10" spans="1:2" x14ac:dyDescent="0.25">
      <c r="A10" s="21" t="s">
        <v>16</v>
      </c>
      <c r="B10" s="22"/>
    </row>
    <row r="11" spans="1:2" x14ac:dyDescent="0.25">
      <c r="A11" s="9" t="s">
        <v>9</v>
      </c>
      <c r="B11" s="6">
        <v>9089</v>
      </c>
    </row>
    <row r="12" spans="1:2" x14ac:dyDescent="0.25">
      <c r="A12" s="21" t="s">
        <v>14</v>
      </c>
      <c r="B12" s="22"/>
    </row>
    <row r="13" spans="1:2" x14ac:dyDescent="0.25">
      <c r="A13" s="9" t="s">
        <v>7</v>
      </c>
      <c r="B13" s="6">
        <v>6809</v>
      </c>
    </row>
    <row r="14" spans="1:2" x14ac:dyDescent="0.25">
      <c r="A14" s="21" t="s">
        <v>13</v>
      </c>
      <c r="B14" s="22"/>
    </row>
    <row r="15" spans="1:2" x14ac:dyDescent="0.25">
      <c r="A15" s="9" t="s">
        <v>5</v>
      </c>
      <c r="B15" s="6">
        <v>6819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C01D-F4DE-43DB-9D5A-311F8F4F0DAA}">
  <dimension ref="A1:E21"/>
  <sheetViews>
    <sheetView topLeftCell="A3" zoomScale="156" zoomScaleNormal="156" workbookViewId="0">
      <selection sqref="A1:E10"/>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s>
  <sheetData>
    <row r="1" spans="1:5" x14ac:dyDescent="0.25">
      <c r="A1" t="s">
        <v>0</v>
      </c>
      <c r="B1" t="s">
        <v>1</v>
      </c>
      <c r="C1" t="s">
        <v>2</v>
      </c>
      <c r="D1" s="1" t="s">
        <v>3</v>
      </c>
      <c r="E1" t="s">
        <v>4</v>
      </c>
    </row>
    <row r="2" spans="1:5" x14ac:dyDescent="0.25">
      <c r="A2" t="s">
        <v>11</v>
      </c>
      <c r="B2" t="s">
        <v>12</v>
      </c>
      <c r="C2" t="s">
        <v>21</v>
      </c>
      <c r="D2" s="1">
        <v>4989</v>
      </c>
      <c r="E2">
        <v>922</v>
      </c>
    </row>
    <row r="3" spans="1:5" x14ac:dyDescent="0.25">
      <c r="A3" t="s">
        <v>5</v>
      </c>
      <c r="B3" t="s">
        <v>12</v>
      </c>
      <c r="C3" t="s">
        <v>19</v>
      </c>
      <c r="D3" s="1">
        <v>6689</v>
      </c>
      <c r="E3">
        <v>690</v>
      </c>
    </row>
    <row r="4" spans="1:5" x14ac:dyDescent="0.25">
      <c r="A4" t="s">
        <v>10</v>
      </c>
      <c r="B4" t="s">
        <v>18</v>
      </c>
      <c r="C4" t="s">
        <v>19</v>
      </c>
      <c r="D4" s="1">
        <v>4670</v>
      </c>
      <c r="E4">
        <v>643</v>
      </c>
    </row>
    <row r="5" spans="1:5" x14ac:dyDescent="0.25">
      <c r="A5" t="s">
        <v>7</v>
      </c>
      <c r="B5" t="s">
        <v>17</v>
      </c>
      <c r="C5" t="s">
        <v>20</v>
      </c>
      <c r="D5" s="1">
        <v>90089</v>
      </c>
      <c r="E5">
        <v>432</v>
      </c>
    </row>
    <row r="6" spans="1:5" x14ac:dyDescent="0.25">
      <c r="A6" t="s">
        <v>8</v>
      </c>
      <c r="B6" t="s">
        <v>15</v>
      </c>
      <c r="C6" t="s">
        <v>22</v>
      </c>
      <c r="D6" s="1">
        <v>4689</v>
      </c>
      <c r="E6">
        <v>432</v>
      </c>
    </row>
    <row r="7" spans="1:5" x14ac:dyDescent="0.25">
      <c r="A7" t="s">
        <v>9</v>
      </c>
      <c r="B7" t="s">
        <v>16</v>
      </c>
      <c r="C7" t="s">
        <v>24</v>
      </c>
      <c r="D7" s="1">
        <v>9089</v>
      </c>
      <c r="E7">
        <v>398</v>
      </c>
    </row>
    <row r="8" spans="1:5" x14ac:dyDescent="0.25">
      <c r="A8" t="s">
        <v>6</v>
      </c>
      <c r="B8" t="s">
        <v>13</v>
      </c>
      <c r="C8" t="s">
        <v>20</v>
      </c>
      <c r="D8" s="1">
        <v>3489</v>
      </c>
      <c r="E8">
        <v>324</v>
      </c>
    </row>
    <row r="9" spans="1:5" x14ac:dyDescent="0.25">
      <c r="A9" t="s">
        <v>5</v>
      </c>
      <c r="B9" t="s">
        <v>13</v>
      </c>
      <c r="C9" t="s">
        <v>23</v>
      </c>
      <c r="D9" s="1">
        <v>6819</v>
      </c>
      <c r="E9">
        <v>309</v>
      </c>
    </row>
    <row r="10" spans="1:5" x14ac:dyDescent="0.25">
      <c r="A10" t="s">
        <v>7</v>
      </c>
      <c r="B10" t="s">
        <v>14</v>
      </c>
      <c r="C10" t="s">
        <v>21</v>
      </c>
      <c r="D10" s="1">
        <v>6809</v>
      </c>
      <c r="E10">
        <v>126</v>
      </c>
    </row>
    <row r="13" spans="1:5" x14ac:dyDescent="0.25">
      <c r="A13" t="s">
        <v>1</v>
      </c>
      <c r="B13" t="s">
        <v>3</v>
      </c>
      <c r="C13" t="s">
        <v>31</v>
      </c>
    </row>
    <row r="14" spans="1:5" x14ac:dyDescent="0.25">
      <c r="A14" s="3" t="s">
        <v>12</v>
      </c>
      <c r="B14">
        <v>59869559</v>
      </c>
      <c r="C14" s="16">
        <v>896</v>
      </c>
    </row>
    <row r="15" spans="1:5" x14ac:dyDescent="0.25">
      <c r="A15" s="4" t="s">
        <v>13</v>
      </c>
      <c r="B15">
        <v>21647893</v>
      </c>
      <c r="C15" s="16">
        <v>654</v>
      </c>
    </row>
    <row r="16" spans="1:5" x14ac:dyDescent="0.25">
      <c r="A16" s="3" t="s">
        <v>14</v>
      </c>
      <c r="B16">
        <v>1427284</v>
      </c>
      <c r="C16" s="16">
        <v>434</v>
      </c>
    </row>
    <row r="17" spans="1:3" x14ac:dyDescent="0.25">
      <c r="A17" s="4" t="s">
        <v>15</v>
      </c>
      <c r="B17">
        <v>902633327</v>
      </c>
      <c r="C17" s="16">
        <v>764</v>
      </c>
    </row>
    <row r="18" spans="1:3" x14ac:dyDescent="0.25">
      <c r="A18" s="4" t="s">
        <v>16</v>
      </c>
      <c r="B18">
        <v>2736316653</v>
      </c>
      <c r="C18" s="16">
        <v>430</v>
      </c>
    </row>
    <row r="19" spans="1:3" x14ac:dyDescent="0.25">
      <c r="A19" s="3" t="s">
        <v>18</v>
      </c>
      <c r="B19">
        <v>2543590</v>
      </c>
      <c r="C19" s="16">
        <v>987</v>
      </c>
    </row>
    <row r="20" spans="1:3" x14ac:dyDescent="0.25">
      <c r="A20" s="4" t="s">
        <v>17</v>
      </c>
      <c r="B20">
        <v>145690</v>
      </c>
      <c r="C20" s="16">
        <v>659</v>
      </c>
    </row>
    <row r="21" spans="1:3" x14ac:dyDescent="0.25">
      <c r="C21" t="s">
        <v>41</v>
      </c>
    </row>
  </sheetData>
  <autoFilter ref="A13:C20" xr:uid="{F6AEC01D-F4DE-43DB-9D5A-311F8F4F0DAA}"/>
  <conditionalFormatting sqref="D1:D1048576">
    <cfRule type="top10" dxfId="4" priority="4" rank="2"/>
    <cfRule type="top10" dxfId="3" priority="5" rank="3"/>
  </conditionalFormatting>
  <conditionalFormatting sqref="C1:C1048576">
    <cfRule type="dataBar" priority="1">
      <dataBar>
        <cfvo type="min"/>
        <cfvo type="max"/>
        <color theme="9" tint="-0.249977111117893"/>
      </dataBar>
      <extLst>
        <ext xmlns:x14="http://schemas.microsoft.com/office/spreadsheetml/2009/9/main" uri="{B025F937-C7B1-47D3-B67F-A62EFF666E3E}">
          <x14:id>{A7C511F7-53B6-45A9-9C70-2F4BC9BCE9F0}</x14:id>
        </ext>
      </extLst>
    </cfRule>
    <cfRule type="dataBar" priority="2">
      <dataBar>
        <cfvo type="min"/>
        <cfvo type="max"/>
        <color theme="5" tint="0.39997558519241921"/>
      </dataBar>
      <extLst>
        <ext xmlns:x14="http://schemas.microsoft.com/office/spreadsheetml/2009/9/main" uri="{B025F937-C7B1-47D3-B67F-A62EFF666E3E}">
          <x14:id>{A6A659E0-899B-409E-9808-4A23E502A3EA}</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7C511F7-53B6-45A9-9C70-2F4BC9BCE9F0}">
            <x14:dataBar minLength="0" maxLength="100" gradient="0">
              <x14:cfvo type="autoMin"/>
              <x14:cfvo type="autoMax"/>
              <x14:negativeFillColor rgb="FFFF0000"/>
              <x14:axisColor rgb="FF000000"/>
            </x14:dataBar>
          </x14:cfRule>
          <x14:cfRule type="dataBar" id="{A6A659E0-899B-409E-9808-4A23E502A3EA}">
            <x14:dataBar minLength="0" maxLength="100" gradient="0">
              <x14:cfvo type="autoMin"/>
              <x14:cfvo type="autoMax"/>
              <x14:negativeFillColor rgb="FFFF0000"/>
              <x14:axisColor rgb="FF000000"/>
            </x14:dataBar>
          </x14:cfRule>
          <xm:sqref>C1:C1048576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ACAE-BAD7-40EF-A864-E9A98A3DB83F}">
  <dimension ref="B11:F14"/>
  <sheetViews>
    <sheetView topLeftCell="A2" zoomScaleNormal="100" workbookViewId="0">
      <selection activeCell="B11" sqref="B11"/>
    </sheetView>
  </sheetViews>
  <sheetFormatPr defaultRowHeight="15" x14ac:dyDescent="0.25"/>
  <cols>
    <col min="2" max="2" width="17.140625" bestFit="1" customWidth="1"/>
    <col min="3" max="3" width="16" bestFit="1" customWidth="1"/>
    <col min="4" max="4" width="14.85546875" bestFit="1" customWidth="1"/>
    <col min="5" max="5" width="15.85546875" bestFit="1" customWidth="1"/>
    <col min="6" max="6" width="11.42578125" bestFit="1" customWidth="1"/>
  </cols>
  <sheetData>
    <row r="11" spans="2:6" x14ac:dyDescent="0.25">
      <c r="B11" s="7" t="s">
        <v>34</v>
      </c>
      <c r="C11" t="s">
        <v>32</v>
      </c>
      <c r="D11" t="s">
        <v>33</v>
      </c>
      <c r="E11" t="s">
        <v>37</v>
      </c>
      <c r="F11" t="s">
        <v>36</v>
      </c>
    </row>
    <row r="12" spans="2:6" x14ac:dyDescent="0.25">
      <c r="B12" s="8" t="s">
        <v>13</v>
      </c>
      <c r="C12" s="6">
        <v>1</v>
      </c>
      <c r="D12" s="6">
        <v>3489</v>
      </c>
      <c r="E12" s="6">
        <v>3489</v>
      </c>
      <c r="F12" s="6">
        <v>324</v>
      </c>
    </row>
    <row r="13" spans="2:6" x14ac:dyDescent="0.25">
      <c r="B13" s="9" t="s">
        <v>6</v>
      </c>
      <c r="C13" s="6">
        <v>1</v>
      </c>
      <c r="D13" s="6">
        <v>3489</v>
      </c>
      <c r="E13" s="6">
        <v>3489</v>
      </c>
      <c r="F13" s="6">
        <v>324</v>
      </c>
    </row>
    <row r="14" spans="2:6" x14ac:dyDescent="0.25">
      <c r="B14" s="8" t="s">
        <v>35</v>
      </c>
      <c r="C14" s="6">
        <v>1</v>
      </c>
      <c r="D14" s="6">
        <v>3489</v>
      </c>
      <c r="E14" s="6">
        <v>3489</v>
      </c>
      <c r="F14" s="6">
        <v>324</v>
      </c>
    </row>
  </sheetData>
  <conditionalFormatting sqref="E1:E11 E29:E1048576">
    <cfRule type="dataBar" priority="3">
      <dataBar>
        <cfvo type="min"/>
        <cfvo type="max"/>
        <color theme="7" tint="-0.249977111117893"/>
      </dataBar>
      <extLst>
        <ext xmlns:x14="http://schemas.microsoft.com/office/spreadsheetml/2009/9/main" uri="{B025F937-C7B1-47D3-B67F-A62EFF666E3E}">
          <x14:id>{274A3835-BC63-477A-9E60-0E1D62B732AD}</x14:id>
        </ext>
      </extLst>
    </cfRule>
  </conditionalFormatting>
  <conditionalFormatting sqref="F1:F11 F15:F1048576">
    <cfRule type="dataBar" priority="2">
      <dataBar>
        <cfvo type="min"/>
        <cfvo type="max"/>
        <color rgb="FFD6007B"/>
      </dataBar>
      <extLst>
        <ext xmlns:x14="http://schemas.microsoft.com/office/spreadsheetml/2009/9/main" uri="{B025F937-C7B1-47D3-B67F-A62EFF666E3E}">
          <x14:id>{D3939DEF-F48D-46AB-8DD7-DC6A1E2FA13E}</x14:id>
        </ext>
      </extLst>
    </cfRule>
  </conditionalFormatting>
  <conditionalFormatting pivot="1" sqref="E12:E14">
    <cfRule type="dataBar" priority="1">
      <dataBar showValue="0">
        <cfvo type="min"/>
        <cfvo type="max"/>
        <color rgb="FF638EC6"/>
      </dataBar>
      <extLst>
        <ext xmlns:x14="http://schemas.microsoft.com/office/spreadsheetml/2009/9/main" uri="{B025F937-C7B1-47D3-B67F-A62EFF666E3E}">
          <x14:id>{0A1A1678-497E-4344-ACC4-2B39B8767EBE}</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274A3835-BC63-477A-9E60-0E1D62B732AD}">
            <x14:dataBar minLength="0" maxLength="100" border="1" negativeBarBorderColorSameAsPositive="0">
              <x14:cfvo type="autoMin"/>
              <x14:cfvo type="autoMax"/>
              <x14:borderColor theme="4" tint="-0.249977111117893"/>
              <x14:negativeFillColor rgb="FFFF0000"/>
              <x14:negativeBorderColor rgb="FFFF0000"/>
              <x14:axisColor rgb="FF000000"/>
            </x14:dataBar>
          </x14:cfRule>
          <xm:sqref>E1:E11 E29:E1048576</xm:sqref>
        </x14:conditionalFormatting>
        <x14:conditionalFormatting xmlns:xm="http://schemas.microsoft.com/office/excel/2006/main">
          <x14:cfRule type="dataBar" id="{D3939DEF-F48D-46AB-8DD7-DC6A1E2FA13E}">
            <x14:dataBar minLength="0" maxLength="100" border="1" negativeBarBorderColorSameAsPositive="0">
              <x14:cfvo type="autoMin"/>
              <x14:cfvo type="autoMax"/>
              <x14:borderColor rgb="FFD6007B"/>
              <x14:negativeFillColor rgb="FFFF0000"/>
              <x14:negativeBorderColor rgb="FFFF0000"/>
              <x14:axisColor rgb="FF000000"/>
            </x14:dataBar>
          </x14:cfRule>
          <xm:sqref>F1:F11 F15:F1048576</xm:sqref>
        </x14:conditionalFormatting>
        <x14:conditionalFormatting xmlns:xm="http://schemas.microsoft.com/office/excel/2006/main" pivot="1">
          <x14:cfRule type="dataBar" id="{0A1A1678-497E-4344-ACC4-2B39B8767EBE}">
            <x14:dataBar minLength="0" maxLength="100" gradient="0">
              <x14:cfvo type="autoMin"/>
              <x14:cfvo type="autoMax"/>
              <x14:negativeFillColor rgb="FFFF0000"/>
              <x14:axisColor rgb="FF000000"/>
            </x14:dataBar>
          </x14:cfRule>
          <xm:sqref>E12:E14</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61F3-9798-4254-8563-5F28B5542AF7}">
  <dimension ref="B4:C11"/>
  <sheetViews>
    <sheetView zoomScale="151" zoomScaleNormal="151" workbookViewId="0">
      <selection activeCell="B4" sqref="B4:C11"/>
    </sheetView>
  </sheetViews>
  <sheetFormatPr defaultRowHeight="15" x14ac:dyDescent="0.25"/>
  <cols>
    <col min="2" max="2" width="13.140625" bestFit="1" customWidth="1"/>
    <col min="3" max="5" width="13.42578125" bestFit="1" customWidth="1"/>
  </cols>
  <sheetData>
    <row r="4" spans="2:3" x14ac:dyDescent="0.25">
      <c r="B4" s="7" t="s">
        <v>34</v>
      </c>
      <c r="C4" t="s">
        <v>38</v>
      </c>
    </row>
    <row r="5" spans="2:3" x14ac:dyDescent="0.25">
      <c r="B5" s="8" t="s">
        <v>20</v>
      </c>
      <c r="C5" s="10">
        <v>123.78042328042328</v>
      </c>
    </row>
    <row r="6" spans="2:3" x14ac:dyDescent="0.25">
      <c r="B6" s="8" t="s">
        <v>21</v>
      </c>
      <c r="C6" s="10">
        <v>11.257633587786259</v>
      </c>
    </row>
    <row r="7" spans="2:3" x14ac:dyDescent="0.25">
      <c r="B7" s="8" t="s">
        <v>24</v>
      </c>
      <c r="C7" s="10">
        <v>22.836683417085428</v>
      </c>
    </row>
    <row r="8" spans="2:3" x14ac:dyDescent="0.25">
      <c r="B8" s="8" t="s">
        <v>23</v>
      </c>
      <c r="C8" s="10">
        <v>22.067961165048544</v>
      </c>
    </row>
    <row r="9" spans="2:3" x14ac:dyDescent="0.25">
      <c r="B9" s="8" t="s">
        <v>19</v>
      </c>
      <c r="C9" s="10">
        <v>8.5213803450862713</v>
      </c>
    </row>
    <row r="10" spans="2:3" x14ac:dyDescent="0.25">
      <c r="B10" s="8" t="s">
        <v>22</v>
      </c>
      <c r="C10" s="10">
        <v>10.854166666666666</v>
      </c>
    </row>
    <row r="11" spans="2:3" x14ac:dyDescent="0.25">
      <c r="B11" s="8" t="s">
        <v>35</v>
      </c>
      <c r="C11" s="10">
        <v>32.116931711880262</v>
      </c>
    </row>
  </sheetData>
  <conditionalFormatting sqref="B4:C11">
    <cfRule type="top10" dxfId="2" priority="1"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5202-AB32-4642-88DF-09B9074E0E14}">
  <dimension ref="A1:E10"/>
  <sheetViews>
    <sheetView topLeftCell="A38" zoomScale="110" zoomScaleNormal="110" workbookViewId="0">
      <selection sqref="A1:E10"/>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s>
  <sheetData>
    <row r="1" spans="1:5" x14ac:dyDescent="0.25">
      <c r="A1" t="s">
        <v>0</v>
      </c>
      <c r="B1" t="s">
        <v>1</v>
      </c>
      <c r="C1" t="s">
        <v>2</v>
      </c>
      <c r="D1" s="1" t="s">
        <v>3</v>
      </c>
      <c r="E1" t="s">
        <v>4</v>
      </c>
    </row>
    <row r="2" spans="1:5" x14ac:dyDescent="0.25">
      <c r="A2" t="s">
        <v>5</v>
      </c>
      <c r="B2" t="s">
        <v>12</v>
      </c>
      <c r="C2" t="s">
        <v>19</v>
      </c>
      <c r="D2" s="1">
        <v>6689</v>
      </c>
      <c r="E2">
        <v>690</v>
      </c>
    </row>
    <row r="3" spans="1:5" x14ac:dyDescent="0.25">
      <c r="A3" t="s">
        <v>6</v>
      </c>
      <c r="B3" t="s">
        <v>13</v>
      </c>
      <c r="C3" t="s">
        <v>20</v>
      </c>
      <c r="D3" s="1">
        <v>3489</v>
      </c>
      <c r="E3">
        <v>324</v>
      </c>
    </row>
    <row r="4" spans="1:5" x14ac:dyDescent="0.25">
      <c r="A4" t="s">
        <v>7</v>
      </c>
      <c r="B4" t="s">
        <v>14</v>
      </c>
      <c r="C4" t="s">
        <v>21</v>
      </c>
      <c r="D4" s="1">
        <v>6809</v>
      </c>
      <c r="E4">
        <v>126</v>
      </c>
    </row>
    <row r="5" spans="1:5" x14ac:dyDescent="0.25">
      <c r="A5" t="s">
        <v>8</v>
      </c>
      <c r="B5" t="s">
        <v>15</v>
      </c>
      <c r="C5" t="s">
        <v>22</v>
      </c>
      <c r="D5" s="1">
        <v>4689</v>
      </c>
      <c r="E5">
        <v>432</v>
      </c>
    </row>
    <row r="6" spans="1:5" x14ac:dyDescent="0.25">
      <c r="A6" t="s">
        <v>5</v>
      </c>
      <c r="B6" t="s">
        <v>13</v>
      </c>
      <c r="C6" t="s">
        <v>23</v>
      </c>
      <c r="D6" s="1">
        <v>6819</v>
      </c>
      <c r="E6">
        <v>309</v>
      </c>
    </row>
    <row r="7" spans="1:5" x14ac:dyDescent="0.25">
      <c r="A7" t="s">
        <v>9</v>
      </c>
      <c r="B7" t="s">
        <v>16</v>
      </c>
      <c r="C7" t="s">
        <v>24</v>
      </c>
      <c r="D7" s="1">
        <v>9089</v>
      </c>
      <c r="E7">
        <v>398</v>
      </c>
    </row>
    <row r="8" spans="1:5" x14ac:dyDescent="0.25">
      <c r="A8" t="s">
        <v>10</v>
      </c>
      <c r="B8" t="s">
        <v>18</v>
      </c>
      <c r="C8" t="s">
        <v>19</v>
      </c>
      <c r="D8" s="1">
        <v>4670</v>
      </c>
      <c r="E8">
        <v>643</v>
      </c>
    </row>
    <row r="9" spans="1:5" x14ac:dyDescent="0.25">
      <c r="A9" t="s">
        <v>7</v>
      </c>
      <c r="B9" t="s">
        <v>17</v>
      </c>
      <c r="C9" t="s">
        <v>20</v>
      </c>
      <c r="D9" s="1">
        <v>90089</v>
      </c>
      <c r="E9">
        <v>432</v>
      </c>
    </row>
    <row r="10" spans="1:5" x14ac:dyDescent="0.25">
      <c r="A10" t="s">
        <v>11</v>
      </c>
      <c r="B10" t="s">
        <v>12</v>
      </c>
      <c r="C10" t="s">
        <v>21</v>
      </c>
      <c r="D10" s="1">
        <v>4989</v>
      </c>
      <c r="E10">
        <v>922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0452-D8CA-4748-BA76-B0B2FA024435}">
  <dimension ref="A1:E10"/>
  <sheetViews>
    <sheetView topLeftCell="B1" workbookViewId="0">
      <selection activeCell="E2" sqref="E2"/>
    </sheetView>
  </sheetViews>
  <sheetFormatPr defaultRowHeight="15" x14ac:dyDescent="0.25"/>
  <cols>
    <col min="1" max="1" width="20.28515625" customWidth="1"/>
    <col min="2" max="2" width="12" customWidth="1"/>
    <col min="3" max="3" width="20.7109375" customWidth="1"/>
    <col min="4" max="4" width="17.42578125" customWidth="1"/>
    <col min="5" max="5" width="12.42578125" customWidth="1"/>
  </cols>
  <sheetData>
    <row r="1" spans="1:5" x14ac:dyDescent="0.25">
      <c r="A1" t="s">
        <v>0</v>
      </c>
      <c r="B1" t="s">
        <v>1</v>
      </c>
      <c r="C1" t="s">
        <v>2</v>
      </c>
      <c r="D1" s="1" t="s">
        <v>3</v>
      </c>
      <c r="E1" t="s">
        <v>4</v>
      </c>
    </row>
    <row r="2" spans="1:5" x14ac:dyDescent="0.25">
      <c r="A2" t="s">
        <v>5</v>
      </c>
      <c r="B2" t="s">
        <v>12</v>
      </c>
      <c r="C2" t="s">
        <v>19</v>
      </c>
      <c r="D2" s="1">
        <v>6689</v>
      </c>
      <c r="E2">
        <v>690</v>
      </c>
    </row>
    <row r="3" spans="1:5" x14ac:dyDescent="0.25">
      <c r="A3" t="s">
        <v>6</v>
      </c>
      <c r="B3" t="s">
        <v>13</v>
      </c>
      <c r="C3" t="s">
        <v>20</v>
      </c>
      <c r="D3" s="1">
        <v>3489</v>
      </c>
      <c r="E3">
        <v>324</v>
      </c>
    </row>
    <row r="4" spans="1:5" x14ac:dyDescent="0.25">
      <c r="A4" t="s">
        <v>7</v>
      </c>
      <c r="B4" t="s">
        <v>14</v>
      </c>
      <c r="C4" t="s">
        <v>21</v>
      </c>
      <c r="D4" s="1">
        <v>6809</v>
      </c>
      <c r="E4">
        <v>126</v>
      </c>
    </row>
    <row r="5" spans="1:5" x14ac:dyDescent="0.25">
      <c r="A5" t="s">
        <v>8</v>
      </c>
      <c r="B5" t="s">
        <v>15</v>
      </c>
      <c r="C5" t="s">
        <v>22</v>
      </c>
      <c r="D5" s="1">
        <v>4689</v>
      </c>
      <c r="E5">
        <v>432</v>
      </c>
    </row>
    <row r="6" spans="1:5" x14ac:dyDescent="0.25">
      <c r="A6" t="s">
        <v>5</v>
      </c>
      <c r="B6" t="s">
        <v>13</v>
      </c>
      <c r="C6" t="s">
        <v>23</v>
      </c>
      <c r="D6" s="1">
        <v>6819</v>
      </c>
      <c r="E6">
        <v>309</v>
      </c>
    </row>
    <row r="7" spans="1:5" x14ac:dyDescent="0.25">
      <c r="A7" t="s">
        <v>9</v>
      </c>
      <c r="B7" t="s">
        <v>16</v>
      </c>
      <c r="C7" t="s">
        <v>24</v>
      </c>
      <c r="D7" s="1">
        <v>9089</v>
      </c>
      <c r="E7">
        <v>398</v>
      </c>
    </row>
    <row r="8" spans="1:5" x14ac:dyDescent="0.25">
      <c r="A8" t="s">
        <v>10</v>
      </c>
      <c r="B8" t="s">
        <v>18</v>
      </c>
      <c r="C8" t="s">
        <v>19</v>
      </c>
      <c r="D8" s="1">
        <v>4670</v>
      </c>
      <c r="E8">
        <v>643</v>
      </c>
    </row>
    <row r="9" spans="1:5" x14ac:dyDescent="0.25">
      <c r="A9" t="s">
        <v>7</v>
      </c>
      <c r="B9" t="s">
        <v>17</v>
      </c>
      <c r="C9" t="s">
        <v>20</v>
      </c>
      <c r="D9" s="1">
        <v>90089</v>
      </c>
      <c r="E9">
        <v>432</v>
      </c>
    </row>
    <row r="10" spans="1:5" x14ac:dyDescent="0.25">
      <c r="A10" t="s">
        <v>11</v>
      </c>
      <c r="B10" t="s">
        <v>12</v>
      </c>
      <c r="C10" t="s">
        <v>21</v>
      </c>
      <c r="D10" s="1">
        <v>4989</v>
      </c>
      <c r="E10">
        <v>922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334DE-7DBE-4FDD-8E70-80E03AF3B325}">
  <dimension ref="A1:E24"/>
  <sheetViews>
    <sheetView topLeftCell="F5" zoomScaleNormal="100" workbookViewId="0">
      <selection activeCell="C18" sqref="C18"/>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s>
  <sheetData>
    <row r="1" spans="1:5" x14ac:dyDescent="0.25">
      <c r="A1" t="s">
        <v>0</v>
      </c>
      <c r="B1" t="s">
        <v>1</v>
      </c>
      <c r="C1" t="s">
        <v>2</v>
      </c>
      <c r="D1" s="1" t="s">
        <v>3</v>
      </c>
      <c r="E1" t="s">
        <v>4</v>
      </c>
    </row>
    <row r="2" spans="1:5" x14ac:dyDescent="0.25">
      <c r="A2" t="s">
        <v>5</v>
      </c>
      <c r="B2" t="s">
        <v>12</v>
      </c>
      <c r="C2" t="s">
        <v>19</v>
      </c>
      <c r="D2" s="1">
        <v>6689</v>
      </c>
      <c r="E2">
        <v>690</v>
      </c>
    </row>
    <row r="3" spans="1:5" x14ac:dyDescent="0.25">
      <c r="A3" t="s">
        <v>6</v>
      </c>
      <c r="B3" t="s">
        <v>13</v>
      </c>
      <c r="C3" t="s">
        <v>20</v>
      </c>
      <c r="D3" s="1">
        <v>3489</v>
      </c>
      <c r="E3">
        <v>324</v>
      </c>
    </row>
    <row r="4" spans="1:5" x14ac:dyDescent="0.25">
      <c r="A4" t="s">
        <v>7</v>
      </c>
      <c r="B4" t="s">
        <v>14</v>
      </c>
      <c r="C4" t="s">
        <v>21</v>
      </c>
      <c r="D4" s="1">
        <v>6809</v>
      </c>
      <c r="E4">
        <v>126</v>
      </c>
    </row>
    <row r="5" spans="1:5" x14ac:dyDescent="0.25">
      <c r="A5" t="s">
        <v>8</v>
      </c>
      <c r="B5" t="s">
        <v>15</v>
      </c>
      <c r="C5" t="s">
        <v>22</v>
      </c>
      <c r="D5" s="1">
        <v>4689</v>
      </c>
      <c r="E5">
        <v>432</v>
      </c>
    </row>
    <row r="6" spans="1:5" x14ac:dyDescent="0.25">
      <c r="A6" t="s">
        <v>5</v>
      </c>
      <c r="B6" t="s">
        <v>13</v>
      </c>
      <c r="C6" t="s">
        <v>23</v>
      </c>
      <c r="D6" s="1">
        <v>6819</v>
      </c>
      <c r="E6">
        <v>309</v>
      </c>
    </row>
    <row r="7" spans="1:5" x14ac:dyDescent="0.25">
      <c r="A7" t="s">
        <v>9</v>
      </c>
      <c r="B7" t="s">
        <v>16</v>
      </c>
      <c r="C7" t="s">
        <v>24</v>
      </c>
      <c r="D7" s="1">
        <v>9089</v>
      </c>
      <c r="E7">
        <v>398</v>
      </c>
    </row>
    <row r="8" spans="1:5" x14ac:dyDescent="0.25">
      <c r="A8" t="s">
        <v>10</v>
      </c>
      <c r="B8" t="s">
        <v>18</v>
      </c>
      <c r="C8" t="s">
        <v>19</v>
      </c>
      <c r="D8" s="1">
        <v>4670</v>
      </c>
      <c r="E8">
        <v>643</v>
      </c>
    </row>
    <row r="9" spans="1:5" x14ac:dyDescent="0.25">
      <c r="A9" t="s">
        <v>7</v>
      </c>
      <c r="B9" t="s">
        <v>17</v>
      </c>
      <c r="C9" t="s">
        <v>20</v>
      </c>
      <c r="D9" s="1">
        <v>90089</v>
      </c>
      <c r="E9">
        <v>432</v>
      </c>
    </row>
    <row r="10" spans="1:5" x14ac:dyDescent="0.25">
      <c r="A10" t="s">
        <v>11</v>
      </c>
      <c r="B10" t="s">
        <v>12</v>
      </c>
      <c r="C10" t="s">
        <v>21</v>
      </c>
      <c r="D10" s="1">
        <v>4989</v>
      </c>
      <c r="E10">
        <v>922</v>
      </c>
    </row>
    <row r="17" spans="2:4" x14ac:dyDescent="0.25">
      <c r="B17" s="17" t="s">
        <v>1</v>
      </c>
      <c r="C17" s="12" t="s">
        <v>40</v>
      </c>
      <c r="D17" s="12" t="s">
        <v>39</v>
      </c>
    </row>
    <row r="18" spans="2:4" x14ac:dyDescent="0.25">
      <c r="B18" s="13" t="s">
        <v>17</v>
      </c>
      <c r="C18" s="11">
        <f>SUMIFS(Table5[Amount], Table5[Country],B18)</f>
        <v>90089</v>
      </c>
      <c r="D18" s="14">
        <f>SUMIFS(Table5[Unit], Table5[Country],B18)</f>
        <v>432</v>
      </c>
    </row>
    <row r="19" spans="2:4" x14ac:dyDescent="0.25">
      <c r="B19" s="15" t="s">
        <v>12</v>
      </c>
      <c r="C19" s="11">
        <f>SUMIFS(Table5[Amount], Table5[Country],B19)</f>
        <v>11678</v>
      </c>
      <c r="D19" s="14">
        <f>SUMIFS(Table5[Unit], Table5[Country],B19)</f>
        <v>1612</v>
      </c>
    </row>
    <row r="20" spans="2:4" x14ac:dyDescent="0.25">
      <c r="B20" s="13" t="s">
        <v>13</v>
      </c>
      <c r="C20" s="11">
        <f>SUMIFS(Table5[Amount], Table5[Country],B20)</f>
        <v>10308</v>
      </c>
      <c r="D20" s="14">
        <f>SUMIFS(Table5[Unit], Table5[Country],B20)</f>
        <v>633</v>
      </c>
    </row>
    <row r="21" spans="2:4" x14ac:dyDescent="0.25">
      <c r="B21" s="13" t="s">
        <v>16</v>
      </c>
      <c r="C21" s="11">
        <f>SUMIFS(Table5[Amount], Table5[Country],B21)</f>
        <v>9089</v>
      </c>
      <c r="D21" s="14">
        <f>SUMIFS(Table5[Unit], Table5[Country],B21)</f>
        <v>398</v>
      </c>
    </row>
    <row r="22" spans="2:4" x14ac:dyDescent="0.25">
      <c r="B22" s="15" t="s">
        <v>14</v>
      </c>
      <c r="C22" s="11">
        <f>SUMIFS(Table5[Amount], Table5[Country],B22)</f>
        <v>6809</v>
      </c>
      <c r="D22" s="14">
        <f>SUMIFS(Table5[Unit], Table5[Country],B22)</f>
        <v>126</v>
      </c>
    </row>
    <row r="23" spans="2:4" x14ac:dyDescent="0.25">
      <c r="B23" s="13" t="s">
        <v>15</v>
      </c>
      <c r="C23" s="11">
        <f>SUMIFS(Table5[Amount], Table5[Country],B23)</f>
        <v>4689</v>
      </c>
      <c r="D23" s="14">
        <f>SUMIFS(Table5[Unit], Table5[Country],B23)</f>
        <v>432</v>
      </c>
    </row>
    <row r="24" spans="2:4" x14ac:dyDescent="0.25">
      <c r="B24" s="15" t="s">
        <v>18</v>
      </c>
      <c r="C24" s="11">
        <f>SUMIFS(Table5[Amount], Table5[Country],B24)</f>
        <v>4670</v>
      </c>
      <c r="D24" s="14">
        <f>SUMIFS(Table5[Unit], Table5[Country],B24)</f>
        <v>643</v>
      </c>
    </row>
  </sheetData>
  <autoFilter ref="B17:D24" xr:uid="{228334DE-7DBE-4FDD-8E70-80E03AF3B325}">
    <sortState xmlns:xlrd2="http://schemas.microsoft.com/office/spreadsheetml/2017/richdata2" ref="B18:D24">
      <sortCondition descending="1" ref="C17:C24"/>
    </sortState>
  </autoFilter>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82317-0FF1-4A58-BA79-D06AB2AAA851}">
  <dimension ref="A1:H10"/>
  <sheetViews>
    <sheetView workbookViewId="0">
      <selection activeCell="D1" sqref="D1"/>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s>
  <sheetData>
    <row r="1" spans="1:8" x14ac:dyDescent="0.25">
      <c r="A1" t="s">
        <v>0</v>
      </c>
      <c r="B1" t="s">
        <v>1</v>
      </c>
      <c r="C1" t="s">
        <v>2</v>
      </c>
      <c r="D1" s="1" t="s">
        <v>3</v>
      </c>
      <c r="E1" t="s">
        <v>4</v>
      </c>
      <c r="F1" s="18"/>
      <c r="G1" s="18"/>
      <c r="H1" s="18"/>
    </row>
    <row r="2" spans="1:8" x14ac:dyDescent="0.25">
      <c r="A2" t="s">
        <v>5</v>
      </c>
      <c r="B2" t="s">
        <v>12</v>
      </c>
      <c r="C2" t="s">
        <v>19</v>
      </c>
      <c r="D2" s="1">
        <v>6689</v>
      </c>
      <c r="E2">
        <v>690</v>
      </c>
    </row>
    <row r="3" spans="1:8" x14ac:dyDescent="0.25">
      <c r="A3" t="s">
        <v>6</v>
      </c>
      <c r="B3" t="s">
        <v>13</v>
      </c>
      <c r="C3" t="s">
        <v>20</v>
      </c>
      <c r="D3" s="1">
        <v>3489</v>
      </c>
      <c r="E3">
        <v>324</v>
      </c>
    </row>
    <row r="4" spans="1:8" x14ac:dyDescent="0.25">
      <c r="A4" t="s">
        <v>7</v>
      </c>
      <c r="B4" t="s">
        <v>14</v>
      </c>
      <c r="C4" t="s">
        <v>21</v>
      </c>
      <c r="D4" s="1">
        <v>6809</v>
      </c>
      <c r="E4">
        <v>126</v>
      </c>
    </row>
    <row r="5" spans="1:8" x14ac:dyDescent="0.25">
      <c r="A5" t="s">
        <v>8</v>
      </c>
      <c r="B5" t="s">
        <v>15</v>
      </c>
      <c r="C5" t="s">
        <v>22</v>
      </c>
      <c r="D5" s="1">
        <v>4689</v>
      </c>
      <c r="E5">
        <v>432</v>
      </c>
    </row>
    <row r="6" spans="1:8" x14ac:dyDescent="0.25">
      <c r="A6" t="s">
        <v>5</v>
      </c>
      <c r="B6" t="s">
        <v>13</v>
      </c>
      <c r="C6" t="s">
        <v>23</v>
      </c>
      <c r="D6" s="1">
        <v>6819</v>
      </c>
      <c r="E6">
        <v>309</v>
      </c>
    </row>
    <row r="7" spans="1:8" x14ac:dyDescent="0.25">
      <c r="A7" t="s">
        <v>9</v>
      </c>
      <c r="B7" t="s">
        <v>16</v>
      </c>
      <c r="C7" t="s">
        <v>24</v>
      </c>
      <c r="D7" s="1">
        <v>9089</v>
      </c>
      <c r="E7">
        <v>398</v>
      </c>
    </row>
    <row r="8" spans="1:8" x14ac:dyDescent="0.25">
      <c r="A8" t="s">
        <v>10</v>
      </c>
      <c r="B8" t="s">
        <v>18</v>
      </c>
      <c r="C8" t="s">
        <v>19</v>
      </c>
      <c r="D8" s="1">
        <v>4670</v>
      </c>
      <c r="E8">
        <v>643</v>
      </c>
    </row>
    <row r="9" spans="1:8" x14ac:dyDescent="0.25">
      <c r="A9" t="s">
        <v>7</v>
      </c>
      <c r="B9" t="s">
        <v>17</v>
      </c>
      <c r="C9" t="s">
        <v>20</v>
      </c>
      <c r="D9" s="1">
        <v>90089</v>
      </c>
      <c r="E9">
        <v>432</v>
      </c>
    </row>
    <row r="10" spans="1:8" x14ac:dyDescent="0.25">
      <c r="A10" t="s">
        <v>11</v>
      </c>
      <c r="B10" t="s">
        <v>12</v>
      </c>
      <c r="C10" t="s">
        <v>21</v>
      </c>
      <c r="D10" s="1">
        <v>4989</v>
      </c>
      <c r="E10">
        <v>922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0973-76A0-4C5D-A620-151DD018CAD0}">
  <dimension ref="A1:F10"/>
  <sheetViews>
    <sheetView workbookViewId="0">
      <selection activeCell="D26" sqref="D26"/>
    </sheetView>
  </sheetViews>
  <sheetFormatPr defaultRowHeight="15" x14ac:dyDescent="0.25"/>
  <cols>
    <col min="1" max="1" width="18.28515625" customWidth="1"/>
    <col min="2" max="2" width="14.28515625" customWidth="1"/>
    <col min="3" max="3" width="14.140625" customWidth="1"/>
    <col min="4" max="4" width="17.42578125" customWidth="1"/>
    <col min="5" max="5" width="14.7109375" customWidth="1"/>
    <col min="6" max="6" width="21.28515625" customWidth="1"/>
  </cols>
  <sheetData>
    <row r="1" spans="1:6" x14ac:dyDescent="0.25">
      <c r="A1" t="s">
        <v>0</v>
      </c>
      <c r="B1" t="s">
        <v>1</v>
      </c>
      <c r="C1" t="s">
        <v>2</v>
      </c>
      <c r="D1" s="1" t="s">
        <v>3</v>
      </c>
      <c r="E1" t="s">
        <v>4</v>
      </c>
      <c r="F1" t="s">
        <v>42</v>
      </c>
    </row>
    <row r="2" spans="1:6" x14ac:dyDescent="0.25">
      <c r="A2" t="s">
        <v>11</v>
      </c>
      <c r="B2" t="s">
        <v>12</v>
      </c>
      <c r="C2" t="s">
        <v>21</v>
      </c>
      <c r="D2" s="1">
        <v>4989</v>
      </c>
      <c r="E2">
        <v>922</v>
      </c>
    </row>
    <row r="3" spans="1:6" x14ac:dyDescent="0.25">
      <c r="A3" t="s">
        <v>5</v>
      </c>
      <c r="B3" t="s">
        <v>12</v>
      </c>
      <c r="C3" t="s">
        <v>19</v>
      </c>
      <c r="D3" s="1">
        <v>6689</v>
      </c>
      <c r="E3">
        <v>690</v>
      </c>
    </row>
    <row r="4" spans="1:6" x14ac:dyDescent="0.25">
      <c r="A4" t="s">
        <v>10</v>
      </c>
      <c r="B4" t="s">
        <v>18</v>
      </c>
      <c r="C4" t="s">
        <v>19</v>
      </c>
      <c r="D4" s="1">
        <v>4670</v>
      </c>
      <c r="E4">
        <v>643</v>
      </c>
    </row>
    <row r="5" spans="1:6" x14ac:dyDescent="0.25">
      <c r="A5" t="s">
        <v>7</v>
      </c>
      <c r="B5" t="s">
        <v>17</v>
      </c>
      <c r="C5" t="s">
        <v>20</v>
      </c>
      <c r="D5" s="1">
        <v>90089</v>
      </c>
      <c r="E5">
        <v>432</v>
      </c>
    </row>
    <row r="6" spans="1:6" x14ac:dyDescent="0.25">
      <c r="A6" t="s">
        <v>8</v>
      </c>
      <c r="B6" t="s">
        <v>15</v>
      </c>
      <c r="C6" t="s">
        <v>22</v>
      </c>
      <c r="D6" s="1">
        <v>4689</v>
      </c>
      <c r="E6">
        <v>432</v>
      </c>
    </row>
    <row r="7" spans="1:6" x14ac:dyDescent="0.25">
      <c r="A7" t="s">
        <v>9</v>
      </c>
      <c r="B7" t="s">
        <v>16</v>
      </c>
      <c r="C7" t="s">
        <v>24</v>
      </c>
      <c r="D7" s="1">
        <v>9089</v>
      </c>
      <c r="E7">
        <v>398</v>
      </c>
    </row>
    <row r="8" spans="1:6" x14ac:dyDescent="0.25">
      <c r="A8" t="s">
        <v>6</v>
      </c>
      <c r="B8" t="s">
        <v>13</v>
      </c>
      <c r="C8" t="s">
        <v>20</v>
      </c>
      <c r="D8" s="1">
        <v>3489</v>
      </c>
      <c r="E8">
        <v>324</v>
      </c>
    </row>
    <row r="9" spans="1:6" x14ac:dyDescent="0.25">
      <c r="A9" t="s">
        <v>5</v>
      </c>
      <c r="B9" t="s">
        <v>13</v>
      </c>
      <c r="C9" t="s">
        <v>23</v>
      </c>
      <c r="D9" s="1">
        <v>6819</v>
      </c>
      <c r="E9">
        <v>309</v>
      </c>
    </row>
    <row r="10" spans="1:6" x14ac:dyDescent="0.25">
      <c r="A10" t="s">
        <v>7</v>
      </c>
      <c r="B10" t="s">
        <v>14</v>
      </c>
      <c r="C10" t="s">
        <v>21</v>
      </c>
      <c r="D10" s="1">
        <v>6809</v>
      </c>
      <c r="E10">
        <v>126</v>
      </c>
    </row>
  </sheetData>
  <phoneticPr fontId="4" type="noConversion"/>
  <conditionalFormatting sqref="D1:D10">
    <cfRule type="top10" dxfId="1" priority="3" rank="2"/>
    <cfRule type="top10" dxfId="0" priority="4" rank="3"/>
  </conditionalFormatting>
  <conditionalFormatting sqref="C1:C10">
    <cfRule type="dataBar" priority="1">
      <dataBar>
        <cfvo type="min"/>
        <cfvo type="max"/>
        <color theme="9" tint="-0.249977111117893"/>
      </dataBar>
      <extLst>
        <ext xmlns:x14="http://schemas.microsoft.com/office/spreadsheetml/2009/9/main" uri="{B025F937-C7B1-47D3-B67F-A62EFF666E3E}">
          <x14:id>{E3393DA0-B919-42FD-907C-E85147CAA6DF}</x14:id>
        </ext>
      </extLst>
    </cfRule>
    <cfRule type="dataBar" priority="2">
      <dataBar>
        <cfvo type="min"/>
        <cfvo type="max"/>
        <color theme="5" tint="0.39997558519241921"/>
      </dataBar>
      <extLst>
        <ext xmlns:x14="http://schemas.microsoft.com/office/spreadsheetml/2009/9/main" uri="{B025F937-C7B1-47D3-B67F-A62EFF666E3E}">
          <x14:id>{E47CC78B-73BC-45B3-893C-1376D12CF222}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3393DA0-B919-42FD-907C-E85147CAA6DF}">
            <x14:dataBar minLength="0" maxLength="100" gradient="0">
              <x14:cfvo type="autoMin"/>
              <x14:cfvo type="autoMax"/>
              <x14:negativeFillColor rgb="FFFF0000"/>
              <x14:axisColor rgb="FF000000"/>
            </x14:dataBar>
          </x14:cfRule>
          <x14:cfRule type="dataBar" id="{E47CC78B-73BC-45B3-893C-1376D12CF222}">
            <x14:dataBar minLength="0" maxLength="100" gradient="0">
              <x14:cfvo type="autoMin"/>
              <x14:cfvo type="autoMax"/>
              <x14:negativeFillColor rgb="FFFF0000"/>
              <x14:axisColor rgb="FF000000"/>
            </x14:dataBar>
          </x14:cfRule>
          <xm:sqref>C1:C10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 1 1 4 < / i n t > < / v a l u e > < / i t e m > < i t e m > < k e y > < s t r i n g > C o u n t r y < / s t r i n g > < / k e y > < v a l u e > < i n t > 8 5 < / i n t > < / v a l u e > < / i t e m > < i t e m > < k e y > < s t r i n g > P r o d u c t < / s t r i n g > < / k e y > < v a l u e > < i n t > 8 4 < / i n t > < / v a l u e > < / i t e m > < i t e m > < k e y > < s t r i n g > A m o u n t < / s t r i n g > < / k e y > < v a l u e > < i n t > 8 6 < / i n t > < / v a l u e > < / i t e m > < i t e m > < k e y > < s t r i n g > U n i t < / s t r i n g > < / k e y > < v a l u e > < i n t > 6 2 < / i n t > < / v a l u e > < / i t e m > < / C o l u m n W i d t h s > < C o l u m n D i s p l a y I n d e x > < i t e m > < k e y > < s t r i n g > S a l e s   P e r s o n < / s t r i n g > < / k e y > < v a l u e > < i n t > 0 < / i n t > < / v a l u e > < / i t e m > < i t e m > < k e y > < s t r i n g > C o u n t r y < / s t r i n g > < / k e y > < v a l u e > < i n t > 1 < / i n t > < / v a l u e > < / i t e m > < i t e m > < k e y > < s t r i n g > P r o d u c t < / s t r i n g > < / k e y > < v a l u e > < i n t > 2 < / i n t > < / v a l u e > < / i t e m > < i t e m > < k e y > < s t r i n g > A m o u n t < / s t r i n g > < / k e y > < v a l u e > < i n t > 3 < / i n t > < / v a l u e > < / i t e m > < i t e m > < k e y > < s t r i n g > U n i t < / 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K e y > < / D i a g r a m O b j e c t K e y > < D i a g r a m O b j e c t K e y > < K e y > M e a s u r e s \ C o u n t   o f   P r o d u c t \ T a g I n f o \ F o r m u l a < / K e y > < / D i a g r a m O b j e c t K e y > < D i a g r a m O b j e c t K e y > < K e y > M e a s u r e s \ C o u n t   o f   P r o d u c t \ T a g I n f o \ V a l u e < / K e y > < / D i a g r a m O b j e c t K e y > < D i a g r a m O b j e c t K e y > < K e y > M e a s u r e s \ S u m   o f   A m o u n t < / K e y > < / D i a g r a m O b j e c t K e y > < D i a g r a m O b j e c t K e y > < K e y > M e a s u r e s \ S u m   o f   A m o u n t \ T a g I n f o \ F o r m u l a < / K e y > < / D i a g r a m O b j e c t K e y > < D i a g r a m O b j e c t K e y > < K e y > M e a s u r e s \ S u m   o f   A m o u n t \ T a g I n f o \ V a l u e < / K e y > < / D i a g r a m O b j e c t K e y > < D i a g r a m O b j e c t K e y > < K e y > M e a s u r e s \ S u m   o f   U n i t < / K e y > < / D i a g r a m O b j e c t K e y > < D i a g r a m O b j e c t K e y > < K e y > M e a s u r e s \ S u m   o f   U n i t \ T a g I n f o \ F o r m u l a < / K e y > < / D i a g r a m O b j e c t K e y > < D i a g r a m O b j e c t K e y > < K e y > M e a s u r e s \ S u m   o f   U n i t \ T a g I n f o \ V a l u e < / K e y > < / D i a g r a m O b j e c t K e y > < D i a g r a m O b j e c t K e y > < K e y > M e a s u r e s \ S a l e s   p e r   U n i t < / K e y > < / D i a g r a m O b j e c t K e y > < D i a g r a m O b j e c t K e y > < K e y > M e a s u r e s \ S a l e s   p e r   U n i t \ T a g I n f o \ F o r m u l a < / K e y > < / D i a g r a m O b j e c t K e y > < D i a g r a m O b j e c t K e y > < K e y > M e a s u r e s \ S a l e s   p e r   U n i t \ T a g I n f o \ V a l u e < / K e y > < / D i a g r a m O b j e c t K e y > < D i a g r a m O b j e c t K e y > < K e y > C o l u m n s \ S a l e s   P e r s o n < / K e y > < / D i a g r a m O b j e c t K e y > < D i a g r a m O b j e c t K e y > < K e y > C o l u m n s \ C o u n t r y < / K e y > < / D i a g r a m O b j e c t K e y > < D i a g r a m O b j e c t K e y > < K e y > C o l u m n s \ P r o d u c t < / K e y > < / D i a g r a m O b j e c t K e y > < D i a g r a m O b j e c t K e y > < K e y > C o l u m n s \ A m o u n t < / K e y > < / D i a g r a m O b j e c t K e y > < D i a g r a m O b j e c t K e y > < K e y > C o l u m n s \ U n i t < / 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 U n i t & g t ; - & l t ; M e a s u r e s \ U n i t & g t ; < / K e y > < / D i a g r a m O b j e c t K e y > < D i a g r a m O b j e c t K e y > < K e y > L i n k s \ & l t ; C o l u m n s \ S u m   o f   U n i t & g t ; - & l t ; M e a s u r e s \ U n i t & g t ; \ C O L U M N < / K e y > < / D i a g r a m O b j e c t K e y > < D i a g r a m O b j e c t K e y > < K e y > L i n k s \ & l t ; C o l u m n s \ S u m   o f   U n i t & g t ; - & l t ; M e a s u r e s \ U n i t & g t ; \ M E A S U R E 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 U n i t < / K e y > < / a : K e y > < a : V a l u e   i : t y p e = " M e a s u r e G r i d N o d e V i e w S t a t e " > < C o l u m n > 4 < / C o l u m n > < L a y e d O u t > t r u e < / L a y e d O u t > < W a s U I I n v i s i b l e > t r u e < / W a s U I I n v i s i b l e > < / a : V a l u e > < / a : K e y V a l u e O f D i a g r a m O b j e c t K e y a n y T y p e z b w N T n L X > < a : K e y V a l u e O f D i a g r a m O b j e c t K e y a n y T y p e z b w N T n L X > < a : K e y > < K e y > M e a s u r e s \ S u m   o f   U n i t \ T a g I n f o \ F o r m u l a < / K e y > < / a : K e y > < a : V a l u e   i : t y p e = " M e a s u r e G r i d V i e w S t a t e I D i a g r a m T a g A d d i t i o n a l I n f o " / > < / a : K e y V a l u e O f D i a g r a m O b j e c t K e y a n y T y p e z b w N T n L X > < a : K e y V a l u e O f D i a g r a m O b j e c t K e y a n y T y p e z b w N T n L X > < a : K e y > < K e y > M e a s u r e s \ S u m   o f   U n i t \ T a g I n f o \ V a l u e < / K e y > < / a : K e y > < a : V a l u e   i : t y p e = " M e a s u r e G r i d V i e w S t a t e I D i a g r a m T a g A d d i t i o n a l I n f o " / > < / a : K e y V a l u e O f D i a g r a m O b j e c t K e y a n y T y p e z b w N T n L X > < a : K e y V a l u e O f D i a g r a m O b j e c t K e y a n y T y p e z b w N T n L X > < a : K e y > < K e y > M e a s u r e s \ S a l e s   p e r   U n i t < / K e y > < / a : K e y > < a : V a l u e   i : t y p e = " M e a s u r e G r i d N o d e V i e w S t a t e " > < L a y e d O u t > t r u e < / L a y e d O u t > < / a : V a l u e > < / a : K e y V a l u e O f D i a g r a m O b j e c t K e y a n y T y p e z b w N T n L X > < a : K e y V a l u e O f D i a g r a m O b j e c t K e y a n y T y p e z b w N T n L X > < a : K e y > < K e y > M e a s u r e s \ S a l e s   p e r   U n i t \ T a g I n f o \ F o r m u l a < / K e y > < / a : K e y > < a : V a l u e   i : t y p e = " M e a s u r e G r i d V i e w S t a t e I D i a g r a m T a g A d d i t i o n a l I n f o " / > < / a : K e y V a l u e O f D i a g r a m O b j e c t K e y a n y T y p e z b w N T n L X > < a : K e y V a l u e O f D i a g r a m O b j e c t K e y a n y T y p e z b w N T n L X > < a : K e y > < K e y > M e a s u r e s \ S a l e s   p e r   U n i t \ T a g I n f o \ V a l u e 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K e y > < / a : K e y > < a : V a l u e   i : t y p e = " M e a s u r e G r i d N o d e V i e w S t a t e " > < C o l u m n > 4 < / C o l u m n > < L a y e d O u t > t r u e < / L a y e d O u t > < / a : V a l u e > < / 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 U n i t & g t ; - & l t ; M e a s u r e s \ U n i t & g t ; < / K e y > < / a : K e y > < a : V a l u e   i : t y p e = " M e a s u r e G r i d V i e w S t a t e I D i a g r a m L i n k " / > < / a : K e y V a l u e O f D i a g r a m O b j e c t K e y a n y T y p e z b w N T n L X > < a : K e y V a l u e O f D i a g r a m O b j e c t K e y a n y T y p e z b w N T n L X > < a : K e y > < K e y > L i n k s \ & l t ; C o l u m n s \ S u m   o f   U n i t & g t ; - & l t ; M e a s u r e s \ U n i t & g t ; \ C O L U M N < / K e y > < / a : K e y > < a : V a l u e   i : t y p e = " M e a s u r e G r i d V i e w S t a t e I D i a g r a m L i n k E n d p o i n t " / > < / a : K e y V a l u e O f D i a g r a m O b j e c t K e y a n y T y p e z b w N T n L X > < a : K e y V a l u e O f D i a g r a m O b j e c t K e y a n y T y p e z b w N T n L X > < a : K e y > < K e y > L i n k s \ & l t ; C o l u m n s \ S u m   o f   U n i t & g t ; - & l t ; M e a s u r e s \ U n i t & g t ; \ M E A S U R E 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4 0 6 ] ] > < / 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 2 0 2 2 - 0 4 - 1 6 T 1 4 : 0 8 : 5 1 . 9 3 7 8 4 5 4 + 0 1 : 0 0 < / L a s t P r o c e s s e d T i m e > < / D a t a M o d e l i n g S a n d b o x . S e r i a l i z e d S a n d b o x E r r o r C a c h e > ] ] > < / C u s t o m C o n t e n t > < / G e m i n i > 
</file>

<file path=customXml/item2.xml>��< ? x m l   v e r s i o n = " 1 . 0 "   e n c o d i n g = " U T F - 1 6 " ? > < G e m i n i   x m l n s = " h t t p : / / g e m i n i / p i v o t c u s t o m i z a t i o n / C l i e n t W i n d o w X M L " > < C u s t o m C o n t e n t > < ! [ C D A T A [ T a b l 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FCDABE8-261A-43EC-9D81-F69FA9AC2186}">
  <ds:schemaRefs/>
</ds:datastoreItem>
</file>

<file path=customXml/itemProps10.xml><?xml version="1.0" encoding="utf-8"?>
<ds:datastoreItem xmlns:ds="http://schemas.openxmlformats.org/officeDocument/2006/customXml" ds:itemID="{57D68347-F57C-4F25-A691-3A73F9F42B48}">
  <ds:schemaRefs/>
</ds:datastoreItem>
</file>

<file path=customXml/itemProps11.xml><?xml version="1.0" encoding="utf-8"?>
<ds:datastoreItem xmlns:ds="http://schemas.openxmlformats.org/officeDocument/2006/customXml" ds:itemID="{1496103A-CF9B-45F5-9B02-431EFDE02FDC}">
  <ds:schemaRefs/>
</ds:datastoreItem>
</file>

<file path=customXml/itemProps12.xml><?xml version="1.0" encoding="utf-8"?>
<ds:datastoreItem xmlns:ds="http://schemas.openxmlformats.org/officeDocument/2006/customXml" ds:itemID="{4103B9E7-A56E-4297-BE7F-B5B9634379FE}">
  <ds:schemaRefs/>
</ds:datastoreItem>
</file>

<file path=customXml/itemProps13.xml><?xml version="1.0" encoding="utf-8"?>
<ds:datastoreItem xmlns:ds="http://schemas.openxmlformats.org/officeDocument/2006/customXml" ds:itemID="{9D68A44C-D111-4FA0-B5EF-9E9D5A96570F}">
  <ds:schemaRefs/>
</ds:datastoreItem>
</file>

<file path=customXml/itemProps14.xml><?xml version="1.0" encoding="utf-8"?>
<ds:datastoreItem xmlns:ds="http://schemas.openxmlformats.org/officeDocument/2006/customXml" ds:itemID="{ADDCEEB8-DDC7-45A4-B3EA-026C3BEC214E}">
  <ds:schemaRefs/>
</ds:datastoreItem>
</file>

<file path=customXml/itemProps15.xml><?xml version="1.0" encoding="utf-8"?>
<ds:datastoreItem xmlns:ds="http://schemas.openxmlformats.org/officeDocument/2006/customXml" ds:itemID="{FB03778A-6E8C-40D1-8EB0-DBD42D93745D}">
  <ds:schemaRefs/>
</ds:datastoreItem>
</file>

<file path=customXml/itemProps16.xml><?xml version="1.0" encoding="utf-8"?>
<ds:datastoreItem xmlns:ds="http://schemas.openxmlformats.org/officeDocument/2006/customXml" ds:itemID="{FF855387-F7CA-47AA-BEBE-15CD5863367A}">
  <ds:schemaRefs/>
</ds:datastoreItem>
</file>

<file path=customXml/itemProps2.xml><?xml version="1.0" encoding="utf-8"?>
<ds:datastoreItem xmlns:ds="http://schemas.openxmlformats.org/officeDocument/2006/customXml" ds:itemID="{91AFC6D3-5482-4D43-9C0A-719C041C6B15}">
  <ds:schemaRefs/>
</ds:datastoreItem>
</file>

<file path=customXml/itemProps3.xml><?xml version="1.0" encoding="utf-8"?>
<ds:datastoreItem xmlns:ds="http://schemas.openxmlformats.org/officeDocument/2006/customXml" ds:itemID="{7FEBE677-5B76-4D4F-AC0A-CB3365077F12}">
  <ds:schemaRefs/>
</ds:datastoreItem>
</file>

<file path=customXml/itemProps4.xml><?xml version="1.0" encoding="utf-8"?>
<ds:datastoreItem xmlns:ds="http://schemas.openxmlformats.org/officeDocument/2006/customXml" ds:itemID="{19FAA8AD-9F97-4853-847A-0625C2182EA6}">
  <ds:schemaRefs/>
</ds:datastoreItem>
</file>

<file path=customXml/itemProps5.xml><?xml version="1.0" encoding="utf-8"?>
<ds:datastoreItem xmlns:ds="http://schemas.openxmlformats.org/officeDocument/2006/customXml" ds:itemID="{FB86CFFB-9986-4D83-9262-D9551D09F428}">
  <ds:schemaRefs/>
</ds:datastoreItem>
</file>

<file path=customXml/itemProps6.xml><?xml version="1.0" encoding="utf-8"?>
<ds:datastoreItem xmlns:ds="http://schemas.openxmlformats.org/officeDocument/2006/customXml" ds:itemID="{B61AF9ED-BFA8-48B2-B765-1AF850E89758}">
  <ds:schemaRefs/>
</ds:datastoreItem>
</file>

<file path=customXml/itemProps7.xml><?xml version="1.0" encoding="utf-8"?>
<ds:datastoreItem xmlns:ds="http://schemas.openxmlformats.org/officeDocument/2006/customXml" ds:itemID="{B52C63AB-C62C-4728-9C06-AC26E8E0EF68}">
  <ds:schemaRefs/>
</ds:datastoreItem>
</file>

<file path=customXml/itemProps8.xml><?xml version="1.0" encoding="utf-8"?>
<ds:datastoreItem xmlns:ds="http://schemas.openxmlformats.org/officeDocument/2006/customXml" ds:itemID="{C3FFA4AF-46E5-490A-AF15-E293D26A999B}">
  <ds:schemaRefs/>
</ds:datastoreItem>
</file>

<file path=customXml/itemProps9.xml><?xml version="1.0" encoding="utf-8"?>
<ds:datastoreItem xmlns:ds="http://schemas.openxmlformats.org/officeDocument/2006/customXml" ds:itemID="{A5086762-51B6-4401-8967-733768D1EF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Sheet4</vt:lpstr>
      <vt:lpstr>Sheet8</vt:lpstr>
      <vt:lpstr>Sheet9</vt:lpstr>
      <vt:lpstr>Sheet10</vt:lpstr>
      <vt:lpstr>Sheet3</vt:lpstr>
      <vt:lpstr>Sheet11</vt:lpstr>
      <vt:lpstr>Sheet5</vt:lpstr>
      <vt:lpstr>Sheet7</vt:lpstr>
      <vt:lpstr>Sheet6</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dc:creator>
  <cp:lastModifiedBy>emmanuel</cp:lastModifiedBy>
  <cp:lastPrinted>2022-02-10T13:02:11Z</cp:lastPrinted>
  <dcterms:created xsi:type="dcterms:W3CDTF">2022-02-10T08:13:52Z</dcterms:created>
  <dcterms:modified xsi:type="dcterms:W3CDTF">2022-04-16T13:08:52Z</dcterms:modified>
</cp:coreProperties>
</file>